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Files/Basalt Carbonate Baselines/Water Speciation in Basalt/"/>
    </mc:Choice>
  </mc:AlternateContent>
  <xr:revisionPtr revIDLastSave="0" documentId="13_ncr:1_{0C0BD9F2-C995-9244-9A22-366ADE39D0B3}" xr6:coauthVersionLast="46" xr6:coauthVersionMax="46" xr10:uidLastSave="{00000000-0000-0000-0000-000000000000}"/>
  <bookViews>
    <workbookView xWindow="3100" yWindow="460" windowWidth="23700" windowHeight="17540" firstSheet="1" activeTab="2" xr2:uid="{6D8080BB-A891-6D4E-89EA-57975B9D061B}"/>
  </bookViews>
  <sheets>
    <sheet name="Sheet1" sheetId="1" r:id="rId1"/>
    <sheet name="Sheet2" sheetId="2" r:id="rId2"/>
    <sheet name="Plotting" sheetId="3" r:id="rId3"/>
    <sheet name="Sensitivity Report 1" sheetId="5" r:id="rId4"/>
    <sheet name="Calculating 3550 speciation1" sheetId="4" r:id="rId5"/>
    <sheet name="Calculating 3550 speciation1.5" sheetId="7" r:id="rId6"/>
    <sheet name="Calculating 3550 speciation (2)" sheetId="6" r:id="rId7"/>
  </sheets>
  <definedNames>
    <definedName name="solver_adj" localSheetId="6" hidden="1">'Calculating 3550 speciation (2)'!$K$2:$L$2</definedName>
    <definedName name="solver_adj" localSheetId="4" hidden="1">'Calculating 3550 speciation1'!$O$2:$P$2</definedName>
    <definedName name="solver_adj" localSheetId="5" hidden="1">'Calculating 3550 speciation1.5'!$O$2:$P$2</definedName>
    <definedName name="solver_cvg" localSheetId="6" hidden="1">0.0001</definedName>
    <definedName name="solver_cvg" localSheetId="4" hidden="1">0.0001</definedName>
    <definedName name="solver_cvg" localSheetId="5" hidden="1">0.0001</definedName>
    <definedName name="solver_drv" localSheetId="6" hidden="1">1</definedName>
    <definedName name="solver_drv" localSheetId="4" hidden="1">1</definedName>
    <definedName name="solver_drv" localSheetId="5" hidden="1">1</definedName>
    <definedName name="solver_eng" localSheetId="6" hidden="1">1</definedName>
    <definedName name="solver_eng" localSheetId="4" hidden="1">1</definedName>
    <definedName name="solver_eng" localSheetId="5" hidden="1">1</definedName>
    <definedName name="solver_itr" localSheetId="6" hidden="1">2147483647</definedName>
    <definedName name="solver_itr" localSheetId="4" hidden="1">2147483647</definedName>
    <definedName name="solver_itr" localSheetId="5" hidden="1">2147483647</definedName>
    <definedName name="solver_lin" localSheetId="6" hidden="1">2</definedName>
    <definedName name="solver_lin" localSheetId="4" hidden="1">2</definedName>
    <definedName name="solver_lin" localSheetId="5" hidden="1">2</definedName>
    <definedName name="solver_mip" localSheetId="6" hidden="1">2147483647</definedName>
    <definedName name="solver_mip" localSheetId="4" hidden="1">2147483647</definedName>
    <definedName name="solver_mip" localSheetId="5" hidden="1">2147483647</definedName>
    <definedName name="solver_mni" localSheetId="6" hidden="1">30</definedName>
    <definedName name="solver_mni" localSheetId="4" hidden="1">30</definedName>
    <definedName name="solver_mni" localSheetId="5" hidden="1">30</definedName>
    <definedName name="solver_mrt" localSheetId="6" hidden="1">0.075</definedName>
    <definedName name="solver_mrt" localSheetId="4" hidden="1">0.075</definedName>
    <definedName name="solver_mrt" localSheetId="5" hidden="1">0.075</definedName>
    <definedName name="solver_msl" localSheetId="6" hidden="1">2</definedName>
    <definedName name="solver_msl" localSheetId="4" hidden="1">2</definedName>
    <definedName name="solver_msl" localSheetId="5" hidden="1">2</definedName>
    <definedName name="solver_neg" localSheetId="6" hidden="1">1</definedName>
    <definedName name="solver_neg" localSheetId="4" hidden="1">1</definedName>
    <definedName name="solver_neg" localSheetId="5" hidden="1">1</definedName>
    <definedName name="solver_nod" localSheetId="6" hidden="1">2147483647</definedName>
    <definedName name="solver_nod" localSheetId="4" hidden="1">2147483647</definedName>
    <definedName name="solver_nod" localSheetId="5" hidden="1">2147483647</definedName>
    <definedName name="solver_num" localSheetId="6" hidden="1">0</definedName>
    <definedName name="solver_num" localSheetId="4" hidden="1">0</definedName>
    <definedName name="solver_num" localSheetId="5" hidden="1">0</definedName>
    <definedName name="solver_opt" localSheetId="6" hidden="1">'Calculating 3550 speciation (2)'!$P$2</definedName>
    <definedName name="solver_opt" localSheetId="4" hidden="1">'Calculating 3550 speciation1'!$S$2</definedName>
    <definedName name="solver_opt" localSheetId="5" hidden="1">'Calculating 3550 speciation1.5'!$T$2</definedName>
    <definedName name="solver_pre" localSheetId="6" hidden="1">0.000001</definedName>
    <definedName name="solver_pre" localSheetId="4" hidden="1">0.000001</definedName>
    <definedName name="solver_pre" localSheetId="5" hidden="1">0.000001</definedName>
    <definedName name="solver_rbv" localSheetId="6" hidden="1">1</definedName>
    <definedName name="solver_rbv" localSheetId="4" hidden="1">1</definedName>
    <definedName name="solver_rbv" localSheetId="5" hidden="1">1</definedName>
    <definedName name="solver_rlx" localSheetId="6" hidden="1">2</definedName>
    <definedName name="solver_rlx" localSheetId="4" hidden="1">2</definedName>
    <definedName name="solver_rlx" localSheetId="5" hidden="1">2</definedName>
    <definedName name="solver_rsd" localSheetId="6" hidden="1">0</definedName>
    <definedName name="solver_rsd" localSheetId="4" hidden="1">0</definedName>
    <definedName name="solver_rsd" localSheetId="5" hidden="1">0</definedName>
    <definedName name="solver_scl" localSheetId="6" hidden="1">1</definedName>
    <definedName name="solver_scl" localSheetId="4" hidden="1">1</definedName>
    <definedName name="solver_scl" localSheetId="5" hidden="1">1</definedName>
    <definedName name="solver_sho" localSheetId="6" hidden="1">2</definedName>
    <definedName name="solver_sho" localSheetId="4" hidden="1">2</definedName>
    <definedName name="solver_sho" localSheetId="5" hidden="1">2</definedName>
    <definedName name="solver_ssz" localSheetId="6" hidden="1">100</definedName>
    <definedName name="solver_ssz" localSheetId="4" hidden="1">100</definedName>
    <definedName name="solver_ssz" localSheetId="5" hidden="1">100</definedName>
    <definedName name="solver_tim" localSheetId="6" hidden="1">2147483647</definedName>
    <definedName name="solver_tim" localSheetId="4" hidden="1">2147483647</definedName>
    <definedName name="solver_tim" localSheetId="5" hidden="1">2147483647</definedName>
    <definedName name="solver_tol" localSheetId="6" hidden="1">0.01</definedName>
    <definedName name="solver_tol" localSheetId="4" hidden="1">0.01</definedName>
    <definedName name="solver_tol" localSheetId="5" hidden="1">0.01</definedName>
    <definedName name="solver_typ" localSheetId="6" hidden="1">2</definedName>
    <definedName name="solver_typ" localSheetId="4" hidden="1">2</definedName>
    <definedName name="solver_typ" localSheetId="5" hidden="1">2</definedName>
    <definedName name="solver_val" localSheetId="6" hidden="1">0</definedName>
    <definedName name="solver_val" localSheetId="4" hidden="1">0</definedName>
    <definedName name="solver_val" localSheetId="5" hidden="1">0</definedName>
    <definedName name="solver_ver" localSheetId="6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6" l="1"/>
  <c r="T2" i="7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AE93" i="7"/>
  <c r="Y93" i="7"/>
  <c r="J93" i="7"/>
  <c r="AE92" i="7"/>
  <c r="Y92" i="7"/>
  <c r="J92" i="7"/>
  <c r="AE91" i="7"/>
  <c r="Y91" i="7"/>
  <c r="J91" i="7"/>
  <c r="AE90" i="7"/>
  <c r="Y90" i="7"/>
  <c r="J90" i="7"/>
  <c r="AE89" i="7"/>
  <c r="Y89" i="7"/>
  <c r="J89" i="7"/>
  <c r="AE88" i="7"/>
  <c r="Y88" i="7"/>
  <c r="J88" i="7"/>
  <c r="AE87" i="7"/>
  <c r="Y87" i="7"/>
  <c r="J87" i="7"/>
  <c r="AE86" i="7"/>
  <c r="Y86" i="7"/>
  <c r="J86" i="7"/>
  <c r="AE85" i="7"/>
  <c r="Y85" i="7"/>
  <c r="J85" i="7"/>
  <c r="AE84" i="7"/>
  <c r="Y84" i="7"/>
  <c r="J84" i="7"/>
  <c r="AE83" i="7"/>
  <c r="Y83" i="7"/>
  <c r="J83" i="7"/>
  <c r="AE82" i="7"/>
  <c r="Y82" i="7"/>
  <c r="J82" i="7"/>
  <c r="AE80" i="7"/>
  <c r="Y80" i="7"/>
  <c r="J80" i="7"/>
  <c r="AE79" i="7"/>
  <c r="Y79" i="7"/>
  <c r="J79" i="7"/>
  <c r="AE78" i="7"/>
  <c r="Y78" i="7"/>
  <c r="J78" i="7"/>
  <c r="AE76" i="7"/>
  <c r="AA76" i="7"/>
  <c r="Z76" i="7"/>
  <c r="Y76" i="7"/>
  <c r="J76" i="7"/>
  <c r="AE75" i="7"/>
  <c r="AA75" i="7"/>
  <c r="Z75" i="7"/>
  <c r="Y75" i="7"/>
  <c r="J75" i="7"/>
  <c r="AE74" i="7"/>
  <c r="AA74" i="7"/>
  <c r="Z74" i="7"/>
  <c r="Y74" i="7"/>
  <c r="J74" i="7"/>
  <c r="AE73" i="7"/>
  <c r="AA73" i="7"/>
  <c r="Z73" i="7"/>
  <c r="Y73" i="7"/>
  <c r="J73" i="7"/>
  <c r="AE72" i="7"/>
  <c r="AA72" i="7"/>
  <c r="Z72" i="7"/>
  <c r="Y72" i="7"/>
  <c r="J72" i="7"/>
  <c r="AE71" i="7"/>
  <c r="AA71" i="7"/>
  <c r="Z71" i="7"/>
  <c r="Y71" i="7"/>
  <c r="J71" i="7"/>
  <c r="AE70" i="7"/>
  <c r="AA70" i="7"/>
  <c r="Z70" i="7"/>
  <c r="Y70" i="7"/>
  <c r="J70" i="7"/>
  <c r="AE69" i="7"/>
  <c r="AA69" i="7"/>
  <c r="Z69" i="7"/>
  <c r="Y69" i="7"/>
  <c r="J69" i="7"/>
  <c r="AE68" i="7"/>
  <c r="AA68" i="7"/>
  <c r="Z68" i="7"/>
  <c r="Y68" i="7"/>
  <c r="J68" i="7"/>
  <c r="AE67" i="7"/>
  <c r="AA67" i="7"/>
  <c r="Z67" i="7"/>
  <c r="Y67" i="7"/>
  <c r="J67" i="7"/>
  <c r="AE66" i="7"/>
  <c r="AA66" i="7"/>
  <c r="Z66" i="7"/>
  <c r="Y66" i="7"/>
  <c r="J66" i="7"/>
  <c r="AE65" i="7"/>
  <c r="AA65" i="7"/>
  <c r="Z65" i="7"/>
  <c r="Y65" i="7"/>
  <c r="J65" i="7"/>
  <c r="AE64" i="7"/>
  <c r="AA64" i="7"/>
  <c r="Z64" i="7"/>
  <c r="Y64" i="7"/>
  <c r="J64" i="7"/>
  <c r="AE63" i="7"/>
  <c r="AA63" i="7"/>
  <c r="Z63" i="7"/>
  <c r="Y63" i="7"/>
  <c r="J63" i="7"/>
  <c r="AE62" i="7"/>
  <c r="AA62" i="7"/>
  <c r="Z62" i="7"/>
  <c r="Y62" i="7"/>
  <c r="J62" i="7"/>
  <c r="AE61" i="7"/>
  <c r="AA61" i="7"/>
  <c r="Z61" i="7"/>
  <c r="Y61" i="7"/>
  <c r="J61" i="7"/>
  <c r="AE60" i="7"/>
  <c r="AA60" i="7"/>
  <c r="Z60" i="7"/>
  <c r="Y60" i="7"/>
  <c r="J60" i="7"/>
  <c r="AE59" i="7"/>
  <c r="AA59" i="7"/>
  <c r="Z59" i="7"/>
  <c r="Y59" i="7"/>
  <c r="J59" i="7"/>
  <c r="AE58" i="7"/>
  <c r="AA58" i="7"/>
  <c r="Z58" i="7"/>
  <c r="Y58" i="7"/>
  <c r="J58" i="7"/>
  <c r="AE57" i="7"/>
  <c r="AA57" i="7"/>
  <c r="Z57" i="7"/>
  <c r="Y57" i="7"/>
  <c r="J57" i="7"/>
  <c r="AE56" i="7"/>
  <c r="AA56" i="7"/>
  <c r="Z56" i="7"/>
  <c r="Y56" i="7"/>
  <c r="J56" i="7"/>
  <c r="AE55" i="7"/>
  <c r="AA55" i="7"/>
  <c r="Z55" i="7"/>
  <c r="Y55" i="7"/>
  <c r="J55" i="7"/>
  <c r="AE54" i="7"/>
  <c r="AA54" i="7"/>
  <c r="Z54" i="7"/>
  <c r="Y54" i="7"/>
  <c r="J54" i="7"/>
  <c r="AE53" i="7"/>
  <c r="AA53" i="7"/>
  <c r="Z53" i="7"/>
  <c r="Y53" i="7"/>
  <c r="J53" i="7"/>
  <c r="AE52" i="7"/>
  <c r="AA52" i="7"/>
  <c r="Z52" i="7"/>
  <c r="Y52" i="7"/>
  <c r="J52" i="7"/>
  <c r="AE51" i="7"/>
  <c r="AA51" i="7"/>
  <c r="Z51" i="7"/>
  <c r="Y51" i="7"/>
  <c r="J51" i="7"/>
  <c r="AE50" i="7"/>
  <c r="AA50" i="7"/>
  <c r="Z50" i="7"/>
  <c r="Y50" i="7"/>
  <c r="L50" i="7"/>
  <c r="N50" i="7" s="1"/>
  <c r="P50" i="7" s="1"/>
  <c r="J50" i="7"/>
  <c r="AE49" i="7"/>
  <c r="AA49" i="7"/>
  <c r="Z49" i="7"/>
  <c r="Y49" i="7"/>
  <c r="L49" i="7"/>
  <c r="M49" i="7" s="1"/>
  <c r="O49" i="7" s="1"/>
  <c r="R49" i="7" s="1"/>
  <c r="J49" i="7"/>
  <c r="AE48" i="7"/>
  <c r="AA48" i="7"/>
  <c r="Z48" i="7"/>
  <c r="Y48" i="7"/>
  <c r="L48" i="7"/>
  <c r="J48" i="7"/>
  <c r="AE47" i="7"/>
  <c r="AA47" i="7"/>
  <c r="Z47" i="7"/>
  <c r="Y47" i="7"/>
  <c r="L47" i="7"/>
  <c r="J47" i="7"/>
  <c r="AE46" i="7"/>
  <c r="AA46" i="7"/>
  <c r="Z46" i="7"/>
  <c r="Y46" i="7"/>
  <c r="L46" i="7"/>
  <c r="N46" i="7" s="1"/>
  <c r="P46" i="7" s="1"/>
  <c r="J46" i="7"/>
  <c r="AE45" i="7"/>
  <c r="AA45" i="7"/>
  <c r="Z45" i="7"/>
  <c r="Y45" i="7"/>
  <c r="L45" i="7"/>
  <c r="M45" i="7" s="1"/>
  <c r="O45" i="7" s="1"/>
  <c r="R45" i="7" s="1"/>
  <c r="J45" i="7"/>
  <c r="AE44" i="7"/>
  <c r="AA44" i="7"/>
  <c r="Z44" i="7"/>
  <c r="Y44" i="7"/>
  <c r="L44" i="7"/>
  <c r="J44" i="7"/>
  <c r="AE43" i="7"/>
  <c r="AA43" i="7"/>
  <c r="Z43" i="7"/>
  <c r="Y43" i="7"/>
  <c r="L43" i="7"/>
  <c r="J43" i="7"/>
  <c r="AE42" i="7"/>
  <c r="AA42" i="7"/>
  <c r="Z42" i="7"/>
  <c r="Y42" i="7"/>
  <c r="N42" i="7"/>
  <c r="P42" i="7" s="1"/>
  <c r="L42" i="7"/>
  <c r="M42" i="7" s="1"/>
  <c r="O42" i="7" s="1"/>
  <c r="R42" i="7" s="1"/>
  <c r="J42" i="7"/>
  <c r="AE41" i="7"/>
  <c r="AA41" i="7"/>
  <c r="Z41" i="7"/>
  <c r="Y41" i="7"/>
  <c r="N41" i="7"/>
  <c r="P41" i="7" s="1"/>
  <c r="L41" i="7"/>
  <c r="M41" i="7" s="1"/>
  <c r="O41" i="7" s="1"/>
  <c r="R41" i="7" s="1"/>
  <c r="J41" i="7"/>
  <c r="AE40" i="7"/>
  <c r="AA40" i="7"/>
  <c r="Z40" i="7"/>
  <c r="Y40" i="7"/>
  <c r="L40" i="7"/>
  <c r="J40" i="7"/>
  <c r="AE39" i="7"/>
  <c r="AA39" i="7"/>
  <c r="Z39" i="7"/>
  <c r="Y39" i="7"/>
  <c r="L39" i="7"/>
  <c r="J39" i="7"/>
  <c r="AE38" i="7"/>
  <c r="AA38" i="7"/>
  <c r="Z38" i="7"/>
  <c r="Y38" i="7"/>
  <c r="M38" i="7"/>
  <c r="O38" i="7" s="1"/>
  <c r="R38" i="7" s="1"/>
  <c r="L38" i="7"/>
  <c r="N38" i="7" s="1"/>
  <c r="P38" i="7" s="1"/>
  <c r="J38" i="7"/>
  <c r="AE37" i="7"/>
  <c r="AA37" i="7"/>
  <c r="Z37" i="7"/>
  <c r="Y37" i="7"/>
  <c r="L37" i="7"/>
  <c r="M37" i="7" s="1"/>
  <c r="O37" i="7" s="1"/>
  <c r="R37" i="7" s="1"/>
  <c r="J37" i="7"/>
  <c r="AE36" i="7"/>
  <c r="AA36" i="7"/>
  <c r="Z36" i="7"/>
  <c r="Y36" i="7"/>
  <c r="L36" i="7"/>
  <c r="J36" i="7"/>
  <c r="AE35" i="7"/>
  <c r="AA35" i="7"/>
  <c r="Z35" i="7"/>
  <c r="Y35" i="7"/>
  <c r="L35" i="7"/>
  <c r="J35" i="7"/>
  <c r="AE34" i="7"/>
  <c r="AA34" i="7"/>
  <c r="Z34" i="7"/>
  <c r="Y34" i="7"/>
  <c r="L34" i="7"/>
  <c r="N34" i="7" s="1"/>
  <c r="P34" i="7" s="1"/>
  <c r="J34" i="7"/>
  <c r="AE33" i="7"/>
  <c r="AA33" i="7"/>
  <c r="Z33" i="7"/>
  <c r="Y33" i="7"/>
  <c r="L33" i="7"/>
  <c r="M33" i="7" s="1"/>
  <c r="O33" i="7" s="1"/>
  <c r="R33" i="7" s="1"/>
  <c r="J33" i="7"/>
  <c r="AE32" i="7"/>
  <c r="AA32" i="7"/>
  <c r="Z32" i="7"/>
  <c r="Y32" i="7"/>
  <c r="L32" i="7"/>
  <c r="J32" i="7"/>
  <c r="AE31" i="7"/>
  <c r="AA31" i="7"/>
  <c r="Z31" i="7"/>
  <c r="Y31" i="7"/>
  <c r="L31" i="7"/>
  <c r="J31" i="7"/>
  <c r="AE30" i="7"/>
  <c r="AA30" i="7"/>
  <c r="Z30" i="7"/>
  <c r="Y30" i="7"/>
  <c r="L30" i="7"/>
  <c r="N30" i="7" s="1"/>
  <c r="P30" i="7" s="1"/>
  <c r="J30" i="7"/>
  <c r="AE29" i="7"/>
  <c r="AA29" i="7"/>
  <c r="Z29" i="7"/>
  <c r="Y29" i="7"/>
  <c r="N29" i="7"/>
  <c r="P29" i="7" s="1"/>
  <c r="L29" i="7"/>
  <c r="M29" i="7" s="1"/>
  <c r="O29" i="7" s="1"/>
  <c r="R29" i="7" s="1"/>
  <c r="J29" i="7"/>
  <c r="AE28" i="7"/>
  <c r="AA28" i="7"/>
  <c r="Z28" i="7"/>
  <c r="Y28" i="7"/>
  <c r="L28" i="7"/>
  <c r="J28" i="7"/>
  <c r="AE27" i="7"/>
  <c r="AA27" i="7"/>
  <c r="Z27" i="7"/>
  <c r="Y27" i="7"/>
  <c r="L27" i="7"/>
  <c r="J27" i="7"/>
  <c r="AE26" i="7"/>
  <c r="AA26" i="7"/>
  <c r="Z26" i="7"/>
  <c r="Y26" i="7"/>
  <c r="N26" i="7"/>
  <c r="P26" i="7" s="1"/>
  <c r="M26" i="7"/>
  <c r="O26" i="7" s="1"/>
  <c r="R26" i="7" s="1"/>
  <c r="L26" i="7"/>
  <c r="J26" i="7"/>
  <c r="AE25" i="7"/>
  <c r="AA25" i="7"/>
  <c r="Z25" i="7"/>
  <c r="Y25" i="7"/>
  <c r="N25" i="7"/>
  <c r="P25" i="7" s="1"/>
  <c r="L25" i="7"/>
  <c r="M25" i="7" s="1"/>
  <c r="O25" i="7" s="1"/>
  <c r="R25" i="7" s="1"/>
  <c r="J25" i="7"/>
  <c r="AE24" i="7"/>
  <c r="AA24" i="7"/>
  <c r="Z24" i="7"/>
  <c r="Y24" i="7"/>
  <c r="L24" i="7"/>
  <c r="J24" i="7"/>
  <c r="AE23" i="7"/>
  <c r="AA23" i="7"/>
  <c r="Z23" i="7"/>
  <c r="Y23" i="7"/>
  <c r="L23" i="7"/>
  <c r="J23" i="7"/>
  <c r="AE22" i="7"/>
  <c r="AA22" i="7"/>
  <c r="Z22" i="7"/>
  <c r="Y22" i="7"/>
  <c r="M22" i="7"/>
  <c r="O22" i="7" s="1"/>
  <c r="R22" i="7" s="1"/>
  <c r="L22" i="7"/>
  <c r="N22" i="7" s="1"/>
  <c r="P22" i="7" s="1"/>
  <c r="J22" i="7"/>
  <c r="AE21" i="7"/>
  <c r="AA21" i="7"/>
  <c r="Z21" i="7"/>
  <c r="Y21" i="7"/>
  <c r="L21" i="7"/>
  <c r="M21" i="7" s="1"/>
  <c r="O21" i="7" s="1"/>
  <c r="R21" i="7" s="1"/>
  <c r="J21" i="7"/>
  <c r="AE20" i="7"/>
  <c r="AA20" i="7"/>
  <c r="Z20" i="7"/>
  <c r="Y20" i="7"/>
  <c r="L20" i="7"/>
  <c r="J20" i="7"/>
  <c r="AE19" i="7"/>
  <c r="AA19" i="7"/>
  <c r="Z19" i="7"/>
  <c r="Y19" i="7"/>
  <c r="L19" i="7"/>
  <c r="J19" i="7"/>
  <c r="AE18" i="7"/>
  <c r="AA18" i="7"/>
  <c r="Z18" i="7"/>
  <c r="Y18" i="7"/>
  <c r="L18" i="7"/>
  <c r="N18" i="7" s="1"/>
  <c r="P18" i="7" s="1"/>
  <c r="J18" i="7"/>
  <c r="AE17" i="7"/>
  <c r="AA17" i="7"/>
  <c r="Z17" i="7"/>
  <c r="Y17" i="7"/>
  <c r="L17" i="7"/>
  <c r="M17" i="7" s="1"/>
  <c r="O17" i="7" s="1"/>
  <c r="R17" i="7" s="1"/>
  <c r="J17" i="7"/>
  <c r="AE16" i="7"/>
  <c r="AA16" i="7"/>
  <c r="Z16" i="7"/>
  <c r="Y16" i="7"/>
  <c r="L16" i="7"/>
  <c r="J16" i="7"/>
  <c r="AE15" i="7"/>
  <c r="AA15" i="7"/>
  <c r="Z15" i="7"/>
  <c r="Y15" i="7"/>
  <c r="L15" i="7"/>
  <c r="J15" i="7"/>
  <c r="AE14" i="7"/>
  <c r="AA14" i="7"/>
  <c r="Z14" i="7"/>
  <c r="Y14" i="7"/>
  <c r="L14" i="7"/>
  <c r="N14" i="7" s="1"/>
  <c r="P14" i="7" s="1"/>
  <c r="J14" i="7"/>
  <c r="AE13" i="7"/>
  <c r="AA13" i="7"/>
  <c r="Z13" i="7"/>
  <c r="Y13" i="7"/>
  <c r="L13" i="7"/>
  <c r="M13" i="7" s="1"/>
  <c r="O13" i="7" s="1"/>
  <c r="R13" i="7" s="1"/>
  <c r="J13" i="7"/>
  <c r="AE12" i="7"/>
  <c r="AA12" i="7"/>
  <c r="Z12" i="7"/>
  <c r="Y12" i="7"/>
  <c r="L12" i="7"/>
  <c r="J12" i="7"/>
  <c r="AE11" i="7"/>
  <c r="AA11" i="7"/>
  <c r="Z11" i="7"/>
  <c r="Y11" i="7"/>
  <c r="L11" i="7"/>
  <c r="J11" i="7"/>
  <c r="AE10" i="7"/>
  <c r="AA10" i="7"/>
  <c r="Z10" i="7"/>
  <c r="Y10" i="7"/>
  <c r="N10" i="7"/>
  <c r="P10" i="7" s="1"/>
  <c r="L10" i="7"/>
  <c r="M10" i="7" s="1"/>
  <c r="O10" i="7" s="1"/>
  <c r="R10" i="7" s="1"/>
  <c r="J10" i="7"/>
  <c r="AE9" i="7"/>
  <c r="AA9" i="7"/>
  <c r="Z9" i="7"/>
  <c r="Y9" i="7"/>
  <c r="N9" i="7"/>
  <c r="P9" i="7" s="1"/>
  <c r="L9" i="7"/>
  <c r="M9" i="7" s="1"/>
  <c r="O9" i="7" s="1"/>
  <c r="R9" i="7" s="1"/>
  <c r="J9" i="7"/>
  <c r="AE8" i="7"/>
  <c r="AA8" i="7"/>
  <c r="Z8" i="7"/>
  <c r="Y8" i="7"/>
  <c r="L8" i="7"/>
  <c r="J8" i="7"/>
  <c r="AE7" i="7"/>
  <c r="AA7" i="7"/>
  <c r="Z7" i="7"/>
  <c r="Y7" i="7"/>
  <c r="L7" i="7"/>
  <c r="J7" i="7"/>
  <c r="AE6" i="7"/>
  <c r="AA6" i="7"/>
  <c r="Z6" i="7"/>
  <c r="Y6" i="7"/>
  <c r="M6" i="7"/>
  <c r="O6" i="7" s="1"/>
  <c r="R6" i="7" s="1"/>
  <c r="L6" i="7"/>
  <c r="N6" i="7" s="1"/>
  <c r="P6" i="7" s="1"/>
  <c r="J6" i="7"/>
  <c r="AE5" i="7"/>
  <c r="AA5" i="7"/>
  <c r="Z5" i="7"/>
  <c r="Y5" i="7"/>
  <c r="L5" i="7"/>
  <c r="M5" i="7" s="1"/>
  <c r="O5" i="7" s="1"/>
  <c r="R5" i="7" s="1"/>
  <c r="J5" i="7"/>
  <c r="P3" i="7"/>
  <c r="O3" i="7"/>
  <c r="O5" i="4"/>
  <c r="L5" i="4"/>
  <c r="N5" i="4"/>
  <c r="P5" i="4" s="1"/>
  <c r="M5" i="4"/>
  <c r="L6" i="4"/>
  <c r="L7" i="4"/>
  <c r="L8" i="4"/>
  <c r="L9" i="4"/>
  <c r="N9" i="4" s="1"/>
  <c r="L10" i="4"/>
  <c r="L11" i="4"/>
  <c r="L12" i="4"/>
  <c r="L13" i="4"/>
  <c r="N13" i="4" s="1"/>
  <c r="L14" i="4"/>
  <c r="L15" i="4"/>
  <c r="L16" i="4"/>
  <c r="L17" i="4"/>
  <c r="N17" i="4" s="1"/>
  <c r="L18" i="4"/>
  <c r="L19" i="4"/>
  <c r="L20" i="4"/>
  <c r="L21" i="4"/>
  <c r="N21" i="4" s="1"/>
  <c r="L22" i="4"/>
  <c r="L23" i="4"/>
  <c r="L24" i="4"/>
  <c r="L25" i="4"/>
  <c r="N25" i="4" s="1"/>
  <c r="L26" i="4"/>
  <c r="L27" i="4"/>
  <c r="L28" i="4"/>
  <c r="L29" i="4"/>
  <c r="N29" i="4" s="1"/>
  <c r="L30" i="4"/>
  <c r="L31" i="4"/>
  <c r="L32" i="4"/>
  <c r="L33" i="4"/>
  <c r="N33" i="4" s="1"/>
  <c r="L34" i="4"/>
  <c r="L35" i="4"/>
  <c r="L36" i="4"/>
  <c r="L37" i="4"/>
  <c r="N37" i="4" s="1"/>
  <c r="L38" i="4"/>
  <c r="L39" i="4"/>
  <c r="L40" i="4"/>
  <c r="L41" i="4"/>
  <c r="N41" i="4" s="1"/>
  <c r="L42" i="4"/>
  <c r="L43" i="4"/>
  <c r="L44" i="4"/>
  <c r="L45" i="4"/>
  <c r="N45" i="4" s="1"/>
  <c r="L46" i="4"/>
  <c r="L47" i="4"/>
  <c r="L48" i="4"/>
  <c r="L49" i="4"/>
  <c r="N49" i="4" s="1"/>
  <c r="L50" i="4"/>
  <c r="N6" i="4"/>
  <c r="N7" i="4"/>
  <c r="N8" i="4"/>
  <c r="N10" i="4"/>
  <c r="N11" i="4"/>
  <c r="N12" i="4"/>
  <c r="N14" i="4"/>
  <c r="N15" i="4"/>
  <c r="N16" i="4"/>
  <c r="N18" i="4"/>
  <c r="N19" i="4"/>
  <c r="N20" i="4"/>
  <c r="N22" i="4"/>
  <c r="N23" i="4"/>
  <c r="N24" i="4"/>
  <c r="N26" i="4"/>
  <c r="N27" i="4"/>
  <c r="N28" i="4"/>
  <c r="N30" i="4"/>
  <c r="N31" i="4"/>
  <c r="N32" i="4"/>
  <c r="N34" i="4"/>
  <c r="N35" i="4"/>
  <c r="N36" i="4"/>
  <c r="N38" i="4"/>
  <c r="N39" i="4"/>
  <c r="N40" i="4"/>
  <c r="N42" i="4"/>
  <c r="N43" i="4"/>
  <c r="N44" i="4"/>
  <c r="N46" i="4"/>
  <c r="N47" i="4"/>
  <c r="N48" i="4"/>
  <c r="N50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78" i="4"/>
  <c r="J79" i="4"/>
  <c r="J80" i="4"/>
  <c r="J82" i="4"/>
  <c r="J83" i="4"/>
  <c r="J84" i="4"/>
  <c r="J8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5" i="4"/>
  <c r="AA93" i="6"/>
  <c r="U93" i="6"/>
  <c r="AA92" i="6"/>
  <c r="U92" i="6"/>
  <c r="AA91" i="6"/>
  <c r="U91" i="6"/>
  <c r="AA90" i="6"/>
  <c r="U90" i="6"/>
  <c r="AA89" i="6"/>
  <c r="U89" i="6"/>
  <c r="AA88" i="6"/>
  <c r="U88" i="6"/>
  <c r="AA87" i="6"/>
  <c r="U87" i="6"/>
  <c r="AA86" i="6"/>
  <c r="U86" i="6"/>
  <c r="AA85" i="6"/>
  <c r="U85" i="6"/>
  <c r="AA84" i="6"/>
  <c r="U84" i="6"/>
  <c r="AA83" i="6"/>
  <c r="U83" i="6"/>
  <c r="AA82" i="6"/>
  <c r="U82" i="6"/>
  <c r="AA80" i="6"/>
  <c r="U80" i="6"/>
  <c r="AA79" i="6"/>
  <c r="U79" i="6"/>
  <c r="AA78" i="6"/>
  <c r="U78" i="6"/>
  <c r="AA76" i="6"/>
  <c r="W76" i="6"/>
  <c r="V76" i="6"/>
  <c r="U76" i="6"/>
  <c r="AA75" i="6"/>
  <c r="W75" i="6"/>
  <c r="V75" i="6"/>
  <c r="U75" i="6"/>
  <c r="AA74" i="6"/>
  <c r="W74" i="6"/>
  <c r="V74" i="6"/>
  <c r="U74" i="6"/>
  <c r="AA73" i="6"/>
  <c r="W73" i="6"/>
  <c r="V73" i="6"/>
  <c r="U73" i="6"/>
  <c r="AA72" i="6"/>
  <c r="W72" i="6"/>
  <c r="V72" i="6"/>
  <c r="U72" i="6"/>
  <c r="AA71" i="6"/>
  <c r="W71" i="6"/>
  <c r="V71" i="6"/>
  <c r="U71" i="6"/>
  <c r="AA70" i="6"/>
  <c r="W70" i="6"/>
  <c r="V70" i="6"/>
  <c r="U70" i="6"/>
  <c r="AA69" i="6"/>
  <c r="W69" i="6"/>
  <c r="V69" i="6"/>
  <c r="U69" i="6"/>
  <c r="AA68" i="6"/>
  <c r="W68" i="6"/>
  <c r="V68" i="6"/>
  <c r="U68" i="6"/>
  <c r="AA67" i="6"/>
  <c r="W67" i="6"/>
  <c r="V67" i="6"/>
  <c r="U67" i="6"/>
  <c r="AA66" i="6"/>
  <c r="W66" i="6"/>
  <c r="V66" i="6"/>
  <c r="U66" i="6"/>
  <c r="AA65" i="6"/>
  <c r="W65" i="6"/>
  <c r="V65" i="6"/>
  <c r="U65" i="6"/>
  <c r="AA64" i="6"/>
  <c r="W64" i="6"/>
  <c r="V64" i="6"/>
  <c r="U64" i="6"/>
  <c r="AA63" i="6"/>
  <c r="W63" i="6"/>
  <c r="V63" i="6"/>
  <c r="U63" i="6"/>
  <c r="AA62" i="6"/>
  <c r="W62" i="6"/>
  <c r="V62" i="6"/>
  <c r="U62" i="6"/>
  <c r="AA61" i="6"/>
  <c r="W61" i="6"/>
  <c r="V61" i="6"/>
  <c r="U61" i="6"/>
  <c r="AA60" i="6"/>
  <c r="W60" i="6"/>
  <c r="V60" i="6"/>
  <c r="U60" i="6"/>
  <c r="AA59" i="6"/>
  <c r="W59" i="6"/>
  <c r="V59" i="6"/>
  <c r="U59" i="6"/>
  <c r="AA58" i="6"/>
  <c r="W58" i="6"/>
  <c r="V58" i="6"/>
  <c r="U58" i="6"/>
  <c r="AA57" i="6"/>
  <c r="W57" i="6"/>
  <c r="V57" i="6"/>
  <c r="U57" i="6"/>
  <c r="AA56" i="6"/>
  <c r="W56" i="6"/>
  <c r="V56" i="6"/>
  <c r="U56" i="6"/>
  <c r="AA55" i="6"/>
  <c r="W55" i="6"/>
  <c r="V55" i="6"/>
  <c r="U55" i="6"/>
  <c r="AA54" i="6"/>
  <c r="W54" i="6"/>
  <c r="V54" i="6"/>
  <c r="U54" i="6"/>
  <c r="AA53" i="6"/>
  <c r="W53" i="6"/>
  <c r="V53" i="6"/>
  <c r="U53" i="6"/>
  <c r="AA52" i="6"/>
  <c r="W52" i="6"/>
  <c r="V52" i="6"/>
  <c r="U52" i="6"/>
  <c r="AA51" i="6"/>
  <c r="W51" i="6"/>
  <c r="V51" i="6"/>
  <c r="U51" i="6"/>
  <c r="AA50" i="6"/>
  <c r="W50" i="6"/>
  <c r="V50" i="6"/>
  <c r="U50" i="6"/>
  <c r="J50" i="6"/>
  <c r="L50" i="6" s="1"/>
  <c r="O50" i="6" s="1"/>
  <c r="H50" i="6"/>
  <c r="I50" i="6" s="1"/>
  <c r="K50" i="6" s="1"/>
  <c r="AA49" i="6"/>
  <c r="W49" i="6"/>
  <c r="V49" i="6"/>
  <c r="U49" i="6"/>
  <c r="H49" i="6"/>
  <c r="I49" i="6" s="1"/>
  <c r="K49" i="6" s="1"/>
  <c r="N49" i="6" s="1"/>
  <c r="AA48" i="6"/>
  <c r="W48" i="6"/>
  <c r="V48" i="6"/>
  <c r="U48" i="6"/>
  <c r="H48" i="6"/>
  <c r="I48" i="6" s="1"/>
  <c r="K48" i="6" s="1"/>
  <c r="N48" i="6" s="1"/>
  <c r="AA47" i="6"/>
  <c r="W47" i="6"/>
  <c r="V47" i="6"/>
  <c r="U47" i="6"/>
  <c r="H47" i="6"/>
  <c r="I47" i="6" s="1"/>
  <c r="K47" i="6" s="1"/>
  <c r="N47" i="6" s="1"/>
  <c r="AA46" i="6"/>
  <c r="W46" i="6"/>
  <c r="V46" i="6"/>
  <c r="U46" i="6"/>
  <c r="H46" i="6"/>
  <c r="I46" i="6" s="1"/>
  <c r="K46" i="6" s="1"/>
  <c r="N46" i="6" s="1"/>
  <c r="AA45" i="6"/>
  <c r="W45" i="6"/>
  <c r="V45" i="6"/>
  <c r="U45" i="6"/>
  <c r="H45" i="6"/>
  <c r="I45" i="6" s="1"/>
  <c r="K45" i="6" s="1"/>
  <c r="N45" i="6" s="1"/>
  <c r="AA44" i="6"/>
  <c r="W44" i="6"/>
  <c r="V44" i="6"/>
  <c r="U44" i="6"/>
  <c r="H44" i="6"/>
  <c r="I44" i="6" s="1"/>
  <c r="K44" i="6" s="1"/>
  <c r="N44" i="6" s="1"/>
  <c r="AA43" i="6"/>
  <c r="W43" i="6"/>
  <c r="V43" i="6"/>
  <c r="U43" i="6"/>
  <c r="H43" i="6"/>
  <c r="I43" i="6" s="1"/>
  <c r="K43" i="6" s="1"/>
  <c r="N43" i="6" s="1"/>
  <c r="AA42" i="6"/>
  <c r="W42" i="6"/>
  <c r="V42" i="6"/>
  <c r="U42" i="6"/>
  <c r="H42" i="6"/>
  <c r="I42" i="6" s="1"/>
  <c r="K42" i="6" s="1"/>
  <c r="N42" i="6" s="1"/>
  <c r="AA41" i="6"/>
  <c r="W41" i="6"/>
  <c r="V41" i="6"/>
  <c r="U41" i="6"/>
  <c r="H41" i="6"/>
  <c r="I41" i="6" s="1"/>
  <c r="K41" i="6" s="1"/>
  <c r="N41" i="6" s="1"/>
  <c r="AA40" i="6"/>
  <c r="W40" i="6"/>
  <c r="V40" i="6"/>
  <c r="U40" i="6"/>
  <c r="H40" i="6"/>
  <c r="I40" i="6" s="1"/>
  <c r="K40" i="6" s="1"/>
  <c r="N40" i="6" s="1"/>
  <c r="AA39" i="6"/>
  <c r="W39" i="6"/>
  <c r="V39" i="6"/>
  <c r="U39" i="6"/>
  <c r="H39" i="6"/>
  <c r="I39" i="6" s="1"/>
  <c r="K39" i="6" s="1"/>
  <c r="N39" i="6" s="1"/>
  <c r="AA38" i="6"/>
  <c r="W38" i="6"/>
  <c r="V38" i="6"/>
  <c r="U38" i="6"/>
  <c r="H38" i="6"/>
  <c r="I38" i="6" s="1"/>
  <c r="K38" i="6" s="1"/>
  <c r="N38" i="6" s="1"/>
  <c r="AA37" i="6"/>
  <c r="W37" i="6"/>
  <c r="V37" i="6"/>
  <c r="U37" i="6"/>
  <c r="H37" i="6"/>
  <c r="I37" i="6" s="1"/>
  <c r="K37" i="6" s="1"/>
  <c r="N37" i="6" s="1"/>
  <c r="AA36" i="6"/>
  <c r="W36" i="6"/>
  <c r="V36" i="6"/>
  <c r="U36" i="6"/>
  <c r="H36" i="6"/>
  <c r="I36" i="6" s="1"/>
  <c r="K36" i="6" s="1"/>
  <c r="N36" i="6" s="1"/>
  <c r="AA35" i="6"/>
  <c r="W35" i="6"/>
  <c r="V35" i="6"/>
  <c r="U35" i="6"/>
  <c r="H35" i="6"/>
  <c r="I35" i="6" s="1"/>
  <c r="K35" i="6" s="1"/>
  <c r="N35" i="6" s="1"/>
  <c r="AA34" i="6"/>
  <c r="W34" i="6"/>
  <c r="V34" i="6"/>
  <c r="U34" i="6"/>
  <c r="H34" i="6"/>
  <c r="I34" i="6" s="1"/>
  <c r="K34" i="6" s="1"/>
  <c r="N34" i="6" s="1"/>
  <c r="AA33" i="6"/>
  <c r="W33" i="6"/>
  <c r="V33" i="6"/>
  <c r="U33" i="6"/>
  <c r="H33" i="6"/>
  <c r="I33" i="6" s="1"/>
  <c r="K33" i="6" s="1"/>
  <c r="N33" i="6" s="1"/>
  <c r="AA32" i="6"/>
  <c r="W32" i="6"/>
  <c r="V32" i="6"/>
  <c r="U32" i="6"/>
  <c r="H32" i="6"/>
  <c r="I32" i="6" s="1"/>
  <c r="K32" i="6" s="1"/>
  <c r="N32" i="6" s="1"/>
  <c r="AA31" i="6"/>
  <c r="W31" i="6"/>
  <c r="V31" i="6"/>
  <c r="U31" i="6"/>
  <c r="H31" i="6"/>
  <c r="I31" i="6" s="1"/>
  <c r="K31" i="6" s="1"/>
  <c r="N31" i="6" s="1"/>
  <c r="AA30" i="6"/>
  <c r="W30" i="6"/>
  <c r="V30" i="6"/>
  <c r="U30" i="6"/>
  <c r="J30" i="6"/>
  <c r="L30" i="6" s="1"/>
  <c r="O30" i="6" s="1"/>
  <c r="H30" i="6"/>
  <c r="I30" i="6" s="1"/>
  <c r="K30" i="6" s="1"/>
  <c r="N30" i="6" s="1"/>
  <c r="AA29" i="6"/>
  <c r="W29" i="6"/>
  <c r="V29" i="6"/>
  <c r="U29" i="6"/>
  <c r="H29" i="6"/>
  <c r="I29" i="6" s="1"/>
  <c r="K29" i="6" s="1"/>
  <c r="N29" i="6" s="1"/>
  <c r="AA28" i="6"/>
  <c r="W28" i="6"/>
  <c r="V28" i="6"/>
  <c r="U28" i="6"/>
  <c r="H28" i="6"/>
  <c r="I28" i="6" s="1"/>
  <c r="K28" i="6" s="1"/>
  <c r="N28" i="6" s="1"/>
  <c r="AA27" i="6"/>
  <c r="W27" i="6"/>
  <c r="V27" i="6"/>
  <c r="U27" i="6"/>
  <c r="I27" i="6"/>
  <c r="K27" i="6" s="1"/>
  <c r="N27" i="6" s="1"/>
  <c r="H27" i="6"/>
  <c r="J27" i="6" s="1"/>
  <c r="L27" i="6" s="1"/>
  <c r="O27" i="6" s="1"/>
  <c r="AA26" i="6"/>
  <c r="W26" i="6"/>
  <c r="V26" i="6"/>
  <c r="U26" i="6"/>
  <c r="I26" i="6"/>
  <c r="K26" i="6" s="1"/>
  <c r="N26" i="6" s="1"/>
  <c r="H26" i="6"/>
  <c r="J26" i="6" s="1"/>
  <c r="L26" i="6" s="1"/>
  <c r="O26" i="6" s="1"/>
  <c r="AA25" i="6"/>
  <c r="W25" i="6"/>
  <c r="V25" i="6"/>
  <c r="U25" i="6"/>
  <c r="H25" i="6"/>
  <c r="I25" i="6" s="1"/>
  <c r="K25" i="6" s="1"/>
  <c r="N25" i="6" s="1"/>
  <c r="AA24" i="6"/>
  <c r="W24" i="6"/>
  <c r="V24" i="6"/>
  <c r="U24" i="6"/>
  <c r="H24" i="6"/>
  <c r="I24" i="6" s="1"/>
  <c r="K24" i="6" s="1"/>
  <c r="N24" i="6" s="1"/>
  <c r="AA23" i="6"/>
  <c r="W23" i="6"/>
  <c r="V23" i="6"/>
  <c r="U23" i="6"/>
  <c r="I23" i="6"/>
  <c r="K23" i="6" s="1"/>
  <c r="N23" i="6" s="1"/>
  <c r="H23" i="6"/>
  <c r="J23" i="6" s="1"/>
  <c r="L23" i="6" s="1"/>
  <c r="O23" i="6" s="1"/>
  <c r="AA22" i="6"/>
  <c r="W22" i="6"/>
  <c r="V22" i="6"/>
  <c r="U22" i="6"/>
  <c r="K22" i="6"/>
  <c r="N22" i="6" s="1"/>
  <c r="I22" i="6"/>
  <c r="H22" i="6"/>
  <c r="J22" i="6" s="1"/>
  <c r="L22" i="6" s="1"/>
  <c r="O22" i="6" s="1"/>
  <c r="AA21" i="6"/>
  <c r="W21" i="6"/>
  <c r="V21" i="6"/>
  <c r="U21" i="6"/>
  <c r="J21" i="6"/>
  <c r="L21" i="6" s="1"/>
  <c r="O21" i="6" s="1"/>
  <c r="H21" i="6"/>
  <c r="I21" i="6" s="1"/>
  <c r="K21" i="6" s="1"/>
  <c r="AA20" i="6"/>
  <c r="W20" i="6"/>
  <c r="V20" i="6"/>
  <c r="U20" i="6"/>
  <c r="J20" i="6"/>
  <c r="L20" i="6" s="1"/>
  <c r="O20" i="6" s="1"/>
  <c r="H20" i="6"/>
  <c r="I20" i="6" s="1"/>
  <c r="K20" i="6" s="1"/>
  <c r="AA19" i="6"/>
  <c r="W19" i="6"/>
  <c r="V19" i="6"/>
  <c r="U19" i="6"/>
  <c r="I19" i="6"/>
  <c r="K19" i="6" s="1"/>
  <c r="N19" i="6" s="1"/>
  <c r="H19" i="6"/>
  <c r="J19" i="6" s="1"/>
  <c r="L19" i="6" s="1"/>
  <c r="O19" i="6" s="1"/>
  <c r="AA18" i="6"/>
  <c r="W18" i="6"/>
  <c r="V18" i="6"/>
  <c r="U18" i="6"/>
  <c r="I18" i="6"/>
  <c r="K18" i="6" s="1"/>
  <c r="N18" i="6" s="1"/>
  <c r="H18" i="6"/>
  <c r="J18" i="6" s="1"/>
  <c r="L18" i="6" s="1"/>
  <c r="O18" i="6" s="1"/>
  <c r="AA17" i="6"/>
  <c r="W17" i="6"/>
  <c r="V17" i="6"/>
  <c r="U17" i="6"/>
  <c r="I17" i="6"/>
  <c r="K17" i="6" s="1"/>
  <c r="N17" i="6" s="1"/>
  <c r="H17" i="6"/>
  <c r="J17" i="6" s="1"/>
  <c r="L17" i="6" s="1"/>
  <c r="O17" i="6" s="1"/>
  <c r="AA16" i="6"/>
  <c r="W16" i="6"/>
  <c r="V16" i="6"/>
  <c r="U16" i="6"/>
  <c r="H16" i="6"/>
  <c r="I16" i="6" s="1"/>
  <c r="K16" i="6" s="1"/>
  <c r="N16" i="6" s="1"/>
  <c r="AA15" i="6"/>
  <c r="W15" i="6"/>
  <c r="V15" i="6"/>
  <c r="U15" i="6"/>
  <c r="J15" i="6"/>
  <c r="L15" i="6" s="1"/>
  <c r="O15" i="6" s="1"/>
  <c r="I15" i="6"/>
  <c r="K15" i="6" s="1"/>
  <c r="H15" i="6"/>
  <c r="AA14" i="6"/>
  <c r="W14" i="6"/>
  <c r="V14" i="6"/>
  <c r="U14" i="6"/>
  <c r="K14" i="6"/>
  <c r="N14" i="6" s="1"/>
  <c r="J14" i="6"/>
  <c r="L14" i="6" s="1"/>
  <c r="O14" i="6" s="1"/>
  <c r="I14" i="6"/>
  <c r="H14" i="6"/>
  <c r="AA13" i="6"/>
  <c r="W13" i="6"/>
  <c r="V13" i="6"/>
  <c r="U13" i="6"/>
  <c r="K13" i="6"/>
  <c r="J13" i="6"/>
  <c r="L13" i="6" s="1"/>
  <c r="O13" i="6" s="1"/>
  <c r="I13" i="6"/>
  <c r="H13" i="6"/>
  <c r="AA12" i="6"/>
  <c r="W12" i="6"/>
  <c r="V12" i="6"/>
  <c r="U12" i="6"/>
  <c r="J12" i="6"/>
  <c r="L12" i="6" s="1"/>
  <c r="O12" i="6" s="1"/>
  <c r="H12" i="6"/>
  <c r="I12" i="6" s="1"/>
  <c r="K12" i="6" s="1"/>
  <c r="AA11" i="6"/>
  <c r="W11" i="6"/>
  <c r="V11" i="6"/>
  <c r="U11" i="6"/>
  <c r="I11" i="6"/>
  <c r="K11" i="6" s="1"/>
  <c r="N11" i="6" s="1"/>
  <c r="H11" i="6"/>
  <c r="J11" i="6" s="1"/>
  <c r="L11" i="6" s="1"/>
  <c r="O11" i="6" s="1"/>
  <c r="AA10" i="6"/>
  <c r="W10" i="6"/>
  <c r="V10" i="6"/>
  <c r="U10" i="6"/>
  <c r="I10" i="6"/>
  <c r="K10" i="6" s="1"/>
  <c r="N10" i="6" s="1"/>
  <c r="H10" i="6"/>
  <c r="J10" i="6" s="1"/>
  <c r="L10" i="6" s="1"/>
  <c r="O10" i="6" s="1"/>
  <c r="AA9" i="6"/>
  <c r="W9" i="6"/>
  <c r="V9" i="6"/>
  <c r="U9" i="6"/>
  <c r="I9" i="6"/>
  <c r="K9" i="6" s="1"/>
  <c r="N9" i="6" s="1"/>
  <c r="H9" i="6"/>
  <c r="J9" i="6" s="1"/>
  <c r="L9" i="6" s="1"/>
  <c r="O9" i="6" s="1"/>
  <c r="AA8" i="6"/>
  <c r="W8" i="6"/>
  <c r="V8" i="6"/>
  <c r="U8" i="6"/>
  <c r="H8" i="6"/>
  <c r="I8" i="6" s="1"/>
  <c r="K8" i="6" s="1"/>
  <c r="N8" i="6" s="1"/>
  <c r="AA7" i="6"/>
  <c r="W7" i="6"/>
  <c r="V7" i="6"/>
  <c r="U7" i="6"/>
  <c r="J7" i="6"/>
  <c r="L7" i="6" s="1"/>
  <c r="O7" i="6" s="1"/>
  <c r="I7" i="6"/>
  <c r="K7" i="6" s="1"/>
  <c r="H7" i="6"/>
  <c r="AA6" i="6"/>
  <c r="W6" i="6"/>
  <c r="V6" i="6"/>
  <c r="U6" i="6"/>
  <c r="K6" i="6"/>
  <c r="N6" i="6" s="1"/>
  <c r="J6" i="6"/>
  <c r="L6" i="6" s="1"/>
  <c r="O6" i="6" s="1"/>
  <c r="I6" i="6"/>
  <c r="H6" i="6"/>
  <c r="AA5" i="6"/>
  <c r="W5" i="6"/>
  <c r="V5" i="6"/>
  <c r="U5" i="6"/>
  <c r="K5" i="6"/>
  <c r="N5" i="6" s="1"/>
  <c r="J5" i="6"/>
  <c r="L5" i="6" s="1"/>
  <c r="O5" i="6" s="1"/>
  <c r="I5" i="6"/>
  <c r="L3" i="6"/>
  <c r="K3" i="6"/>
  <c r="O3" i="4"/>
  <c r="P3" i="4"/>
  <c r="M21" i="6" l="1"/>
  <c r="M50" i="6"/>
  <c r="P14" i="6"/>
  <c r="P18" i="6"/>
  <c r="P27" i="6"/>
  <c r="P11" i="6"/>
  <c r="P19" i="6"/>
  <c r="N50" i="6"/>
  <c r="P50" i="6" s="1"/>
  <c r="M12" i="6"/>
  <c r="M20" i="6"/>
  <c r="P23" i="6"/>
  <c r="P26" i="6"/>
  <c r="P5" i="6"/>
  <c r="P30" i="6"/>
  <c r="P10" i="6"/>
  <c r="P9" i="6"/>
  <c r="P17" i="6"/>
  <c r="P22" i="6"/>
  <c r="P6" i="6"/>
  <c r="M5" i="6"/>
  <c r="M6" i="6"/>
  <c r="M13" i="6"/>
  <c r="M14" i="6"/>
  <c r="M30" i="6"/>
  <c r="N21" i="6"/>
  <c r="P21" i="6" s="1"/>
  <c r="N13" i="6"/>
  <c r="P13" i="6" s="1"/>
  <c r="N20" i="6"/>
  <c r="P20" i="6" s="1"/>
  <c r="N12" i="6"/>
  <c r="P12" i="6" s="1"/>
  <c r="M7" i="6"/>
  <c r="M9" i="6"/>
  <c r="M15" i="6"/>
  <c r="M17" i="6"/>
  <c r="N15" i="6"/>
  <c r="P15" i="6" s="1"/>
  <c r="N7" i="6"/>
  <c r="P7" i="6" s="1"/>
  <c r="M10" i="6"/>
  <c r="M18" i="6"/>
  <c r="M26" i="6"/>
  <c r="M27" i="6"/>
  <c r="J8" i="6"/>
  <c r="L8" i="6" s="1"/>
  <c r="O8" i="6" s="1"/>
  <c r="P8" i="6" s="1"/>
  <c r="J16" i="6"/>
  <c r="L16" i="6" s="1"/>
  <c r="M23" i="6"/>
  <c r="J24" i="6"/>
  <c r="L24" i="6" s="1"/>
  <c r="J25" i="6"/>
  <c r="L25" i="6" s="1"/>
  <c r="J28" i="6"/>
  <c r="L28" i="6" s="1"/>
  <c r="J31" i="6"/>
  <c r="L31" i="6" s="1"/>
  <c r="O31" i="6" s="1"/>
  <c r="P31" i="6" s="1"/>
  <c r="J33" i="6"/>
  <c r="L33" i="6" s="1"/>
  <c r="O33" i="6" s="1"/>
  <c r="P33" i="6" s="1"/>
  <c r="J35" i="6"/>
  <c r="L35" i="6" s="1"/>
  <c r="O35" i="6" s="1"/>
  <c r="P35" i="6" s="1"/>
  <c r="J37" i="6"/>
  <c r="L37" i="6" s="1"/>
  <c r="O37" i="6" s="1"/>
  <c r="P37" i="6" s="1"/>
  <c r="J39" i="6"/>
  <c r="L39" i="6" s="1"/>
  <c r="O39" i="6" s="1"/>
  <c r="P39" i="6" s="1"/>
  <c r="J41" i="6"/>
  <c r="L41" i="6" s="1"/>
  <c r="O41" i="6" s="1"/>
  <c r="P41" i="6" s="1"/>
  <c r="J43" i="6"/>
  <c r="L43" i="6" s="1"/>
  <c r="O43" i="6" s="1"/>
  <c r="P43" i="6" s="1"/>
  <c r="J45" i="6"/>
  <c r="L45" i="6" s="1"/>
  <c r="O45" i="6" s="1"/>
  <c r="P45" i="6" s="1"/>
  <c r="J47" i="6"/>
  <c r="L47" i="6" s="1"/>
  <c r="O47" i="6" s="1"/>
  <c r="P47" i="6" s="1"/>
  <c r="J49" i="6"/>
  <c r="L49" i="6" s="1"/>
  <c r="O49" i="6" s="1"/>
  <c r="P49" i="6" s="1"/>
  <c r="M11" i="6"/>
  <c r="M19" i="6"/>
  <c r="M22" i="6"/>
  <c r="J29" i="6"/>
  <c r="L29" i="6" s="1"/>
  <c r="J32" i="6"/>
  <c r="L32" i="6" s="1"/>
  <c r="J34" i="6"/>
  <c r="L34" i="6" s="1"/>
  <c r="J36" i="6"/>
  <c r="L36" i="6" s="1"/>
  <c r="J38" i="6"/>
  <c r="L38" i="6" s="1"/>
  <c r="J40" i="6"/>
  <c r="L40" i="6" s="1"/>
  <c r="J42" i="6"/>
  <c r="L42" i="6" s="1"/>
  <c r="J44" i="6"/>
  <c r="L44" i="6" s="1"/>
  <c r="J46" i="6"/>
  <c r="L46" i="6" s="1"/>
  <c r="J48" i="6"/>
  <c r="L48" i="6" s="1"/>
  <c r="Q22" i="7"/>
  <c r="S22" i="7" s="1"/>
  <c r="T22" i="7" s="1"/>
  <c r="N5" i="7"/>
  <c r="P5" i="7" s="1"/>
  <c r="Q5" i="7" s="1"/>
  <c r="S5" i="7" s="1"/>
  <c r="T5" i="7" s="1"/>
  <c r="M18" i="7"/>
  <c r="O18" i="7" s="1"/>
  <c r="N21" i="7"/>
  <c r="P21" i="7" s="1"/>
  <c r="Q21" i="7" s="1"/>
  <c r="S21" i="7" s="1"/>
  <c r="T21" i="7" s="1"/>
  <c r="M34" i="7"/>
  <c r="O34" i="7" s="1"/>
  <c r="N37" i="7"/>
  <c r="P37" i="7" s="1"/>
  <c r="Q37" i="7" s="1"/>
  <c r="S37" i="7" s="1"/>
  <c r="T37" i="7" s="1"/>
  <c r="M50" i="7"/>
  <c r="O50" i="7" s="1"/>
  <c r="Q6" i="7"/>
  <c r="S6" i="7" s="1"/>
  <c r="T6" i="7" s="1"/>
  <c r="M14" i="7"/>
  <c r="O14" i="7" s="1"/>
  <c r="N17" i="7"/>
  <c r="P17" i="7" s="1"/>
  <c r="Q17" i="7" s="1"/>
  <c r="S17" i="7" s="1"/>
  <c r="T17" i="7" s="1"/>
  <c r="Q29" i="7"/>
  <c r="S29" i="7" s="1"/>
  <c r="T29" i="7" s="1"/>
  <c r="M30" i="7"/>
  <c r="O30" i="7" s="1"/>
  <c r="N33" i="7"/>
  <c r="P33" i="7" s="1"/>
  <c r="Q33" i="7" s="1"/>
  <c r="S33" i="7" s="1"/>
  <c r="T33" i="7" s="1"/>
  <c r="M46" i="7"/>
  <c r="O46" i="7" s="1"/>
  <c r="N49" i="7"/>
  <c r="P49" i="7" s="1"/>
  <c r="Q49" i="7" s="1"/>
  <c r="S49" i="7" s="1"/>
  <c r="T49" i="7" s="1"/>
  <c r="Q38" i="7"/>
  <c r="S38" i="7" s="1"/>
  <c r="T38" i="7" s="1"/>
  <c r="N13" i="7"/>
  <c r="P13" i="7" s="1"/>
  <c r="Q13" i="7" s="1"/>
  <c r="S13" i="7" s="1"/>
  <c r="T13" i="7" s="1"/>
  <c r="N45" i="7"/>
  <c r="P45" i="7" s="1"/>
  <c r="Q45" i="7" s="1"/>
  <c r="S45" i="7" s="1"/>
  <c r="T45" i="7" s="1"/>
  <c r="Q9" i="7"/>
  <c r="S9" i="7" s="1"/>
  <c r="T9" i="7" s="1"/>
  <c r="Q10" i="7"/>
  <c r="S10" i="7" s="1"/>
  <c r="T10" i="7" s="1"/>
  <c r="Q25" i="7"/>
  <c r="S25" i="7" s="1"/>
  <c r="T25" i="7" s="1"/>
  <c r="Q26" i="7"/>
  <c r="S26" i="7" s="1"/>
  <c r="T26" i="7" s="1"/>
  <c r="Q41" i="7"/>
  <c r="S41" i="7" s="1"/>
  <c r="T41" i="7" s="1"/>
  <c r="Q42" i="7"/>
  <c r="S42" i="7" s="1"/>
  <c r="T42" i="7" s="1"/>
  <c r="M7" i="7"/>
  <c r="O7" i="7" s="1"/>
  <c r="R7" i="7" s="1"/>
  <c r="M11" i="7"/>
  <c r="O11" i="7" s="1"/>
  <c r="R11" i="7" s="1"/>
  <c r="M15" i="7"/>
  <c r="O15" i="7" s="1"/>
  <c r="R15" i="7" s="1"/>
  <c r="M19" i="7"/>
  <c r="O19" i="7" s="1"/>
  <c r="R19" i="7" s="1"/>
  <c r="M23" i="7"/>
  <c r="O23" i="7" s="1"/>
  <c r="R23" i="7" s="1"/>
  <c r="M27" i="7"/>
  <c r="O27" i="7" s="1"/>
  <c r="R27" i="7" s="1"/>
  <c r="M31" i="7"/>
  <c r="O31" i="7" s="1"/>
  <c r="R31" i="7" s="1"/>
  <c r="M35" i="7"/>
  <c r="O35" i="7" s="1"/>
  <c r="R35" i="7" s="1"/>
  <c r="M39" i="7"/>
  <c r="O39" i="7" s="1"/>
  <c r="R39" i="7" s="1"/>
  <c r="M43" i="7"/>
  <c r="O43" i="7" s="1"/>
  <c r="R43" i="7" s="1"/>
  <c r="M47" i="7"/>
  <c r="O47" i="7" s="1"/>
  <c r="R47" i="7" s="1"/>
  <c r="N7" i="7"/>
  <c r="P7" i="7" s="1"/>
  <c r="M8" i="7"/>
  <c r="O8" i="7" s="1"/>
  <c r="R8" i="7" s="1"/>
  <c r="N11" i="7"/>
  <c r="P11" i="7" s="1"/>
  <c r="M12" i="7"/>
  <c r="O12" i="7" s="1"/>
  <c r="R12" i="7" s="1"/>
  <c r="N15" i="7"/>
  <c r="P15" i="7" s="1"/>
  <c r="M16" i="7"/>
  <c r="O16" i="7" s="1"/>
  <c r="R16" i="7" s="1"/>
  <c r="N19" i="7"/>
  <c r="P19" i="7" s="1"/>
  <c r="M20" i="7"/>
  <c r="O20" i="7" s="1"/>
  <c r="R20" i="7" s="1"/>
  <c r="N23" i="7"/>
  <c r="P23" i="7" s="1"/>
  <c r="M24" i="7"/>
  <c r="O24" i="7" s="1"/>
  <c r="R24" i="7" s="1"/>
  <c r="N27" i="7"/>
  <c r="P27" i="7" s="1"/>
  <c r="M28" i="7"/>
  <c r="O28" i="7" s="1"/>
  <c r="R28" i="7" s="1"/>
  <c r="N31" i="7"/>
  <c r="P31" i="7" s="1"/>
  <c r="M32" i="7"/>
  <c r="O32" i="7" s="1"/>
  <c r="R32" i="7" s="1"/>
  <c r="N35" i="7"/>
  <c r="P35" i="7" s="1"/>
  <c r="M36" i="7"/>
  <c r="O36" i="7" s="1"/>
  <c r="N39" i="7"/>
  <c r="P39" i="7" s="1"/>
  <c r="M40" i="7"/>
  <c r="O40" i="7" s="1"/>
  <c r="R40" i="7" s="1"/>
  <c r="N43" i="7"/>
  <c r="P43" i="7" s="1"/>
  <c r="M44" i="7"/>
  <c r="O44" i="7" s="1"/>
  <c r="R44" i="7" s="1"/>
  <c r="N47" i="7"/>
  <c r="P47" i="7" s="1"/>
  <c r="M48" i="7"/>
  <c r="O48" i="7" s="1"/>
  <c r="R48" i="7" s="1"/>
  <c r="N8" i="7"/>
  <c r="P8" i="7" s="1"/>
  <c r="N12" i="7"/>
  <c r="P12" i="7" s="1"/>
  <c r="N16" i="7"/>
  <c r="P16" i="7" s="1"/>
  <c r="N20" i="7"/>
  <c r="P20" i="7" s="1"/>
  <c r="N24" i="7"/>
  <c r="P24" i="7" s="1"/>
  <c r="N28" i="7"/>
  <c r="P28" i="7" s="1"/>
  <c r="N32" i="7"/>
  <c r="P32" i="7" s="1"/>
  <c r="N36" i="7"/>
  <c r="P36" i="7" s="1"/>
  <c r="N40" i="7"/>
  <c r="P40" i="7" s="1"/>
  <c r="N44" i="7"/>
  <c r="P44" i="7" s="1"/>
  <c r="N48" i="7"/>
  <c r="P48" i="7" s="1"/>
  <c r="Q5" i="4"/>
  <c r="M31" i="6"/>
  <c r="M33" i="6"/>
  <c r="M35" i="6"/>
  <c r="M37" i="6"/>
  <c r="M39" i="6"/>
  <c r="M41" i="6"/>
  <c r="M43" i="6"/>
  <c r="M45" i="6"/>
  <c r="M47" i="6"/>
  <c r="M49" i="6"/>
  <c r="M42" i="6" l="1"/>
  <c r="O42" i="6"/>
  <c r="P42" i="6" s="1"/>
  <c r="M34" i="6"/>
  <c r="O34" i="6"/>
  <c r="P34" i="6" s="1"/>
  <c r="M28" i="6"/>
  <c r="O28" i="6"/>
  <c r="P28" i="6" s="1"/>
  <c r="M16" i="6"/>
  <c r="O16" i="6"/>
  <c r="P16" i="6" s="1"/>
  <c r="M48" i="6"/>
  <c r="O48" i="6"/>
  <c r="P48" i="6" s="1"/>
  <c r="M40" i="6"/>
  <c r="O40" i="6"/>
  <c r="P40" i="6" s="1"/>
  <c r="M32" i="6"/>
  <c r="O32" i="6"/>
  <c r="P32" i="6" s="1"/>
  <c r="M25" i="6"/>
  <c r="O25" i="6"/>
  <c r="P25" i="6" s="1"/>
  <c r="M46" i="6"/>
  <c r="O46" i="6"/>
  <c r="P46" i="6" s="1"/>
  <c r="M38" i="6"/>
  <c r="O38" i="6"/>
  <c r="P38" i="6" s="1"/>
  <c r="M29" i="6"/>
  <c r="O29" i="6"/>
  <c r="P29" i="6" s="1"/>
  <c r="M24" i="6"/>
  <c r="O24" i="6"/>
  <c r="P24" i="6" s="1"/>
  <c r="M8" i="6"/>
  <c r="M44" i="6"/>
  <c r="O44" i="6"/>
  <c r="P44" i="6" s="1"/>
  <c r="M36" i="6"/>
  <c r="O36" i="6"/>
  <c r="P36" i="6" s="1"/>
  <c r="Q36" i="7"/>
  <c r="S36" i="7" s="1"/>
  <c r="R36" i="7"/>
  <c r="Q30" i="7"/>
  <c r="S30" i="7" s="1"/>
  <c r="R30" i="7"/>
  <c r="Q34" i="7"/>
  <c r="S34" i="7" s="1"/>
  <c r="R34" i="7"/>
  <c r="Q46" i="7"/>
  <c r="S46" i="7" s="1"/>
  <c r="R46" i="7"/>
  <c r="Q50" i="7"/>
  <c r="S50" i="7" s="1"/>
  <c r="R50" i="7"/>
  <c r="Q18" i="7"/>
  <c r="S18" i="7" s="1"/>
  <c r="R18" i="7"/>
  <c r="Q14" i="7"/>
  <c r="S14" i="7" s="1"/>
  <c r="R14" i="7"/>
  <c r="Q20" i="7"/>
  <c r="S20" i="7" s="1"/>
  <c r="T20" i="7" s="1"/>
  <c r="Q47" i="7"/>
  <c r="S47" i="7" s="1"/>
  <c r="T47" i="7" s="1"/>
  <c r="Q31" i="7"/>
  <c r="S31" i="7" s="1"/>
  <c r="T31" i="7" s="1"/>
  <c r="Q15" i="7"/>
  <c r="S15" i="7" s="1"/>
  <c r="T15" i="7" s="1"/>
  <c r="Q44" i="7"/>
  <c r="S44" i="7" s="1"/>
  <c r="T44" i="7" s="1"/>
  <c r="Q28" i="7"/>
  <c r="S28" i="7" s="1"/>
  <c r="T28" i="7" s="1"/>
  <c r="Q12" i="7"/>
  <c r="S12" i="7" s="1"/>
  <c r="T12" i="7" s="1"/>
  <c r="Q43" i="7"/>
  <c r="S43" i="7" s="1"/>
  <c r="T43" i="7" s="1"/>
  <c r="Q27" i="7"/>
  <c r="S27" i="7" s="1"/>
  <c r="T27" i="7" s="1"/>
  <c r="Q11" i="7"/>
  <c r="S11" i="7" s="1"/>
  <c r="T11" i="7" s="1"/>
  <c r="Q48" i="7"/>
  <c r="S48" i="7" s="1"/>
  <c r="T48" i="7" s="1"/>
  <c r="Q40" i="7"/>
  <c r="S40" i="7" s="1"/>
  <c r="T40" i="7" s="1"/>
  <c r="Q32" i="7"/>
  <c r="S32" i="7" s="1"/>
  <c r="T32" i="7" s="1"/>
  <c r="Q24" i="7"/>
  <c r="S24" i="7" s="1"/>
  <c r="T24" i="7" s="1"/>
  <c r="Q16" i="7"/>
  <c r="S16" i="7" s="1"/>
  <c r="T16" i="7" s="1"/>
  <c r="Q8" i="7"/>
  <c r="S8" i="7" s="1"/>
  <c r="T8" i="7" s="1"/>
  <c r="Q39" i="7"/>
  <c r="S39" i="7" s="1"/>
  <c r="T39" i="7" s="1"/>
  <c r="Q23" i="7"/>
  <c r="S23" i="7" s="1"/>
  <c r="T23" i="7" s="1"/>
  <c r="Q7" i="7"/>
  <c r="S7" i="7" s="1"/>
  <c r="T7" i="7" s="1"/>
  <c r="Q35" i="7"/>
  <c r="S35" i="7" s="1"/>
  <c r="T35" i="7" s="1"/>
  <c r="Q19" i="7"/>
  <c r="S19" i="7" s="1"/>
  <c r="T19" i="7" s="1"/>
  <c r="P2" i="6" l="1"/>
  <c r="T18" i="7"/>
  <c r="T30" i="7"/>
  <c r="T14" i="7"/>
  <c r="T50" i="7"/>
  <c r="T36" i="7"/>
  <c r="T46" i="7"/>
  <c r="T34" i="7"/>
  <c r="P6" i="4" l="1"/>
  <c r="P7" i="4"/>
  <c r="M8" i="4"/>
  <c r="O8" i="4" s="1"/>
  <c r="M9" i="4"/>
  <c r="O9" i="4" s="1"/>
  <c r="M10" i="4"/>
  <c r="O10" i="4" s="1"/>
  <c r="M11" i="4"/>
  <c r="O11" i="4" s="1"/>
  <c r="M12" i="4"/>
  <c r="O12" i="4" s="1"/>
  <c r="M13" i="4"/>
  <c r="O13" i="4" s="1"/>
  <c r="M14" i="4"/>
  <c r="O14" i="4" s="1"/>
  <c r="M15" i="4"/>
  <c r="O15" i="4" s="1"/>
  <c r="M16" i="4"/>
  <c r="O16" i="4" s="1"/>
  <c r="M17" i="4"/>
  <c r="O17" i="4" s="1"/>
  <c r="M18" i="4"/>
  <c r="O18" i="4" s="1"/>
  <c r="M19" i="4"/>
  <c r="O19" i="4" s="1"/>
  <c r="M20" i="4"/>
  <c r="O20" i="4" s="1"/>
  <c r="M21" i="4"/>
  <c r="O21" i="4" s="1"/>
  <c r="M22" i="4"/>
  <c r="O22" i="4" s="1"/>
  <c r="M23" i="4"/>
  <c r="O23" i="4" s="1"/>
  <c r="M24" i="4"/>
  <c r="O24" i="4" s="1"/>
  <c r="M25" i="4"/>
  <c r="O25" i="4" s="1"/>
  <c r="M26" i="4"/>
  <c r="O26" i="4" s="1"/>
  <c r="M27" i="4"/>
  <c r="O27" i="4" s="1"/>
  <c r="M28" i="4"/>
  <c r="O28" i="4" s="1"/>
  <c r="M29" i="4"/>
  <c r="O29" i="4" s="1"/>
  <c r="M30" i="4"/>
  <c r="O30" i="4" s="1"/>
  <c r="M31" i="4"/>
  <c r="O31" i="4" s="1"/>
  <c r="M32" i="4"/>
  <c r="O32" i="4" s="1"/>
  <c r="M33" i="4"/>
  <c r="O33" i="4" s="1"/>
  <c r="M34" i="4"/>
  <c r="O34" i="4" s="1"/>
  <c r="M35" i="4"/>
  <c r="O35" i="4" s="1"/>
  <c r="M36" i="4"/>
  <c r="O36" i="4" s="1"/>
  <c r="M37" i="4"/>
  <c r="O37" i="4" s="1"/>
  <c r="M38" i="4"/>
  <c r="O38" i="4" s="1"/>
  <c r="M39" i="4"/>
  <c r="O39" i="4" s="1"/>
  <c r="M40" i="4"/>
  <c r="O40" i="4" s="1"/>
  <c r="M41" i="4"/>
  <c r="O41" i="4" s="1"/>
  <c r="M42" i="4"/>
  <c r="O42" i="4" s="1"/>
  <c r="M43" i="4"/>
  <c r="O43" i="4" s="1"/>
  <c r="M44" i="4"/>
  <c r="O44" i="4" s="1"/>
  <c r="M45" i="4"/>
  <c r="O45" i="4" s="1"/>
  <c r="M46" i="4"/>
  <c r="O46" i="4" s="1"/>
  <c r="M47" i="4"/>
  <c r="O47" i="4" s="1"/>
  <c r="M48" i="4"/>
  <c r="O48" i="4" s="1"/>
  <c r="M49" i="4"/>
  <c r="O49" i="4" s="1"/>
  <c r="P50" i="4"/>
  <c r="AD93" i="4"/>
  <c r="X93" i="4"/>
  <c r="AD92" i="4"/>
  <c r="X92" i="4"/>
  <c r="AD91" i="4"/>
  <c r="X91" i="4"/>
  <c r="AD90" i="4"/>
  <c r="X90" i="4"/>
  <c r="AD89" i="4"/>
  <c r="X89" i="4"/>
  <c r="AD88" i="4"/>
  <c r="X88" i="4"/>
  <c r="AD87" i="4"/>
  <c r="X87" i="4"/>
  <c r="AD86" i="4"/>
  <c r="X86" i="4"/>
  <c r="AD85" i="4"/>
  <c r="X85" i="4"/>
  <c r="AD84" i="4"/>
  <c r="X84" i="4"/>
  <c r="AD83" i="4"/>
  <c r="X83" i="4"/>
  <c r="AD82" i="4"/>
  <c r="X82" i="4"/>
  <c r="AD80" i="4"/>
  <c r="X80" i="4"/>
  <c r="AD79" i="4"/>
  <c r="X79" i="4"/>
  <c r="AD78" i="4"/>
  <c r="X78" i="4"/>
  <c r="AD76" i="4"/>
  <c r="Z76" i="4"/>
  <c r="Y76" i="4"/>
  <c r="X76" i="4"/>
  <c r="AD75" i="4"/>
  <c r="Z75" i="4"/>
  <c r="Y75" i="4"/>
  <c r="X75" i="4"/>
  <c r="AD74" i="4"/>
  <c r="Z74" i="4"/>
  <c r="Y74" i="4"/>
  <c r="X74" i="4"/>
  <c r="AD73" i="4"/>
  <c r="Z73" i="4"/>
  <c r="Y73" i="4"/>
  <c r="X73" i="4"/>
  <c r="AD72" i="4"/>
  <c r="Z72" i="4"/>
  <c r="Y72" i="4"/>
  <c r="X72" i="4"/>
  <c r="AD71" i="4"/>
  <c r="Z71" i="4"/>
  <c r="Y71" i="4"/>
  <c r="X71" i="4"/>
  <c r="AD70" i="4"/>
  <c r="Z70" i="4"/>
  <c r="Y70" i="4"/>
  <c r="X70" i="4"/>
  <c r="AD69" i="4"/>
  <c r="Z69" i="4"/>
  <c r="Y69" i="4"/>
  <c r="X69" i="4"/>
  <c r="AD68" i="4"/>
  <c r="Z68" i="4"/>
  <c r="Y68" i="4"/>
  <c r="X68" i="4"/>
  <c r="AD67" i="4"/>
  <c r="Z67" i="4"/>
  <c r="Y67" i="4"/>
  <c r="X67" i="4"/>
  <c r="AD66" i="4"/>
  <c r="Z66" i="4"/>
  <c r="Y66" i="4"/>
  <c r="X66" i="4"/>
  <c r="AD65" i="4"/>
  <c r="Z65" i="4"/>
  <c r="Y65" i="4"/>
  <c r="X65" i="4"/>
  <c r="AD64" i="4"/>
  <c r="Z64" i="4"/>
  <c r="Y64" i="4"/>
  <c r="X64" i="4"/>
  <c r="AD63" i="4"/>
  <c r="Z63" i="4"/>
  <c r="Y63" i="4"/>
  <c r="X63" i="4"/>
  <c r="AD62" i="4"/>
  <c r="Z62" i="4"/>
  <c r="Y62" i="4"/>
  <c r="X62" i="4"/>
  <c r="AD61" i="4"/>
  <c r="Z61" i="4"/>
  <c r="Y61" i="4"/>
  <c r="X61" i="4"/>
  <c r="AD60" i="4"/>
  <c r="Z60" i="4"/>
  <c r="Y60" i="4"/>
  <c r="X60" i="4"/>
  <c r="AD59" i="4"/>
  <c r="Z59" i="4"/>
  <c r="Y59" i="4"/>
  <c r="X59" i="4"/>
  <c r="AD58" i="4"/>
  <c r="Z58" i="4"/>
  <c r="Y58" i="4"/>
  <c r="X58" i="4"/>
  <c r="AD57" i="4"/>
  <c r="Z57" i="4"/>
  <c r="Y57" i="4"/>
  <c r="X57" i="4"/>
  <c r="AD56" i="4"/>
  <c r="Z56" i="4"/>
  <c r="Y56" i="4"/>
  <c r="X56" i="4"/>
  <c r="AD55" i="4"/>
  <c r="Z55" i="4"/>
  <c r="Y55" i="4"/>
  <c r="X55" i="4"/>
  <c r="AD54" i="4"/>
  <c r="Z54" i="4"/>
  <c r="Y54" i="4"/>
  <c r="X54" i="4"/>
  <c r="AD53" i="4"/>
  <c r="Z53" i="4"/>
  <c r="Y53" i="4"/>
  <c r="X53" i="4"/>
  <c r="AD52" i="4"/>
  <c r="Z52" i="4"/>
  <c r="Y52" i="4"/>
  <c r="X52" i="4"/>
  <c r="AD51" i="4"/>
  <c r="Z51" i="4"/>
  <c r="Y51" i="4"/>
  <c r="X51" i="4"/>
  <c r="AD50" i="4"/>
  <c r="Z50" i="4"/>
  <c r="Y50" i="4"/>
  <c r="X50" i="4"/>
  <c r="AD49" i="4"/>
  <c r="Z49" i="4"/>
  <c r="Y49" i="4"/>
  <c r="X49" i="4"/>
  <c r="AD48" i="4"/>
  <c r="Z48" i="4"/>
  <c r="Y48" i="4"/>
  <c r="X48" i="4"/>
  <c r="AD47" i="4"/>
  <c r="Z47" i="4"/>
  <c r="Y47" i="4"/>
  <c r="X47" i="4"/>
  <c r="AD46" i="4"/>
  <c r="Z46" i="4"/>
  <c r="Y46" i="4"/>
  <c r="X46" i="4"/>
  <c r="AD45" i="4"/>
  <c r="Z45" i="4"/>
  <c r="Y45" i="4"/>
  <c r="X45" i="4"/>
  <c r="AD44" i="4"/>
  <c r="Z44" i="4"/>
  <c r="Y44" i="4"/>
  <c r="X44" i="4"/>
  <c r="AD43" i="4"/>
  <c r="Z43" i="4"/>
  <c r="Y43" i="4"/>
  <c r="X43" i="4"/>
  <c r="AD42" i="4"/>
  <c r="Z42" i="4"/>
  <c r="Y42" i="4"/>
  <c r="X42" i="4"/>
  <c r="AD41" i="4"/>
  <c r="Z41" i="4"/>
  <c r="Y41" i="4"/>
  <c r="X41" i="4"/>
  <c r="AD40" i="4"/>
  <c r="Z40" i="4"/>
  <c r="Y40" i="4"/>
  <c r="X40" i="4"/>
  <c r="AD39" i="4"/>
  <c r="Z39" i="4"/>
  <c r="Y39" i="4"/>
  <c r="X39" i="4"/>
  <c r="AD38" i="4"/>
  <c r="Z38" i="4"/>
  <c r="Y38" i="4"/>
  <c r="X38" i="4"/>
  <c r="AD37" i="4"/>
  <c r="Z37" i="4"/>
  <c r="Y37" i="4"/>
  <c r="X37" i="4"/>
  <c r="AD36" i="4"/>
  <c r="Z36" i="4"/>
  <c r="Y36" i="4"/>
  <c r="X36" i="4"/>
  <c r="AD35" i="4"/>
  <c r="Z35" i="4"/>
  <c r="Y35" i="4"/>
  <c r="X35" i="4"/>
  <c r="AD34" i="4"/>
  <c r="Z34" i="4"/>
  <c r="Y34" i="4"/>
  <c r="X34" i="4"/>
  <c r="AD33" i="4"/>
  <c r="Z33" i="4"/>
  <c r="Y33" i="4"/>
  <c r="X33" i="4"/>
  <c r="AD32" i="4"/>
  <c r="Z32" i="4"/>
  <c r="Y32" i="4"/>
  <c r="X32" i="4"/>
  <c r="AD31" i="4"/>
  <c r="Z31" i="4"/>
  <c r="Y31" i="4"/>
  <c r="X31" i="4"/>
  <c r="AD30" i="4"/>
  <c r="Z30" i="4"/>
  <c r="Y30" i="4"/>
  <c r="X30" i="4"/>
  <c r="AD29" i="4"/>
  <c r="Z29" i="4"/>
  <c r="Y29" i="4"/>
  <c r="X29" i="4"/>
  <c r="AD28" i="4"/>
  <c r="Z28" i="4"/>
  <c r="Y28" i="4"/>
  <c r="X28" i="4"/>
  <c r="AD27" i="4"/>
  <c r="Z27" i="4"/>
  <c r="Y27" i="4"/>
  <c r="X27" i="4"/>
  <c r="AD26" i="4"/>
  <c r="Z26" i="4"/>
  <c r="Y26" i="4"/>
  <c r="X26" i="4"/>
  <c r="AD25" i="4"/>
  <c r="Z25" i="4"/>
  <c r="Y25" i="4"/>
  <c r="X25" i="4"/>
  <c r="AD24" i="4"/>
  <c r="Z24" i="4"/>
  <c r="Y24" i="4"/>
  <c r="X24" i="4"/>
  <c r="AD23" i="4"/>
  <c r="Z23" i="4"/>
  <c r="Y23" i="4"/>
  <c r="X23" i="4"/>
  <c r="AD22" i="4"/>
  <c r="Z22" i="4"/>
  <c r="Y22" i="4"/>
  <c r="X22" i="4"/>
  <c r="AD21" i="4"/>
  <c r="Z21" i="4"/>
  <c r="Y21" i="4"/>
  <c r="X21" i="4"/>
  <c r="AD20" i="4"/>
  <c r="Z20" i="4"/>
  <c r="Y20" i="4"/>
  <c r="X20" i="4"/>
  <c r="AD19" i="4"/>
  <c r="Z19" i="4"/>
  <c r="Y19" i="4"/>
  <c r="X19" i="4"/>
  <c r="AD18" i="4"/>
  <c r="Z18" i="4"/>
  <c r="Y18" i="4"/>
  <c r="X18" i="4"/>
  <c r="AD17" i="4"/>
  <c r="Z17" i="4"/>
  <c r="Y17" i="4"/>
  <c r="X17" i="4"/>
  <c r="AD16" i="4"/>
  <c r="Z16" i="4"/>
  <c r="Y16" i="4"/>
  <c r="X16" i="4"/>
  <c r="AD15" i="4"/>
  <c r="Z15" i="4"/>
  <c r="Y15" i="4"/>
  <c r="X15" i="4"/>
  <c r="AD14" i="4"/>
  <c r="Z14" i="4"/>
  <c r="Y14" i="4"/>
  <c r="X14" i="4"/>
  <c r="AD13" i="4"/>
  <c r="Z13" i="4"/>
  <c r="Y13" i="4"/>
  <c r="X13" i="4"/>
  <c r="AD12" i="4"/>
  <c r="Z12" i="4"/>
  <c r="Y12" i="4"/>
  <c r="X12" i="4"/>
  <c r="AD11" i="4"/>
  <c r="Z11" i="4"/>
  <c r="Y11" i="4"/>
  <c r="X11" i="4"/>
  <c r="AD10" i="4"/>
  <c r="Z10" i="4"/>
  <c r="Y10" i="4"/>
  <c r="X10" i="4"/>
  <c r="AD9" i="4"/>
  <c r="Z9" i="4"/>
  <c r="Y9" i="4"/>
  <c r="X9" i="4"/>
  <c r="AD8" i="4"/>
  <c r="Z8" i="4"/>
  <c r="Y8" i="4"/>
  <c r="X8" i="4"/>
  <c r="AD7" i="4"/>
  <c r="Z7" i="4"/>
  <c r="Y7" i="4"/>
  <c r="X7" i="4"/>
  <c r="AD6" i="4"/>
  <c r="Z6" i="4"/>
  <c r="Y6" i="4"/>
  <c r="X6" i="4"/>
  <c r="AD5" i="4"/>
  <c r="Z5" i="4"/>
  <c r="Y5" i="4"/>
  <c r="X5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2" i="3"/>
  <c r="P43" i="4" l="1"/>
  <c r="Q43" i="4" s="1"/>
  <c r="R43" i="4" s="1"/>
  <c r="S43" i="4" s="1"/>
  <c r="P47" i="4"/>
  <c r="Q47" i="4" s="1"/>
  <c r="R47" i="4" s="1"/>
  <c r="S47" i="4" s="1"/>
  <c r="P39" i="4"/>
  <c r="Q39" i="4" s="1"/>
  <c r="R39" i="4" s="1"/>
  <c r="S39" i="4" s="1"/>
  <c r="M50" i="4"/>
  <c r="O50" i="4" s="1"/>
  <c r="Q50" i="4" s="1"/>
  <c r="R50" i="4" s="1"/>
  <c r="S50" i="4" s="1"/>
  <c r="P46" i="4"/>
  <c r="Q46" i="4" s="1"/>
  <c r="R46" i="4" s="1"/>
  <c r="S46" i="4" s="1"/>
  <c r="P42" i="4"/>
  <c r="P38" i="4"/>
  <c r="Q38" i="4" s="1"/>
  <c r="R38" i="4" s="1"/>
  <c r="S38" i="4" s="1"/>
  <c r="P35" i="4"/>
  <c r="Q35" i="4" s="1"/>
  <c r="R35" i="4" s="1"/>
  <c r="S35" i="4" s="1"/>
  <c r="P34" i="4"/>
  <c r="Q34" i="4" s="1"/>
  <c r="R34" i="4" s="1"/>
  <c r="S34" i="4" s="1"/>
  <c r="P31" i="4"/>
  <c r="Q31" i="4" s="1"/>
  <c r="R31" i="4" s="1"/>
  <c r="S31" i="4" s="1"/>
  <c r="P30" i="4"/>
  <c r="Q30" i="4" s="1"/>
  <c r="R30" i="4" s="1"/>
  <c r="S30" i="4" s="1"/>
  <c r="P27" i="4"/>
  <c r="Q27" i="4" s="1"/>
  <c r="R27" i="4" s="1"/>
  <c r="S27" i="4" s="1"/>
  <c r="P26" i="4"/>
  <c r="Q26" i="4" s="1"/>
  <c r="R26" i="4" s="1"/>
  <c r="S26" i="4" s="1"/>
  <c r="P23" i="4"/>
  <c r="Q23" i="4" s="1"/>
  <c r="R23" i="4" s="1"/>
  <c r="S23" i="4" s="1"/>
  <c r="P22" i="4"/>
  <c r="Q22" i="4" s="1"/>
  <c r="R22" i="4" s="1"/>
  <c r="S22" i="4" s="1"/>
  <c r="P19" i="4"/>
  <c r="Q19" i="4" s="1"/>
  <c r="R19" i="4" s="1"/>
  <c r="S19" i="4" s="1"/>
  <c r="P18" i="4"/>
  <c r="Q18" i="4" s="1"/>
  <c r="R18" i="4" s="1"/>
  <c r="S18" i="4" s="1"/>
  <c r="P15" i="4"/>
  <c r="Q15" i="4" s="1"/>
  <c r="R15" i="4" s="1"/>
  <c r="S15" i="4" s="1"/>
  <c r="P14" i="4"/>
  <c r="Q14" i="4" s="1"/>
  <c r="R14" i="4" s="1"/>
  <c r="S14" i="4" s="1"/>
  <c r="P11" i="4"/>
  <c r="Q11" i="4" s="1"/>
  <c r="R11" i="4" s="1"/>
  <c r="S11" i="4" s="1"/>
  <c r="P10" i="4"/>
  <c r="Q10" i="4" s="1"/>
  <c r="R10" i="4" s="1"/>
  <c r="S10" i="4" s="1"/>
  <c r="M7" i="4"/>
  <c r="O7" i="4" s="1"/>
  <c r="Q7" i="4" s="1"/>
  <c r="R7" i="4" s="1"/>
  <c r="S7" i="4" s="1"/>
  <c r="M6" i="4"/>
  <c r="O6" i="4" s="1"/>
  <c r="Q6" i="4" s="1"/>
  <c r="R6" i="4" s="1"/>
  <c r="S6" i="4" s="1"/>
  <c r="P8" i="4"/>
  <c r="Q8" i="4" s="1"/>
  <c r="R8" i="4" s="1"/>
  <c r="S8" i="4" s="1"/>
  <c r="P49" i="4"/>
  <c r="P48" i="4"/>
  <c r="Q48" i="4" s="1"/>
  <c r="R48" i="4" s="1"/>
  <c r="S48" i="4" s="1"/>
  <c r="P45" i="4"/>
  <c r="Q45" i="4" s="1"/>
  <c r="R45" i="4" s="1"/>
  <c r="S45" i="4" s="1"/>
  <c r="P44" i="4"/>
  <c r="Q44" i="4" s="1"/>
  <c r="R44" i="4" s="1"/>
  <c r="S44" i="4" s="1"/>
  <c r="P41" i="4"/>
  <c r="Q41" i="4" s="1"/>
  <c r="R41" i="4" s="1"/>
  <c r="S41" i="4" s="1"/>
  <c r="P40" i="4"/>
  <c r="Q40" i="4" s="1"/>
  <c r="R40" i="4" s="1"/>
  <c r="S40" i="4" s="1"/>
  <c r="P37" i="4"/>
  <c r="Q37" i="4" s="1"/>
  <c r="R37" i="4" s="1"/>
  <c r="S37" i="4" s="1"/>
  <c r="P36" i="4"/>
  <c r="Q36" i="4" s="1"/>
  <c r="R36" i="4" s="1"/>
  <c r="S36" i="4" s="1"/>
  <c r="P33" i="4"/>
  <c r="Q33" i="4" s="1"/>
  <c r="R33" i="4" s="1"/>
  <c r="S33" i="4" s="1"/>
  <c r="P32" i="4"/>
  <c r="Q32" i="4" s="1"/>
  <c r="R32" i="4" s="1"/>
  <c r="S32" i="4" s="1"/>
  <c r="P29" i="4"/>
  <c r="Q29" i="4" s="1"/>
  <c r="R29" i="4" s="1"/>
  <c r="S29" i="4" s="1"/>
  <c r="P28" i="4"/>
  <c r="Q28" i="4" s="1"/>
  <c r="R28" i="4" s="1"/>
  <c r="S28" i="4" s="1"/>
  <c r="P25" i="4"/>
  <c r="Q25" i="4" s="1"/>
  <c r="R25" i="4" s="1"/>
  <c r="S25" i="4" s="1"/>
  <c r="P24" i="4"/>
  <c r="Q24" i="4" s="1"/>
  <c r="R24" i="4" s="1"/>
  <c r="S24" i="4" s="1"/>
  <c r="P21" i="4"/>
  <c r="Q21" i="4" s="1"/>
  <c r="R21" i="4" s="1"/>
  <c r="S21" i="4" s="1"/>
  <c r="P20" i="4"/>
  <c r="Q20" i="4" s="1"/>
  <c r="R20" i="4" s="1"/>
  <c r="S20" i="4" s="1"/>
  <c r="P17" i="4"/>
  <c r="Q17" i="4" s="1"/>
  <c r="R17" i="4" s="1"/>
  <c r="S17" i="4" s="1"/>
  <c r="P16" i="4"/>
  <c r="Q16" i="4" s="1"/>
  <c r="R16" i="4" s="1"/>
  <c r="S16" i="4" s="1"/>
  <c r="P13" i="4"/>
  <c r="Q13" i="4" s="1"/>
  <c r="R13" i="4" s="1"/>
  <c r="S13" i="4" s="1"/>
  <c r="P12" i="4"/>
  <c r="Q12" i="4" s="1"/>
  <c r="R12" i="4" s="1"/>
  <c r="S12" i="4" s="1"/>
  <c r="P9" i="4"/>
  <c r="Q9" i="4" s="1"/>
  <c r="R9" i="4" s="1"/>
  <c r="S9" i="4" s="1"/>
  <c r="Q42" i="4"/>
  <c r="R42" i="4" s="1"/>
  <c r="S42" i="4" s="1"/>
  <c r="Q49" i="4"/>
  <c r="R49" i="4" s="1"/>
  <c r="S49" i="4" s="1"/>
  <c r="R5" i="4"/>
  <c r="S5" i="4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2" i="3"/>
  <c r="P77" i="3"/>
  <c r="J77" i="3"/>
  <c r="P76" i="3"/>
  <c r="J76" i="3"/>
  <c r="P75" i="3"/>
  <c r="J75" i="3"/>
  <c r="P47" i="3"/>
  <c r="J47" i="3"/>
  <c r="P46" i="3"/>
  <c r="J46" i="3"/>
  <c r="P45" i="3"/>
  <c r="J45" i="3"/>
  <c r="P44" i="3"/>
  <c r="J44" i="3"/>
  <c r="P43" i="3"/>
  <c r="J43" i="3"/>
  <c r="P42" i="3"/>
  <c r="J42" i="3"/>
  <c r="P41" i="3"/>
  <c r="J41" i="3"/>
  <c r="P40" i="3"/>
  <c r="J40" i="3"/>
  <c r="P39" i="3"/>
  <c r="J39" i="3"/>
  <c r="P38" i="3"/>
  <c r="J38" i="3"/>
  <c r="P37" i="3"/>
  <c r="J37" i="3"/>
  <c r="P36" i="3"/>
  <c r="J36" i="3"/>
  <c r="P73" i="3"/>
  <c r="J73" i="3"/>
  <c r="P72" i="3"/>
  <c r="J72" i="3"/>
  <c r="P71" i="3"/>
  <c r="J71" i="3"/>
  <c r="P32" i="3"/>
  <c r="J32" i="3"/>
  <c r="P31" i="3"/>
  <c r="J31" i="3"/>
  <c r="P30" i="3"/>
  <c r="J30" i="3"/>
  <c r="P35" i="3"/>
  <c r="J35" i="3"/>
  <c r="P34" i="3"/>
  <c r="J34" i="3"/>
  <c r="P33" i="3"/>
  <c r="J33" i="3"/>
  <c r="P70" i="3"/>
  <c r="J70" i="3"/>
  <c r="P69" i="3"/>
  <c r="J69" i="3"/>
  <c r="P68" i="3"/>
  <c r="J68" i="3"/>
  <c r="P29" i="3"/>
  <c r="J29" i="3"/>
  <c r="P28" i="3"/>
  <c r="J28" i="3"/>
  <c r="P27" i="3"/>
  <c r="J27" i="3"/>
  <c r="P26" i="3"/>
  <c r="J26" i="3"/>
  <c r="P25" i="3"/>
  <c r="J25" i="3"/>
  <c r="P24" i="3"/>
  <c r="J24" i="3"/>
  <c r="P67" i="3"/>
  <c r="J67" i="3"/>
  <c r="P66" i="3"/>
  <c r="J66" i="3"/>
  <c r="P65" i="3"/>
  <c r="J65" i="3"/>
  <c r="P64" i="3"/>
  <c r="J64" i="3"/>
  <c r="P63" i="3"/>
  <c r="J63" i="3"/>
  <c r="P62" i="3"/>
  <c r="J62" i="3"/>
  <c r="P23" i="3"/>
  <c r="J23" i="3"/>
  <c r="P22" i="3"/>
  <c r="J22" i="3"/>
  <c r="P21" i="3"/>
  <c r="J21" i="3"/>
  <c r="P20" i="3"/>
  <c r="J20" i="3"/>
  <c r="P19" i="3"/>
  <c r="J19" i="3"/>
  <c r="P18" i="3"/>
  <c r="J18" i="3"/>
  <c r="P61" i="3"/>
  <c r="J61" i="3"/>
  <c r="P60" i="3"/>
  <c r="J60" i="3"/>
  <c r="P59" i="3"/>
  <c r="J59" i="3"/>
  <c r="P17" i="3"/>
  <c r="J17" i="3"/>
  <c r="P16" i="3"/>
  <c r="J16" i="3"/>
  <c r="P15" i="3"/>
  <c r="J15" i="3"/>
  <c r="P58" i="3"/>
  <c r="J58" i="3"/>
  <c r="P57" i="3"/>
  <c r="J57" i="3"/>
  <c r="P56" i="3"/>
  <c r="J56" i="3"/>
  <c r="P10" i="3"/>
  <c r="J10" i="3"/>
  <c r="P9" i="3"/>
  <c r="J9" i="3"/>
  <c r="P8" i="3"/>
  <c r="J8" i="3"/>
  <c r="P14" i="3"/>
  <c r="J14" i="3"/>
  <c r="P13" i="3"/>
  <c r="J13" i="3"/>
  <c r="P12" i="3"/>
  <c r="J12" i="3"/>
  <c r="P55" i="3"/>
  <c r="J55" i="3"/>
  <c r="P54" i="3"/>
  <c r="J54" i="3"/>
  <c r="P53" i="3"/>
  <c r="J53" i="3"/>
  <c r="P52" i="3"/>
  <c r="J52" i="3"/>
  <c r="P11" i="3"/>
  <c r="J11" i="3"/>
  <c r="P51" i="3"/>
  <c r="J51" i="3"/>
  <c r="P50" i="3"/>
  <c r="J50" i="3"/>
  <c r="P49" i="3"/>
  <c r="J49" i="3"/>
  <c r="P48" i="3"/>
  <c r="J48" i="3"/>
  <c r="P7" i="3"/>
  <c r="J7" i="3"/>
  <c r="P6" i="3"/>
  <c r="J6" i="3"/>
  <c r="P5" i="3"/>
  <c r="J5" i="3"/>
  <c r="P4" i="3"/>
  <c r="J4" i="3"/>
  <c r="P3" i="3"/>
  <c r="J3" i="3"/>
  <c r="P2" i="3"/>
  <c r="J2" i="3"/>
  <c r="P90" i="3"/>
  <c r="J90" i="3"/>
  <c r="P89" i="3"/>
  <c r="J89" i="3"/>
  <c r="P88" i="3"/>
  <c r="J88" i="3"/>
  <c r="P87" i="3"/>
  <c r="J87" i="3"/>
  <c r="P86" i="3"/>
  <c r="J86" i="3"/>
  <c r="P85" i="3"/>
  <c r="J85" i="3"/>
  <c r="P84" i="3"/>
  <c r="J84" i="3"/>
  <c r="P83" i="3"/>
  <c r="J83" i="3"/>
  <c r="P82" i="3"/>
  <c r="J82" i="3"/>
  <c r="P81" i="3"/>
  <c r="J81" i="3"/>
  <c r="P80" i="3"/>
  <c r="J80" i="3"/>
  <c r="P79" i="3"/>
  <c r="J79" i="3"/>
  <c r="S2" i="4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3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</calcChain>
</file>

<file path=xl/sharedStrings.xml><?xml version="1.0" encoding="utf-8"?>
<sst xmlns="http://schemas.openxmlformats.org/spreadsheetml/2006/main" count="3225" uniqueCount="180">
  <si>
    <t>H2O_3550_M</t>
  </si>
  <si>
    <t>H2O_1630_M</t>
  </si>
  <si>
    <t>AC4_EUH102_030920_256s_15x20_a</t>
  </si>
  <si>
    <t>AC4_EUH102_030920_256s_15x20_b</t>
  </si>
  <si>
    <t>AC4_EUH102_030920_256s_15x20_c</t>
  </si>
  <si>
    <t>AC4_EUH33_030920_256s_20x20_a</t>
  </si>
  <si>
    <t>AC4_EUH33_030920_256s_20x20_b</t>
  </si>
  <si>
    <t>AC4_EUH33_030920_256s_20x20_c</t>
  </si>
  <si>
    <t>AC4_OL21_012821_256s_20x20_a</t>
  </si>
  <si>
    <t>AC4_OL21_012821_256s_20x20_b</t>
  </si>
  <si>
    <t>AC4_OL21_012821_256s_20x20_c</t>
  </si>
  <si>
    <t>AC4_OL21_012821_256s_20x25_a</t>
  </si>
  <si>
    <t>AC4_OL21_012821_256s_20x25_b</t>
  </si>
  <si>
    <t>AC4_OL21_012821_256s_20x25_c</t>
  </si>
  <si>
    <t>AC4_OL24_020320_256s_25x25_CO2_a</t>
  </si>
  <si>
    <t>AC4_OL24_020320_256s_25x25_CO2_b</t>
  </si>
  <si>
    <t>AC4_OL24_020320_256s_25x25_CO2_c</t>
  </si>
  <si>
    <t>AC4_OL24_020320_256s_25x30_H2O_a</t>
  </si>
  <si>
    <t>AC4_OL24_020320_256s_25x30_H2O_b</t>
  </si>
  <si>
    <t>AC4_OL24_020320_256s_25x30_H2O_c</t>
  </si>
  <si>
    <t>AC4_OL27_020520_256s_20x25_a</t>
  </si>
  <si>
    <t>AC4_OL27_020520_256s_20x25_b</t>
  </si>
  <si>
    <t>AC4_OL27_020520_256s_20x25_c</t>
  </si>
  <si>
    <t>AC4_OL29_012821_256s_10x12_a</t>
  </si>
  <si>
    <t>AC4_OL29_012821_256s_12x22_a</t>
  </si>
  <si>
    <t>AC4_OL29_012821_256s_12x22_b</t>
  </si>
  <si>
    <t>AC4_OL29_012821_256s_12x22_c</t>
  </si>
  <si>
    <t>AC4_OL32_MI1_021420_256s_25x30_a</t>
  </si>
  <si>
    <t>AC4_OL32_MI1_021420_256s_25x30_b</t>
  </si>
  <si>
    <t>AC4_OL32_MI1_021420_256s_25x30_c</t>
  </si>
  <si>
    <t>AC4_OL32_MI2_021220_20x35_256s_a</t>
  </si>
  <si>
    <t>AC4_OL32_MI2_021220_20x35_256s_b</t>
  </si>
  <si>
    <t>AC4_OL32_MI2_021220_20x35_256s_c</t>
  </si>
  <si>
    <t>AC4_OL36_MI1_021420_256s_20x25_H2O_a</t>
  </si>
  <si>
    <t>AC4_OL36_MI1_021420_256s_20x25_H2O_b</t>
  </si>
  <si>
    <t>AC4_OL36_MI1_021420_256s_20x25_H2O_c</t>
  </si>
  <si>
    <t>AC4_OL36_MI2_021420_256s_15x20_a</t>
  </si>
  <si>
    <t>AC4_OL36_MI2_021420_256s_15x20_b</t>
  </si>
  <si>
    <t>AC4_OL36_MI2_021420_256s_15x20_c</t>
  </si>
  <si>
    <t>AC4_OL3_101220_256s_30x30_a</t>
  </si>
  <si>
    <t>AC4_OL3_101220_256s_30x30_b</t>
  </si>
  <si>
    <t>AC4_OL3_101220_256s_30x30_c</t>
  </si>
  <si>
    <t>AC4_OL40_021420_256s_15x25_a</t>
  </si>
  <si>
    <t>AC4_OL40_021420_256s_15x25_b</t>
  </si>
  <si>
    <t>AC4_OL40_021420_256s_15x25_c</t>
  </si>
  <si>
    <t>AC4_OL43_101220_256s_30x30_a</t>
  </si>
  <si>
    <t>AC4_OL43_101220_256s_30x30_b</t>
  </si>
  <si>
    <t>AC4_OL43_101220_256s_30x30_c</t>
  </si>
  <si>
    <t>AC4_OL44_021420_256s_25x25_a</t>
  </si>
  <si>
    <t>AC4_OL44_021420_256s_25x25_b</t>
  </si>
  <si>
    <t>AC4_OL44_021420_256s_25x25_c</t>
  </si>
  <si>
    <t>AC4_OL45_012821_256s_20x25_a</t>
  </si>
  <si>
    <t>AC4_OL45_012821_256s_20x25_b</t>
  </si>
  <si>
    <t>AC4_OL45_012821_256s_20x25_c</t>
  </si>
  <si>
    <t>AC4_OL46_021420_256s_30x30_a</t>
  </si>
  <si>
    <t>AC4_OL46_021420_256s_30x30_b</t>
  </si>
  <si>
    <t>AC4_OL46_021420_256s_30x30_c</t>
  </si>
  <si>
    <t>AC4_OL48_021720_256s_25x25_CO2_a</t>
  </si>
  <si>
    <t>AC4_OL48_021720_256s_25x25_CO2_b</t>
  </si>
  <si>
    <t>AC4_OL48_021720_256s_25x25_CO2_c</t>
  </si>
  <si>
    <t>AC4_OL48_021720_256s_25x25_H2O_a</t>
  </si>
  <si>
    <t>AC4_OL48_021720_256s_25x25_H2O_b</t>
  </si>
  <si>
    <t>AC4_OL48_021720_256s_25x25_H2O_c</t>
  </si>
  <si>
    <t>AC4_OL49_021920_30x30_CO2_a</t>
  </si>
  <si>
    <t>AC4_OL49_021920_30x30_CO2_b</t>
  </si>
  <si>
    <t>AC4_OL49_021920_30x30_CO2_c</t>
  </si>
  <si>
    <t>AC4_OL49_021920_30x30_H2O_a</t>
  </si>
  <si>
    <t>AC4_OL49_021920_30x30_H2O_b</t>
  </si>
  <si>
    <t>AC4_OL49_021920_30x30_H2O_c</t>
  </si>
  <si>
    <t>AC4_OL50_021920_20x20_a</t>
  </si>
  <si>
    <t>AC4_OL50_021920_20x20_b</t>
  </si>
  <si>
    <t>AC4_OL50_021920_256s_20x20_c</t>
  </si>
  <si>
    <t>AC4_OL51_021920_15x20_a</t>
  </si>
  <si>
    <t>AC4_OL51_021920_15x20_b</t>
  </si>
  <si>
    <t>AC4_OL51_021920_15x20_c</t>
  </si>
  <si>
    <t>AC4_OL53_101220_256s_30x30_a</t>
  </si>
  <si>
    <t>AC4_OL53_101220_256s_30x30_b</t>
  </si>
  <si>
    <t>AC4_OL53_101220_256s_30x30_c</t>
  </si>
  <si>
    <t>AC4_RH1_OL2_022120_256s_30x30_a</t>
  </si>
  <si>
    <t>AC4_RH1_OL2_022120_256s_30x30_b</t>
  </si>
  <si>
    <t>AC4_RH1_OL2_022120_256s_30x30_c</t>
  </si>
  <si>
    <t>AC4_RH1_OL3_MI1_022120_256s_20x25_a</t>
  </si>
  <si>
    <t>AC4_RH1_OL3_MI1_022120_256s_20x25_b</t>
  </si>
  <si>
    <t>AC4_RH1_OL3_MI1_022120_256s_20x25_c</t>
  </si>
  <si>
    <t>AC4_RH1_OL3_MI2_022120_256s_20x20_a</t>
  </si>
  <si>
    <t>AC4_RH1_OL3_MI2_022120_256s_20x20_b</t>
  </si>
  <si>
    <t>AC4_RH1_OL3_MI2_022120_256s_20x20_c</t>
  </si>
  <si>
    <t>AC4_RH3_OL1BIG_022120_256s_20x25_a</t>
  </si>
  <si>
    <t>AC4_RH3_OL1BIG_022120_256s_20x25_b</t>
  </si>
  <si>
    <t>AC4_RH3_OL1BIG_022120_256s_20x25_c</t>
  </si>
  <si>
    <t>AC4_RH3_OL1SMALL_022120_256s_20x25_a</t>
  </si>
  <si>
    <t>AC4_RH3_OL1SMALL_022120_256s_20x25_b</t>
  </si>
  <si>
    <t>AC4_RH3_OL1SMALL_022120_256s_20x25_c</t>
  </si>
  <si>
    <t>AC4_RH3_OL2_022120_256s_30x30_a</t>
  </si>
  <si>
    <t>AC4_RH3_OL2_022120_256s_30x30_b</t>
  </si>
  <si>
    <t>AC4_RH3_OL2_022120_256s_30x30_c</t>
  </si>
  <si>
    <t>AC4_RH3_OL3_022120_256s_20x20_a</t>
  </si>
  <si>
    <t>AC4_RH3_OL3_022120_256s_20x20_b</t>
  </si>
  <si>
    <t>AC4_RH3_OL3_022120_256s_20x20_c</t>
  </si>
  <si>
    <t>VF74_127-7_101220_256s_15x20_a</t>
  </si>
  <si>
    <t>VF74_127-7_101220_256s_15x20_b</t>
  </si>
  <si>
    <t>VF74_127-7_101220_256s_15x20_c</t>
  </si>
  <si>
    <t>VF74_131-1_101220_256s_25x50_a</t>
  </si>
  <si>
    <t>VF74_131-1_101220_256s_25x50_b</t>
  </si>
  <si>
    <t>VF74_131-1_101220_256s_25x50_c</t>
  </si>
  <si>
    <t>VF74_131-9_MI1_101220_256s_15x30_a</t>
  </si>
  <si>
    <t>VF74_131-9_MI1_101220_256s_15x30_b</t>
  </si>
  <si>
    <t>VF74_131-9_MI1_101220_256s_15x30_c</t>
  </si>
  <si>
    <t>VF74_131-9_MI2_101220_256s_20x25_a</t>
  </si>
  <si>
    <t>VF74_131-9_MI2_101220_256s_20x25_b</t>
  </si>
  <si>
    <t>VF74_131-9_MI2_101220_256s_20x25_c</t>
  </si>
  <si>
    <t>VF74_132-1_101220_256s_40x50_a</t>
  </si>
  <si>
    <t>VF74_132-1_101220_256s_40x50_b</t>
  </si>
  <si>
    <t>VF74_132-1_101220_256s_40x50_c</t>
  </si>
  <si>
    <t>VF74_132-2_101220_256s_20x25_a</t>
  </si>
  <si>
    <t>VF74_132-2_101220_256s_20x25_b</t>
  </si>
  <si>
    <t>VF74_132-2_101220_256s_20x25_c</t>
  </si>
  <si>
    <t>VF74_134D-15_101220_256s_15x25_a</t>
  </si>
  <si>
    <t>VF74_134D-15_101220_256s_15x25_b</t>
  </si>
  <si>
    <t>VF74_134D-15_101220_256s_15x25_c</t>
  </si>
  <si>
    <t>VF74_136-3_101220_256s_20x30_a</t>
  </si>
  <si>
    <t>VF74_136-3_101220_256s_20x30_b</t>
  </si>
  <si>
    <t>VF74_136-3_101220_256s_20x30_c</t>
  </si>
  <si>
    <t>H2O_3550_SAT?</t>
  </si>
  <si>
    <t>-</t>
  </si>
  <si>
    <t>*</t>
  </si>
  <si>
    <t>H2O_4500_M</t>
  </si>
  <si>
    <t>H2O_5200_M</t>
  </si>
  <si>
    <t>Err_5200</t>
  </si>
  <si>
    <t>Err_4500</t>
  </si>
  <si>
    <t>SUM</t>
  </si>
  <si>
    <t>Total H2O</t>
  </si>
  <si>
    <t>OH-</t>
  </si>
  <si>
    <t>Molecular H2O</t>
  </si>
  <si>
    <t>Molecular 5200/Molecular 1630</t>
  </si>
  <si>
    <t>H2O by Oxygen Difference</t>
  </si>
  <si>
    <t>Repeat EMP</t>
  </si>
  <si>
    <t>AC4_RH3_OL1_MI2_022120_256s_30x30_a</t>
  </si>
  <si>
    <t>AC4_RH3_OL1_MI2_022120_256s_30x30_b</t>
  </si>
  <si>
    <t>AC4_RH3_OL1_MI2_022120_256s_30x30_c</t>
  </si>
  <si>
    <t>H2O_1630_Molecular H2O</t>
  </si>
  <si>
    <t>H2O_4500_M_OH-</t>
  </si>
  <si>
    <t>H2O_5200_Molecular H2O</t>
  </si>
  <si>
    <t>Subtracted Molecular H2O</t>
  </si>
  <si>
    <t>Adjustments for Least Squares</t>
  </si>
  <si>
    <t>4500 absorbance coeff</t>
  </si>
  <si>
    <t>1630 absorbance coeff</t>
  </si>
  <si>
    <t>3550 OH speciation / absorbance</t>
  </si>
  <si>
    <t>3550 H2O speciation</t>
  </si>
  <si>
    <t>Subtracted OH</t>
  </si>
  <si>
    <t>1630 Molecular + 4500 OH</t>
  </si>
  <si>
    <t>Proportion OH/ Total</t>
  </si>
  <si>
    <t>Proportion M_H2O/ Total</t>
  </si>
  <si>
    <t>3550 OH Molar Adsorptivity adjsutment</t>
  </si>
  <si>
    <t>3550 M_H2O Molar Adsorptivity adjsutment</t>
  </si>
  <si>
    <t>Calc Total Water</t>
  </si>
  <si>
    <t>3550 Calc OH wt%</t>
  </si>
  <si>
    <t>3550 Calc Molecular H2O wt%</t>
  </si>
  <si>
    <t>3500 Total Water Calc</t>
  </si>
  <si>
    <t>Residual</t>
  </si>
  <si>
    <t>Sum R2</t>
  </si>
  <si>
    <t>Residual^2</t>
  </si>
  <si>
    <t>Microsoft Excel 16.47 Sensitivity Report</t>
  </si>
  <si>
    <t>Worksheet: [4500+5200v3550.xlsx]Plotting (2)</t>
  </si>
  <si>
    <t>Report Created: 4/9/21 12:27:57 PM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</si>
  <si>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</si>
  <si>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</si>
  <si>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</si>
  <si>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</si>
  <si>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</si>
  <si>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</si>
  <si>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</si>
  <si>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</si>
  <si>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</si>
  <si>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$K$2</t>
  </si>
  <si>
    <t>$L$2</t>
  </si>
  <si>
    <t>Adjusted from Dixon 63</t>
  </si>
  <si>
    <t>5200 Molecular + 4500 OH</t>
  </si>
  <si>
    <t>OH Residual</t>
  </si>
  <si>
    <t>H2O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</si>
</sst>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venir Book"/>
      <family val="2"/>
    </font>
    <font>
      <sz val="14"/>
      <color theme="1"/>
      <name val="Avenir Book"/>
      <family val="2"/>
    </font>
    <font>
      <sz val="14"/>
      <color rgb="FFFF0000"/>
      <name val="Avenir Book"/>
      <family val="2"/>
    </font>
    <font>
      <b/>
      <sz val="14"/>
      <color theme="1"/>
      <name val="Avenir Book"/>
      <family val="2"/>
    </font>
    <font>
      <b/>
      <sz val="12"/>
      <color theme="1"/>
      <name val="Avenir Book"/>
      <family val="2"/>
    </font>
    <font>
      <b/>
      <sz val="14"/>
      <color rgb="FFFF0000"/>
      <name val="Avenir Book"/>
      <family val="2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/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4" fillId="0" borderId="0" xfId="0" applyNumberFormat="1" applyFont="1"/>
    <xf numFmtId="165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5" fontId="6" fillId="0" borderId="0" xfId="0" applyNumberFormat="1" applyFont="1"/>
    <xf numFmtId="165" fontId="6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3" xfId="0" applyFill="1" applyBorder="1" applyAlignment="1"/>
    <xf numFmtId="0" fontId="0" fillId="0" borderId="4" xfId="0" applyFill="1" applyBorder="1" applyAlignment="1"/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" fontId="4" fillId="0" borderId="0" xfId="0" applyNumberFormat="1" applyFont="1"/>
    <xf numFmtId="1" fontId="4" fillId="2" borderId="5" xfId="0" applyNumberFormat="1" applyFont="1" applyFill="1" applyBorder="1"/>
    <xf numFmtId="0" fontId="4" fillId="0" borderId="5" xfId="0" applyFont="1" applyFill="1" applyBorder="1"/>
    <xf numFmtId="0" fontId="6" fillId="0" borderId="5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Sheet1!$B$2:$B$67</c:f>
              <c:numCache>
                <c:formatCode>General</c:formatCode>
                <c:ptCount val="66"/>
                <c:pt idx="0">
                  <c:v>2.3861221959301702</c:v>
                </c:pt>
                <c:pt idx="1">
                  <c:v>2.3631997789259098</c:v>
                </c:pt>
                <c:pt idx="2">
                  <c:v>2.3565847964395599</c:v>
                </c:pt>
                <c:pt idx="3">
                  <c:v>2.9409843314398501</c:v>
                </c:pt>
                <c:pt idx="4">
                  <c:v>3.0003041671968198</c:v>
                </c:pt>
                <c:pt idx="5">
                  <c:v>2.9891593747457401</c:v>
                </c:pt>
                <c:pt idx="6">
                  <c:v>2.6912544167528099</c:v>
                </c:pt>
                <c:pt idx="7">
                  <c:v>2.5262363266213401</c:v>
                </c:pt>
                <c:pt idx="8">
                  <c:v>2.5289687188476901</c:v>
                </c:pt>
                <c:pt idx="9">
                  <c:v>2.4086151712592598</c:v>
                </c:pt>
                <c:pt idx="10">
                  <c:v>2.4014730403298898</c:v>
                </c:pt>
                <c:pt idx="11">
                  <c:v>2.3939020586167499</c:v>
                </c:pt>
                <c:pt idx="12">
                  <c:v>2.57115268430181</c:v>
                </c:pt>
                <c:pt idx="13">
                  <c:v>2.57507485827449</c:v>
                </c:pt>
                <c:pt idx="14">
                  <c:v>2.5853334593399899</c:v>
                </c:pt>
                <c:pt idx="15">
                  <c:v>2.6258557315911402</c:v>
                </c:pt>
                <c:pt idx="16">
                  <c:v>2.9756816438536799</c:v>
                </c:pt>
                <c:pt idx="17">
                  <c:v>2.60407185788688</c:v>
                </c:pt>
                <c:pt idx="18">
                  <c:v>3.4594780140313501</c:v>
                </c:pt>
                <c:pt idx="19">
                  <c:v>3.4680844241894802</c:v>
                </c:pt>
                <c:pt idx="20">
                  <c:v>3.4593420059239999</c:v>
                </c:pt>
                <c:pt idx="21">
                  <c:v>3.1550189566827598</c:v>
                </c:pt>
                <c:pt idx="22">
                  <c:v>3.1810533302005299</c:v>
                </c:pt>
                <c:pt idx="23">
                  <c:v>3.1714290533098901</c:v>
                </c:pt>
                <c:pt idx="24">
                  <c:v>2.6459734608006902</c:v>
                </c:pt>
                <c:pt idx="25">
                  <c:v>2.6672358920065702</c:v>
                </c:pt>
                <c:pt idx="26">
                  <c:v>2.6561924744629302</c:v>
                </c:pt>
                <c:pt idx="27">
                  <c:v>3.2421476465271102</c:v>
                </c:pt>
                <c:pt idx="28">
                  <c:v>3.2615456371523499</c:v>
                </c:pt>
                <c:pt idx="29">
                  <c:v>3.2674911299727998</c:v>
                </c:pt>
                <c:pt idx="30">
                  <c:v>3.4767242581509898</c:v>
                </c:pt>
                <c:pt idx="31">
                  <c:v>3.48450887212051</c:v>
                </c:pt>
                <c:pt idx="32">
                  <c:v>3.4803858363067</c:v>
                </c:pt>
                <c:pt idx="33">
                  <c:v>2.1416115850390098</c:v>
                </c:pt>
                <c:pt idx="34">
                  <c:v>2.09931906183209</c:v>
                </c:pt>
                <c:pt idx="35">
                  <c:v>2.25231119458287</c:v>
                </c:pt>
                <c:pt idx="36">
                  <c:v>2.6315972694018899</c:v>
                </c:pt>
                <c:pt idx="37">
                  <c:v>2.54678202655339</c:v>
                </c:pt>
                <c:pt idx="38">
                  <c:v>2.5823950973683298</c:v>
                </c:pt>
                <c:pt idx="39">
                  <c:v>4.3304371299516298</c:v>
                </c:pt>
                <c:pt idx="40">
                  <c:v>4.3293055167486996</c:v>
                </c:pt>
                <c:pt idx="41">
                  <c:v>4.3116187813889502</c:v>
                </c:pt>
                <c:pt idx="42">
                  <c:v>2.9644733688021399</c:v>
                </c:pt>
                <c:pt idx="43">
                  <c:v>2.9255031840686998</c:v>
                </c:pt>
                <c:pt idx="44">
                  <c:v>2.9559745315607402</c:v>
                </c:pt>
                <c:pt idx="45">
                  <c:v>3.0775054130088302</c:v>
                </c:pt>
                <c:pt idx="46">
                  <c:v>3.0652498311213101</c:v>
                </c:pt>
                <c:pt idx="47">
                  <c:v>3.07837898814741</c:v>
                </c:pt>
                <c:pt idx="48">
                  <c:v>3.2886946380313198</c:v>
                </c:pt>
                <c:pt idx="49">
                  <c:v>3.2524997010549601</c:v>
                </c:pt>
                <c:pt idx="50">
                  <c:v>3.3050027649557498</c:v>
                </c:pt>
                <c:pt idx="51">
                  <c:v>2.5302851781008702</c:v>
                </c:pt>
                <c:pt idx="52">
                  <c:v>2.5612033550191402</c:v>
                </c:pt>
                <c:pt idx="53">
                  <c:v>2.5824494819372701</c:v>
                </c:pt>
                <c:pt idx="54">
                  <c:v>4.75317324492514</c:v>
                </c:pt>
                <c:pt idx="55">
                  <c:v>4.7291828382935099</c:v>
                </c:pt>
                <c:pt idx="56">
                  <c:v>4.7772235122040101</c:v>
                </c:pt>
                <c:pt idx="57">
                  <c:v>2.6850416269131498</c:v>
                </c:pt>
                <c:pt idx="58">
                  <c:v>2.7006289942605499</c:v>
                </c:pt>
                <c:pt idx="59">
                  <c:v>2.7030046260035698</c:v>
                </c:pt>
                <c:pt idx="60">
                  <c:v>4.3221565421474697</c:v>
                </c:pt>
                <c:pt idx="61">
                  <c:v>4.33462231514679</c:v>
                </c:pt>
                <c:pt idx="62">
                  <c:v>4.4520617978924504</c:v>
                </c:pt>
                <c:pt idx="63">
                  <c:v>4.3936377836944098</c:v>
                </c:pt>
                <c:pt idx="64">
                  <c:v>4.4108356613199096</c:v>
                </c:pt>
                <c:pt idx="65">
                  <c:v>4.3816679935210097</c:v>
                </c:pt>
              </c:numCache>
            </c:numRef>
          </c:xVal>
          <c:yVal>
            <c:numRef>
              <c:f>Sheet1!$H$2:$H$67</c:f>
              <c:numCache>
                <c:formatCode>General</c:formatCode>
                <c:ptCount val="66"/>
                <c:pt idx="0">
                  <c:v>3.6123757107040699</c:v>
                </c:pt>
                <c:pt idx="1">
                  <c:v>3.2020212893856002</c:v>
                </c:pt>
                <c:pt idx="2">
                  <c:v>3.4152240896769603</c:v>
                </c:pt>
                <c:pt idx="3">
                  <c:v>3.1029958804562598</c:v>
                </c:pt>
                <c:pt idx="4">
                  <c:v>3.0476664496864498</c:v>
                </c:pt>
                <c:pt idx="5">
                  <c:v>3.0484830240049599</c:v>
                </c:pt>
                <c:pt idx="6">
                  <c:v>3.1941540679780198</c:v>
                </c:pt>
                <c:pt idx="7">
                  <c:v>3.14829237384824</c:v>
                </c:pt>
                <c:pt idx="8">
                  <c:v>3.1372534330295698</c:v>
                </c:pt>
                <c:pt idx="9">
                  <c:v>2.1741188601050299</c:v>
                </c:pt>
                <c:pt idx="10">
                  <c:v>2.1797113124555731</c:v>
                </c:pt>
                <c:pt idx="11">
                  <c:v>2.2272802185737031</c:v>
                </c:pt>
                <c:pt idx="12">
                  <c:v>3.5652285643724699</c:v>
                </c:pt>
                <c:pt idx="13">
                  <c:v>3.57903114337245</c:v>
                </c:pt>
                <c:pt idx="14">
                  <c:v>3.6649769131880299</c:v>
                </c:pt>
                <c:pt idx="15">
                  <c:v>3.4059773621488203</c:v>
                </c:pt>
                <c:pt idx="16">
                  <c:v>3.3862843378290997</c:v>
                </c:pt>
                <c:pt idx="17">
                  <c:v>3.26258401854939</c:v>
                </c:pt>
                <c:pt idx="18">
                  <c:v>3.1228302055657302</c:v>
                </c:pt>
                <c:pt idx="19">
                  <c:v>3.1222343150821099</c:v>
                </c:pt>
                <c:pt idx="20">
                  <c:v>3.2214635379458199</c:v>
                </c:pt>
                <c:pt idx="21">
                  <c:v>3.3744451785478997</c:v>
                </c:pt>
                <c:pt idx="22">
                  <c:v>3.4059652193486301</c:v>
                </c:pt>
                <c:pt idx="23">
                  <c:v>3.4078711385586598</c:v>
                </c:pt>
                <c:pt idx="24">
                  <c:v>2.726589446180113</c:v>
                </c:pt>
                <c:pt idx="25">
                  <c:v>2.81018272826475</c:v>
                </c:pt>
                <c:pt idx="26">
                  <c:v>2.8745054020518701</c:v>
                </c:pt>
                <c:pt idx="27">
                  <c:v>3.6837503778013403</c:v>
                </c:pt>
                <c:pt idx="28">
                  <c:v>3.9369839627585304</c:v>
                </c:pt>
                <c:pt idx="29">
                  <c:v>3.8434470376350403</c:v>
                </c:pt>
                <c:pt idx="30">
                  <c:v>3.9447336018543799</c:v>
                </c:pt>
                <c:pt idx="31">
                  <c:v>3.9168261866674099</c:v>
                </c:pt>
                <c:pt idx="32">
                  <c:v>3.9817090993813702</c:v>
                </c:pt>
                <c:pt idx="33">
                  <c:v>2.8687764668854898</c:v>
                </c:pt>
                <c:pt idx="34">
                  <c:v>3.1708818775683598</c:v>
                </c:pt>
                <c:pt idx="35">
                  <c:v>3.2926724462985701</c:v>
                </c:pt>
                <c:pt idx="36">
                  <c:v>3.34851665926135</c:v>
                </c:pt>
                <c:pt idx="37">
                  <c:v>3.0627727057274301</c:v>
                </c:pt>
                <c:pt idx="38">
                  <c:v>3.3647617180726002</c:v>
                </c:pt>
                <c:pt idx="39">
                  <c:v>4.4846405544010199</c:v>
                </c:pt>
                <c:pt idx="40">
                  <c:v>4.5885272576333396</c:v>
                </c:pt>
                <c:pt idx="41">
                  <c:v>4.21291365551334</c:v>
                </c:pt>
                <c:pt idx="42">
                  <c:v>3.09390614192198</c:v>
                </c:pt>
                <c:pt idx="43">
                  <c:v>3.0074322504755697</c:v>
                </c:pt>
                <c:pt idx="44">
                  <c:v>2.9713360664271198</c:v>
                </c:pt>
                <c:pt idx="45">
                  <c:v>4.3137084526195597</c:v>
                </c:pt>
                <c:pt idx="46">
                  <c:v>4.2669966027830597</c:v>
                </c:pt>
                <c:pt idx="47">
                  <c:v>4.3047774094964399</c:v>
                </c:pt>
                <c:pt idx="48">
                  <c:v>3.6577376897216096</c:v>
                </c:pt>
                <c:pt idx="49">
                  <c:v>3.6123129969583201</c:v>
                </c:pt>
                <c:pt idx="50">
                  <c:v>3.5342476519363699</c:v>
                </c:pt>
                <c:pt idx="51">
                  <c:v>3.4337832821046499</c:v>
                </c:pt>
                <c:pt idx="52">
                  <c:v>3.4672935810241103</c:v>
                </c:pt>
                <c:pt idx="53">
                  <c:v>3.6407177254261001</c:v>
                </c:pt>
                <c:pt idx="54">
                  <c:v>4.5090881668866203</c:v>
                </c:pt>
                <c:pt idx="55">
                  <c:v>4.6135629512131899</c:v>
                </c:pt>
                <c:pt idx="56">
                  <c:v>4.5103764366988806</c:v>
                </c:pt>
                <c:pt idx="57">
                  <c:v>2.4421657478487</c:v>
                </c:pt>
                <c:pt idx="58">
                  <c:v>2.5170862998955799</c:v>
                </c:pt>
                <c:pt idx="59">
                  <c:v>2.52669951530314</c:v>
                </c:pt>
                <c:pt idx="60">
                  <c:v>4.87505702362074</c:v>
                </c:pt>
                <c:pt idx="61">
                  <c:v>4.86919529155813</c:v>
                </c:pt>
                <c:pt idx="62">
                  <c:v>4.9159698587976397</c:v>
                </c:pt>
                <c:pt idx="63">
                  <c:v>4.3278287853900297</c:v>
                </c:pt>
                <c:pt idx="64">
                  <c:v>4.1149917765380604</c:v>
                </c:pt>
                <c:pt idx="65">
                  <c:v>4.2535982983315606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EB41-B725-38F0550F2D8B}"/>
            </c:ext>
          </c:extLst>
        </c:ser>
        <c:ser>
          <c:idx val="1"/>
          <c:order val="1"/>
          <c:tx>
            <c:v>01:01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601-EB41-B725-38F0550F2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58447"/>
        <c:axId val="2119922271"/>
      </c:scatterChart>
      <c:valAx>
        <c:axId val="2120058447"/>
        <c:scaling>
          <c:orientation val="minMax"/>
          <c:max val="5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3550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19922271"/>
        <c:crosses val="autoZero"/>
        <c:crossBetween val="midCat"/>
      </c:valAx>
      <c:valAx>
        <c:axId val="2119922271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4500+5200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2005844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'Calculating 3550 speciation1'!$C$5:$C$76</c:f>
              <c:numCache>
                <c:formatCode>0.000</c:formatCode>
                <c:ptCount val="72"/>
                <c:pt idx="0">
                  <c:v>1.39873885919092</c:v>
                </c:pt>
                <c:pt idx="1">
                  <c:v>1.39235620104821</c:v>
                </c:pt>
                <c:pt idx="2">
                  <c:v>1.3897699160108601</c:v>
                </c:pt>
                <c:pt idx="3">
                  <c:v>1.3269972727567201</c:v>
                </c:pt>
                <c:pt idx="4">
                  <c:v>1.3604796697107</c:v>
                </c:pt>
                <c:pt idx="5">
                  <c:v>1.35039430403022</c:v>
                </c:pt>
                <c:pt idx="6">
                  <c:v>0.59233340709969096</c:v>
                </c:pt>
                <c:pt idx="7">
                  <c:v>0.59094888971513804</c:v>
                </c:pt>
                <c:pt idx="8">
                  <c:v>0.59362253445814295</c:v>
                </c:pt>
                <c:pt idx="9">
                  <c:v>0.99327149510728596</c:v>
                </c:pt>
                <c:pt idx="10">
                  <c:v>1.08079355490069</c:v>
                </c:pt>
                <c:pt idx="11">
                  <c:v>1.13674481176618</c:v>
                </c:pt>
                <c:pt idx="12">
                  <c:v>1.06601653826694</c:v>
                </c:pt>
                <c:pt idx="13">
                  <c:v>1.4822465763406401</c:v>
                </c:pt>
                <c:pt idx="14">
                  <c:v>1.4853546102444599</c:v>
                </c:pt>
                <c:pt idx="15">
                  <c:v>1.48674828694244</c:v>
                </c:pt>
                <c:pt idx="16">
                  <c:v>1.42194877565839</c:v>
                </c:pt>
                <c:pt idx="17">
                  <c:v>1.4244437008219499</c:v>
                </c:pt>
                <c:pt idx="18">
                  <c:v>1.4233681430510401</c:v>
                </c:pt>
                <c:pt idx="19">
                  <c:v>1.4839361591128699</c:v>
                </c:pt>
                <c:pt idx="20">
                  <c:v>1.4886921816273799</c:v>
                </c:pt>
                <c:pt idx="21">
                  <c:v>1.4812922090438101</c:v>
                </c:pt>
                <c:pt idx="22">
                  <c:v>1.09181551742904</c:v>
                </c:pt>
                <c:pt idx="23">
                  <c:v>1.0837128247721499</c:v>
                </c:pt>
                <c:pt idx="24">
                  <c:v>1.0849088212392799</c:v>
                </c:pt>
                <c:pt idx="25">
                  <c:v>1.5241764282261501</c:v>
                </c:pt>
                <c:pt idx="26">
                  <c:v>1.51914599339923</c:v>
                </c:pt>
                <c:pt idx="27">
                  <c:v>1.52270636255994</c:v>
                </c:pt>
                <c:pt idx="28">
                  <c:v>1.45956872886762</c:v>
                </c:pt>
                <c:pt idx="29">
                  <c:v>1.45917286613647</c:v>
                </c:pt>
                <c:pt idx="30">
                  <c:v>1.4606450394731501</c:v>
                </c:pt>
                <c:pt idx="31">
                  <c:v>1.32071625602895</c:v>
                </c:pt>
                <c:pt idx="32">
                  <c:v>1.3265872894616499</c:v>
                </c:pt>
                <c:pt idx="33">
                  <c:v>1.32037658010533</c:v>
                </c:pt>
                <c:pt idx="34">
                  <c:v>2.2693604372059402</c:v>
                </c:pt>
                <c:pt idx="35">
                  <c:v>2.2632794413767798</c:v>
                </c:pt>
                <c:pt idx="36">
                  <c:v>2.2723609025272</c:v>
                </c:pt>
                <c:pt idx="37">
                  <c:v>0.846108058687006</c:v>
                </c:pt>
                <c:pt idx="38">
                  <c:v>0.84458877712423697</c:v>
                </c:pt>
                <c:pt idx="39">
                  <c:v>0.84479141515415601</c:v>
                </c:pt>
                <c:pt idx="40">
                  <c:v>1.9070026512273499</c:v>
                </c:pt>
                <c:pt idx="41">
                  <c:v>1.9077135917086201</c:v>
                </c:pt>
                <c:pt idx="42">
                  <c:v>1.91893135399513</c:v>
                </c:pt>
                <c:pt idx="43">
                  <c:v>1.9319445625179199</c:v>
                </c:pt>
                <c:pt idx="44">
                  <c:v>1.9224125545926201</c:v>
                </c:pt>
                <c:pt idx="45">
                  <c:v>1.92902933945278</c:v>
                </c:pt>
                <c:pt idx="46">
                  <c:v>1.2776425771793001</c:v>
                </c:pt>
                <c:pt idx="47">
                  <c:v>1.2445390990160901</c:v>
                </c:pt>
                <c:pt idx="48">
                  <c:v>1.2414665356096499</c:v>
                </c:pt>
                <c:pt idx="49">
                  <c:v>0.997461789914181</c:v>
                </c:pt>
                <c:pt idx="50">
                  <c:v>0.99179395760382205</c:v>
                </c:pt>
                <c:pt idx="51">
                  <c:v>1.33157124479593</c:v>
                </c:pt>
                <c:pt idx="52">
                  <c:v>1.32690135114345</c:v>
                </c:pt>
                <c:pt idx="53">
                  <c:v>1.3212189952906099</c:v>
                </c:pt>
                <c:pt idx="54">
                  <c:v>1.6093272919242101</c:v>
                </c:pt>
                <c:pt idx="55">
                  <c:v>1.61747411075216</c:v>
                </c:pt>
                <c:pt idx="56">
                  <c:v>1.61337301546298</c:v>
                </c:pt>
                <c:pt idx="57">
                  <c:v>1.11501834967073</c:v>
                </c:pt>
                <c:pt idx="58">
                  <c:v>1.1115309032445899</c:v>
                </c:pt>
                <c:pt idx="59">
                  <c:v>1.1150170239116599</c:v>
                </c:pt>
                <c:pt idx="60">
                  <c:v>1.0164598390781101</c:v>
                </c:pt>
                <c:pt idx="61">
                  <c:v>1.0495639422458101</c:v>
                </c:pt>
                <c:pt idx="62">
                  <c:v>1.1538935982455101</c:v>
                </c:pt>
                <c:pt idx="63">
                  <c:v>1.4027437965631</c:v>
                </c:pt>
                <c:pt idx="64">
                  <c:v>1.3936157260726001</c:v>
                </c:pt>
                <c:pt idx="65">
                  <c:v>1.39937891900734</c:v>
                </c:pt>
                <c:pt idx="66">
                  <c:v>1.35889290864677</c:v>
                </c:pt>
                <c:pt idx="67">
                  <c:v>1.35197905773072</c:v>
                </c:pt>
                <c:pt idx="68">
                  <c:v>1.3531281032500899</c:v>
                </c:pt>
                <c:pt idx="69">
                  <c:v>1.2978157069669101</c:v>
                </c:pt>
                <c:pt idx="70">
                  <c:v>1.30395550699491</c:v>
                </c:pt>
                <c:pt idx="71">
                  <c:v>1.2923796469636399</c:v>
                </c:pt>
              </c:numCache>
            </c:numRef>
          </c:xVal>
          <c:yVal>
            <c:numRef>
              <c:f>'Calculating 3550 speciation1'!$V$5:$V$76</c:f>
              <c:numCache>
                <c:formatCode>0.000</c:formatCode>
                <c:ptCount val="72"/>
                <c:pt idx="0">
                  <c:v>2.4548342076593999</c:v>
                </c:pt>
                <c:pt idx="1">
                  <c:v>2.4900940382441399</c:v>
                </c:pt>
                <c:pt idx="2">
                  <c:v>2.7151642043227202</c:v>
                </c:pt>
                <c:pt idx="3">
                  <c:v>1.6679542505357901</c:v>
                </c:pt>
                <c:pt idx="4">
                  <c:v>1.9438435008583199</c:v>
                </c:pt>
                <c:pt idx="5">
                  <c:v>1.7466473994368901</c:v>
                </c:pt>
                <c:pt idx="6">
                  <c:v>0.98996083434365201</c:v>
                </c:pt>
                <c:pt idx="7">
                  <c:v>1.07716458443194</c:v>
                </c:pt>
                <c:pt idx="8">
                  <c:v>1.17028012685232</c:v>
                </c:pt>
                <c:pt idx="9">
                  <c:v>1.33490211228394</c:v>
                </c:pt>
                <c:pt idx="10">
                  <c:v>2.7825592440767601</c:v>
                </c:pt>
                <c:pt idx="11">
                  <c:v>2.49502740519379</c:v>
                </c:pt>
                <c:pt idx="12">
                  <c:v>2.9527725146350798</c:v>
                </c:pt>
                <c:pt idx="13">
                  <c:v>2.0832368789908702</c:v>
                </c:pt>
                <c:pt idx="14">
                  <c:v>2.2989377661283998</c:v>
                </c:pt>
                <c:pt idx="15">
                  <c:v>2.2030133579847702</c:v>
                </c:pt>
                <c:pt idx="16">
                  <c:v>2.5941884095210801</c:v>
                </c:pt>
                <c:pt idx="17">
                  <c:v>2.5163834286829601</c:v>
                </c:pt>
                <c:pt idx="18">
                  <c:v>2.3041455451353201</c:v>
                </c:pt>
                <c:pt idx="19">
                  <c:v>2.5937765920849798</c:v>
                </c:pt>
                <c:pt idx="20">
                  <c:v>2.4163385547384899</c:v>
                </c:pt>
                <c:pt idx="21">
                  <c:v>2.4239859844741698</c:v>
                </c:pt>
                <c:pt idx="22">
                  <c:v>2.1186619092442598</c:v>
                </c:pt>
                <c:pt idx="23">
                  <c:v>1.89709962928085</c:v>
                </c:pt>
                <c:pt idx="24">
                  <c:v>2.2629688916410098</c:v>
                </c:pt>
                <c:pt idx="25">
                  <c:v>2.6322525710767599</c:v>
                </c:pt>
                <c:pt idx="26">
                  <c:v>2.80211460294995</c:v>
                </c:pt>
                <c:pt idx="27">
                  <c:v>2.56786046704471</c:v>
                </c:pt>
                <c:pt idx="28">
                  <c:v>2.0339748800712401</c:v>
                </c:pt>
                <c:pt idx="29">
                  <c:v>1.7983314357647999</c:v>
                </c:pt>
                <c:pt idx="30">
                  <c:v>1.8746350320002501</c:v>
                </c:pt>
                <c:pt idx="31">
                  <c:v>3.6658612908379902</c:v>
                </c:pt>
                <c:pt idx="32">
                  <c:v>3.5029946507685299</c:v>
                </c:pt>
                <c:pt idx="33">
                  <c:v>3.7279981641249602</c:v>
                </c:pt>
                <c:pt idx="34">
                  <c:v>4.1831614429905297</c:v>
                </c:pt>
                <c:pt idx="35">
                  <c:v>4.1569276549022103</c:v>
                </c:pt>
                <c:pt idx="36">
                  <c:v>4.2770556265583002</c:v>
                </c:pt>
                <c:pt idx="37">
                  <c:v>1.87224834809034</c:v>
                </c:pt>
                <c:pt idx="38">
                  <c:v>1.9991438636152901</c:v>
                </c:pt>
                <c:pt idx="39">
                  <c:v>2.0133576459825</c:v>
                </c:pt>
                <c:pt idx="40">
                  <c:v>4.7805565752595296</c:v>
                </c:pt>
                <c:pt idx="41">
                  <c:v>4.8265789984760001</c:v>
                </c:pt>
                <c:pt idx="42">
                  <c:v>4.9825685730964198</c:v>
                </c:pt>
                <c:pt idx="43">
                  <c:v>3.7738243223055101</c:v>
                </c:pt>
                <c:pt idx="44">
                  <c:v>3.7534170086523302</c:v>
                </c:pt>
                <c:pt idx="45">
                  <c:v>3.8377939006260799</c:v>
                </c:pt>
                <c:pt idx="46">
                  <c:v>1.77530991323652</c:v>
                </c:pt>
                <c:pt idx="47">
                  <c:v>1.71744148371146</c:v>
                </c:pt>
                <c:pt idx="48">
                  <c:v>1.6597092248677301</c:v>
                </c:pt>
                <c:pt idx="49">
                  <c:v>1.3871562997134601</c:v>
                </c:pt>
                <c:pt idx="50">
                  <c:v>1.2879371588312301</c:v>
                </c:pt>
                <c:pt idx="51">
                  <c:v>2.9773157258479799</c:v>
                </c:pt>
                <c:pt idx="52">
                  <c:v>3.0898319127642102</c:v>
                </c:pt>
                <c:pt idx="53">
                  <c:v>2.8738547640005301</c:v>
                </c:pt>
                <c:pt idx="54">
                  <c:v>2.2450869703946998</c:v>
                </c:pt>
                <c:pt idx="55">
                  <c:v>2.40280196688532</c:v>
                </c:pt>
                <c:pt idx="56">
                  <c:v>2.4881642052571702</c:v>
                </c:pt>
                <c:pt idx="57">
                  <c:v>1.34456862200739</c:v>
                </c:pt>
                <c:pt idx="58">
                  <c:v>1.34152334837167</c:v>
                </c:pt>
                <c:pt idx="59">
                  <c:v>1.40546104490674</c:v>
                </c:pt>
                <c:pt idx="60">
                  <c:v>2.48141363410795</c:v>
                </c:pt>
                <c:pt idx="61">
                  <c:v>3.02149705628424</c:v>
                </c:pt>
                <c:pt idx="62">
                  <c:v>2.833020329729</c:v>
                </c:pt>
                <c:pt idx="63">
                  <c:v>2.9476428306943898</c:v>
                </c:pt>
                <c:pt idx="64">
                  <c:v>2.8204353425227899</c:v>
                </c:pt>
                <c:pt idx="65">
                  <c:v>3.2007107245970601</c:v>
                </c:pt>
                <c:pt idx="66">
                  <c:v>1.31578274615616</c:v>
                </c:pt>
                <c:pt idx="67">
                  <c:v>1.3833263285638799</c:v>
                </c:pt>
                <c:pt idx="68">
                  <c:v>1.46270776417266</c:v>
                </c:pt>
                <c:pt idx="69">
                  <c:v>2.6021938297142899</c:v>
                </c:pt>
                <c:pt idx="70">
                  <c:v>2.5425991630796099</c:v>
                </c:pt>
                <c:pt idx="71">
                  <c:v>2.7050362366493199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A-7847-ADD3-71EEA114B9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BCA-7847-ADD3-71EEA114B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6447"/>
        <c:axId val="743781839"/>
      </c:scatterChart>
      <c:valAx>
        <c:axId val="74378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1630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1839"/>
        <c:crosses val="autoZero"/>
        <c:crossBetween val="midCat"/>
      </c:valAx>
      <c:valAx>
        <c:axId val="7437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5200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68151202246118"/>
                  <c:y val="-4.13152755905511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'Calculating 3550 speciation1'!$C$5:$C$76</c:f>
              <c:numCache>
                <c:formatCode>0.000</c:formatCode>
                <c:ptCount val="72"/>
                <c:pt idx="0">
                  <c:v>1.39873885919092</c:v>
                </c:pt>
                <c:pt idx="1">
                  <c:v>1.39235620104821</c:v>
                </c:pt>
                <c:pt idx="2">
                  <c:v>1.3897699160108601</c:v>
                </c:pt>
                <c:pt idx="3">
                  <c:v>1.3269972727567201</c:v>
                </c:pt>
                <c:pt idx="4">
                  <c:v>1.3604796697107</c:v>
                </c:pt>
                <c:pt idx="5">
                  <c:v>1.35039430403022</c:v>
                </c:pt>
                <c:pt idx="6">
                  <c:v>0.59233340709969096</c:v>
                </c:pt>
                <c:pt idx="7">
                  <c:v>0.59094888971513804</c:v>
                </c:pt>
                <c:pt idx="8">
                  <c:v>0.59362253445814295</c:v>
                </c:pt>
                <c:pt idx="9">
                  <c:v>0.99327149510728596</c:v>
                </c:pt>
                <c:pt idx="10">
                  <c:v>1.08079355490069</c:v>
                </c:pt>
                <c:pt idx="11">
                  <c:v>1.13674481176618</c:v>
                </c:pt>
                <c:pt idx="12">
                  <c:v>1.06601653826694</c:v>
                </c:pt>
                <c:pt idx="13">
                  <c:v>1.4822465763406401</c:v>
                </c:pt>
                <c:pt idx="14">
                  <c:v>1.4853546102444599</c:v>
                </c:pt>
                <c:pt idx="15">
                  <c:v>1.48674828694244</c:v>
                </c:pt>
                <c:pt idx="16">
                  <c:v>1.42194877565839</c:v>
                </c:pt>
                <c:pt idx="17">
                  <c:v>1.4244437008219499</c:v>
                </c:pt>
                <c:pt idx="18">
                  <c:v>1.4233681430510401</c:v>
                </c:pt>
                <c:pt idx="19">
                  <c:v>1.4839361591128699</c:v>
                </c:pt>
                <c:pt idx="20">
                  <c:v>1.4886921816273799</c:v>
                </c:pt>
                <c:pt idx="21">
                  <c:v>1.4812922090438101</c:v>
                </c:pt>
                <c:pt idx="22">
                  <c:v>1.09181551742904</c:v>
                </c:pt>
                <c:pt idx="23">
                  <c:v>1.0837128247721499</c:v>
                </c:pt>
                <c:pt idx="24">
                  <c:v>1.0849088212392799</c:v>
                </c:pt>
                <c:pt idx="25">
                  <c:v>1.5241764282261501</c:v>
                </c:pt>
                <c:pt idx="26">
                  <c:v>1.51914599339923</c:v>
                </c:pt>
                <c:pt idx="27">
                  <c:v>1.52270636255994</c:v>
                </c:pt>
                <c:pt idx="28">
                  <c:v>1.45956872886762</c:v>
                </c:pt>
                <c:pt idx="29">
                  <c:v>1.45917286613647</c:v>
                </c:pt>
                <c:pt idx="30">
                  <c:v>1.4606450394731501</c:v>
                </c:pt>
                <c:pt idx="31">
                  <c:v>1.32071625602895</c:v>
                </c:pt>
                <c:pt idx="32">
                  <c:v>1.3265872894616499</c:v>
                </c:pt>
                <c:pt idx="33">
                  <c:v>1.32037658010533</c:v>
                </c:pt>
                <c:pt idx="34">
                  <c:v>2.2693604372059402</c:v>
                </c:pt>
                <c:pt idx="35">
                  <c:v>2.2632794413767798</c:v>
                </c:pt>
                <c:pt idx="36">
                  <c:v>2.2723609025272</c:v>
                </c:pt>
                <c:pt idx="37">
                  <c:v>0.846108058687006</c:v>
                </c:pt>
                <c:pt idx="38">
                  <c:v>0.84458877712423697</c:v>
                </c:pt>
                <c:pt idx="39">
                  <c:v>0.84479141515415601</c:v>
                </c:pt>
                <c:pt idx="40">
                  <c:v>1.9070026512273499</c:v>
                </c:pt>
                <c:pt idx="41">
                  <c:v>1.9077135917086201</c:v>
                </c:pt>
                <c:pt idx="42">
                  <c:v>1.91893135399513</c:v>
                </c:pt>
                <c:pt idx="43">
                  <c:v>1.9319445625179199</c:v>
                </c:pt>
                <c:pt idx="44">
                  <c:v>1.9224125545926201</c:v>
                </c:pt>
                <c:pt idx="45">
                  <c:v>1.92902933945278</c:v>
                </c:pt>
                <c:pt idx="46">
                  <c:v>1.2776425771793001</c:v>
                </c:pt>
                <c:pt idx="47">
                  <c:v>1.2445390990160901</c:v>
                </c:pt>
                <c:pt idx="48">
                  <c:v>1.2414665356096499</c:v>
                </c:pt>
                <c:pt idx="49">
                  <c:v>0.997461789914181</c:v>
                </c:pt>
                <c:pt idx="50">
                  <c:v>0.99179395760382205</c:v>
                </c:pt>
                <c:pt idx="51">
                  <c:v>1.33157124479593</c:v>
                </c:pt>
                <c:pt idx="52">
                  <c:v>1.32690135114345</c:v>
                </c:pt>
                <c:pt idx="53">
                  <c:v>1.3212189952906099</c:v>
                </c:pt>
                <c:pt idx="54">
                  <c:v>1.6093272919242101</c:v>
                </c:pt>
                <c:pt idx="55">
                  <c:v>1.61747411075216</c:v>
                </c:pt>
                <c:pt idx="56">
                  <c:v>1.61337301546298</c:v>
                </c:pt>
                <c:pt idx="57">
                  <c:v>1.11501834967073</c:v>
                </c:pt>
                <c:pt idx="58">
                  <c:v>1.1115309032445899</c:v>
                </c:pt>
                <c:pt idx="59">
                  <c:v>1.1150170239116599</c:v>
                </c:pt>
                <c:pt idx="60">
                  <c:v>1.0164598390781101</c:v>
                </c:pt>
                <c:pt idx="61">
                  <c:v>1.0495639422458101</c:v>
                </c:pt>
                <c:pt idx="62">
                  <c:v>1.1538935982455101</c:v>
                </c:pt>
                <c:pt idx="63">
                  <c:v>1.4027437965631</c:v>
                </c:pt>
                <c:pt idx="64">
                  <c:v>1.3936157260726001</c:v>
                </c:pt>
                <c:pt idx="65">
                  <c:v>1.39937891900734</c:v>
                </c:pt>
                <c:pt idx="66">
                  <c:v>1.35889290864677</c:v>
                </c:pt>
                <c:pt idx="67">
                  <c:v>1.35197905773072</c:v>
                </c:pt>
                <c:pt idx="68">
                  <c:v>1.3531281032500899</c:v>
                </c:pt>
                <c:pt idx="69">
                  <c:v>1.2978157069669101</c:v>
                </c:pt>
                <c:pt idx="70">
                  <c:v>1.30395550699491</c:v>
                </c:pt>
                <c:pt idx="71">
                  <c:v>1.2923796469636399</c:v>
                </c:pt>
              </c:numCache>
            </c:numRef>
          </c:xVal>
          <c:yVal>
            <c:numRef>
              <c:f>'Calculating 3550 speciation1'!$Y$5:$Y$76</c:f>
              <c:numCache>
                <c:formatCode>0.000</c:formatCode>
                <c:ptCount val="72"/>
                <c:pt idx="0">
                  <c:v>0.44010018241071003</c:v>
                </c:pt>
                <c:pt idx="1">
                  <c:v>0.63201369989604017</c:v>
                </c:pt>
                <c:pt idx="2">
                  <c:v>0.67783754721884981</c:v>
                </c:pt>
                <c:pt idx="3">
                  <c:v>0.86228388792258004</c:v>
                </c:pt>
                <c:pt idx="4">
                  <c:v>0.85017551152551007</c:v>
                </c:pt>
                <c:pt idx="5">
                  <c:v>0.96351577907681984</c:v>
                </c:pt>
                <c:pt idx="6">
                  <c:v>0.95357611638532003</c:v>
                </c:pt>
                <c:pt idx="7">
                  <c:v>0.77006819957053985</c:v>
                </c:pt>
                <c:pt idx="8">
                  <c:v>1.00163245586511</c:v>
                </c:pt>
                <c:pt idx="9">
                  <c:v>0.96668072631498969</c:v>
                </c:pt>
                <c:pt idx="10">
                  <c:v>1.2951924348895301</c:v>
                </c:pt>
                <c:pt idx="11">
                  <c:v>1.2524988160503299</c:v>
                </c:pt>
                <c:pt idx="12">
                  <c:v>1.4444746651270401</c:v>
                </c:pt>
                <c:pt idx="13">
                  <c:v>0.6639004488553204</c:v>
                </c:pt>
                <c:pt idx="14">
                  <c:v>0.93834571833279989</c:v>
                </c:pt>
                <c:pt idx="15">
                  <c:v>0.77986576077536007</c:v>
                </c:pt>
                <c:pt idx="16">
                  <c:v>1.04007045835221</c:v>
                </c:pt>
                <c:pt idx="17">
                  <c:v>1.0394892114174303</c:v>
                </c:pt>
                <c:pt idx="18">
                  <c:v>0.74221148792863989</c:v>
                </c:pt>
                <c:pt idx="19">
                  <c:v>0.98765514135744015</c:v>
                </c:pt>
                <c:pt idx="20">
                  <c:v>0.89590856647859018</c:v>
                </c:pt>
                <c:pt idx="21">
                  <c:v>0.88146476816202979</c:v>
                </c:pt>
                <c:pt idx="22">
                  <c:v>0.87487947410875</c:v>
                </c:pt>
                <c:pt idx="23">
                  <c:v>0.87732241102411002</c:v>
                </c:pt>
                <c:pt idx="24">
                  <c:v>0.7760467030859699</c:v>
                </c:pt>
                <c:pt idx="25">
                  <c:v>0.59897701866481956</c:v>
                </c:pt>
                <c:pt idx="26">
                  <c:v>0.53384253585852992</c:v>
                </c:pt>
                <c:pt idx="27">
                  <c:v>0.82595204820266011</c:v>
                </c:pt>
                <c:pt idx="28">
                  <c:v>1.3606004485516801</c:v>
                </c:pt>
                <c:pt idx="29">
                  <c:v>1.4350053699046501</c:v>
                </c:pt>
                <c:pt idx="30">
                  <c:v>1.13856917720073</c:v>
                </c:pt>
                <c:pt idx="31">
                  <c:v>0.81711876016998986</c:v>
                </c:pt>
                <c:pt idx="32">
                  <c:v>0.79903681526564041</c:v>
                </c:pt>
                <c:pt idx="33">
                  <c:v>0.84772091319505982</c:v>
                </c:pt>
                <c:pt idx="34">
                  <c:v>2.1032366003080702</c:v>
                </c:pt>
                <c:pt idx="35">
                  <c:v>1.7909377521514296</c:v>
                </c:pt>
                <c:pt idx="36">
                  <c:v>2.0470632634069998</c:v>
                </c:pt>
                <c:pt idx="37">
                  <c:v>0.63090627014906997</c:v>
                </c:pt>
                <c:pt idx="38">
                  <c:v>0.64745706562382987</c:v>
                </c:pt>
                <c:pt idx="39">
                  <c:v>0.67757688080534995</c:v>
                </c:pt>
                <c:pt idx="40">
                  <c:v>1.9576005206688802</c:v>
                </c:pt>
                <c:pt idx="41">
                  <c:v>2.0765320260686804</c:v>
                </c:pt>
                <c:pt idx="42">
                  <c:v>1.9390670034904702</c:v>
                </c:pt>
                <c:pt idx="43">
                  <c:v>1.66301829499923</c:v>
                </c:pt>
                <c:pt idx="44">
                  <c:v>1.7616288666896196</c:v>
                </c:pt>
                <c:pt idx="45">
                  <c:v>1.8873003734326699</c:v>
                </c:pt>
                <c:pt idx="46">
                  <c:v>0.33423804612086983</c:v>
                </c:pt>
                <c:pt idx="47">
                  <c:v>0.24966734401467017</c:v>
                </c:pt>
                <c:pt idx="48">
                  <c:v>0.28319383855018021</c:v>
                </c:pt>
                <c:pt idx="49">
                  <c:v>1.01357212685106</c:v>
                </c:pt>
                <c:pt idx="50">
                  <c:v>0.90926862193333013</c:v>
                </c:pt>
                <c:pt idx="51">
                  <c:v>0.55517256059849029</c:v>
                </c:pt>
                <c:pt idx="52">
                  <c:v>0.55898616190489991</c:v>
                </c:pt>
                <c:pt idx="53">
                  <c:v>0.56744554284074011</c:v>
                </c:pt>
                <c:pt idx="54">
                  <c:v>1.47694725575759</c:v>
                </c:pt>
                <c:pt idx="55">
                  <c:v>1.57635758239529</c:v>
                </c:pt>
                <c:pt idx="56">
                  <c:v>1.5364405573852398</c:v>
                </c:pt>
                <c:pt idx="57">
                  <c:v>0.59398895943154018</c:v>
                </c:pt>
                <c:pt idx="58">
                  <c:v>0.57637128203665977</c:v>
                </c:pt>
                <c:pt idx="59">
                  <c:v>0.67118869719678997</c:v>
                </c:pt>
                <c:pt idx="60">
                  <c:v>0.93003093901269018</c:v>
                </c:pt>
                <c:pt idx="61">
                  <c:v>0.71793061392490998</c:v>
                </c:pt>
                <c:pt idx="62">
                  <c:v>0.91711520191015983</c:v>
                </c:pt>
                <c:pt idx="63">
                  <c:v>0.8966440709601502</c:v>
                </c:pt>
                <c:pt idx="64">
                  <c:v>1.0535989129160799</c:v>
                </c:pt>
                <c:pt idx="65">
                  <c:v>0.94692753447519973</c:v>
                </c:pt>
                <c:pt idx="66">
                  <c:v>0.53636830863794005</c:v>
                </c:pt>
                <c:pt idx="67">
                  <c:v>0.68067065513276015</c:v>
                </c:pt>
                <c:pt idx="68">
                  <c:v>0.7471308282951501</c:v>
                </c:pt>
                <c:pt idx="69">
                  <c:v>0.2523633832793899</c:v>
                </c:pt>
                <c:pt idx="70">
                  <c:v>6.7108003206149736E-2</c:v>
                </c:pt>
                <c:pt idx="71">
                  <c:v>0.39391307769769979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0-AA45-AD54-9DE70DBC94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3D0-AA45-AD54-9DE70DBC9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6447"/>
        <c:axId val="743781839"/>
      </c:scatterChart>
      <c:valAx>
        <c:axId val="74378644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1630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1839"/>
        <c:crosses val="autoZero"/>
        <c:crossBetween val="midCat"/>
      </c:valAx>
      <c:valAx>
        <c:axId val="74378183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3500-4500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'Calculating 3550 speciation1'!$F$5:$F$76</c:f>
              <c:numCache>
                <c:formatCode>0.000</c:formatCode>
                <c:ptCount val="72"/>
                <c:pt idx="0">
                  <c:v>1.88609450571144</c:v>
                </c:pt>
                <c:pt idx="1">
                  <c:v>1.6718740008655899</c:v>
                </c:pt>
                <c:pt idx="2">
                  <c:v>1.61961263423849</c:v>
                </c:pt>
                <c:pt idx="3">
                  <c:v>2.00365076969315</c:v>
                </c:pt>
                <c:pt idx="4">
                  <c:v>2.0734369557955201</c:v>
                </c:pt>
                <c:pt idx="5">
                  <c:v>1.94926076347205</c:v>
                </c:pt>
                <c:pt idx="6">
                  <c:v>1.5658556750819299</c:v>
                </c:pt>
                <c:pt idx="7">
                  <c:v>1.7522770946733099</c:v>
                </c:pt>
                <c:pt idx="8">
                  <c:v>1.5202408766689399</c:v>
                </c:pt>
                <c:pt idx="9">
                  <c:v>1.3742418572392201</c:v>
                </c:pt>
                <c:pt idx="10">
                  <c:v>1.26238109478614</c:v>
                </c:pt>
                <c:pt idx="11">
                  <c:v>1.6450423161691401</c:v>
                </c:pt>
                <c:pt idx="12">
                  <c:v>1.0919231840946799</c:v>
                </c:pt>
                <c:pt idx="13">
                  <c:v>2.4131400629579498</c:v>
                </c:pt>
                <c:pt idx="14">
                  <c:v>2.16402647130024</c:v>
                </c:pt>
                <c:pt idx="15">
                  <c:v>2.3131420292966798</c:v>
                </c:pt>
                <c:pt idx="16">
                  <c:v>2.1197940597812202</c:v>
                </c:pt>
                <c:pt idx="17">
                  <c:v>2.1392362726004999</c:v>
                </c:pt>
                <c:pt idx="18">
                  <c:v>2.4422947891642401</c:v>
                </c:pt>
                <c:pt idx="19">
                  <c:v>2.4002579703391498</c:v>
                </c:pt>
                <c:pt idx="20">
                  <c:v>2.4995712599140898</c:v>
                </c:pt>
                <c:pt idx="21">
                  <c:v>2.5100074404485002</c:v>
                </c:pt>
                <c:pt idx="22">
                  <c:v>1.8927350595421299</c:v>
                </c:pt>
                <c:pt idx="23">
                  <c:v>1.8921710359520201</c:v>
                </c:pt>
                <c:pt idx="24">
                  <c:v>1.9909639492863</c:v>
                </c:pt>
                <c:pt idx="25">
                  <c:v>3.6167014884922102</c:v>
                </c:pt>
                <c:pt idx="26">
                  <c:v>3.6807377375956598</c:v>
                </c:pt>
                <c:pt idx="27">
                  <c:v>3.3714629847134501</c:v>
                </c:pt>
                <c:pt idx="28">
                  <c:v>1.8404443823266301</c:v>
                </c:pt>
                <c:pt idx="29">
                  <c:v>1.7308955855899899</c:v>
                </c:pt>
                <c:pt idx="30">
                  <c:v>2.0783096133157399</c:v>
                </c:pt>
                <c:pt idx="31">
                  <c:v>2.1823033313365801</c:v>
                </c:pt>
                <c:pt idx="32">
                  <c:v>2.1884672857144798</c:v>
                </c:pt>
                <c:pt idx="33">
                  <c:v>2.15255068224503</c:v>
                </c:pt>
                <c:pt idx="34">
                  <c:v>2.5333281132769101</c:v>
                </c:pt>
                <c:pt idx="35">
                  <c:v>2.82230544912575</c:v>
                </c:pt>
                <c:pt idx="36">
                  <c:v>2.6128803929046001</c:v>
                </c:pt>
                <c:pt idx="37">
                  <c:v>1.9928543958846501</c:v>
                </c:pt>
                <c:pt idx="38">
                  <c:v>1.9915036335952501</c:v>
                </c:pt>
                <c:pt idx="39">
                  <c:v>1.9637003867493299</c:v>
                </c:pt>
                <c:pt idx="40">
                  <c:v>2.2607243942915498</c:v>
                </c:pt>
                <c:pt idx="41">
                  <c:v>2.1539205245065198</c:v>
                </c:pt>
                <c:pt idx="42">
                  <c:v>2.4056292389402398</c:v>
                </c:pt>
                <c:pt idx="43">
                  <c:v>2.6272018948910101</c:v>
                </c:pt>
                <c:pt idx="44">
                  <c:v>2.54532998782798</c:v>
                </c:pt>
                <c:pt idx="45">
                  <c:v>2.3912694057701001</c:v>
                </c:pt>
                <c:pt idx="46">
                  <c:v>2.2890262041133602</c:v>
                </c:pt>
                <c:pt idx="47">
                  <c:v>2.2130530980033298</c:v>
                </c:pt>
                <c:pt idx="48">
                  <c:v>2.1821852225757898</c:v>
                </c:pt>
                <c:pt idx="49">
                  <c:v>1.3342997462344199</c:v>
                </c:pt>
                <c:pt idx="50">
                  <c:v>1.4242873208262701</c:v>
                </c:pt>
                <c:pt idx="51">
                  <c:v>1.9508285494155799</c:v>
                </c:pt>
                <c:pt idx="52">
                  <c:v>1.9508302819327901</c:v>
                </c:pt>
                <c:pt idx="53">
                  <c:v>1.9523499541973299</c:v>
                </c:pt>
                <c:pt idx="54">
                  <c:v>1.8929658664886799</c:v>
                </c:pt>
                <c:pt idx="55">
                  <c:v>1.8019179326916901</c:v>
                </c:pt>
                <c:pt idx="56">
                  <c:v>1.8333404121866901</c:v>
                </c:pt>
                <c:pt idx="57">
                  <c:v>1.98021299757257</c:v>
                </c:pt>
                <c:pt idx="58">
                  <c:v>2.0184751870958002</c:v>
                </c:pt>
                <c:pt idx="59">
                  <c:v>1.9129353717973601</c:v>
                </c:pt>
                <c:pt idx="60">
                  <c:v>1.15964616636442</c:v>
                </c:pt>
                <c:pt idx="61">
                  <c:v>1.33054513444432</c:v>
                </c:pt>
                <c:pt idx="62">
                  <c:v>1.2803933135619301</c:v>
                </c:pt>
                <c:pt idx="63">
                  <c:v>1.6701915763680899</c:v>
                </c:pt>
                <c:pt idx="64">
                  <c:v>1.43066608989259</c:v>
                </c:pt>
                <c:pt idx="65">
                  <c:v>1.5720092834261501</c:v>
                </c:pt>
                <c:pt idx="66">
                  <c:v>2.35219465058421</c:v>
                </c:pt>
                <c:pt idx="67">
                  <c:v>2.1700013206200799</c:v>
                </c:pt>
                <c:pt idx="68">
                  <c:v>2.1331688286551098</c:v>
                </c:pt>
                <c:pt idx="69">
                  <c:v>2.2165782716173501</c:v>
                </c:pt>
                <c:pt idx="70">
                  <c:v>2.4319448886988302</c:v>
                </c:pt>
                <c:pt idx="71">
                  <c:v>2.1258306610405802</c:v>
                </c:pt>
              </c:numCache>
            </c:numRef>
          </c:xVal>
          <c:yVal>
            <c:numRef>
              <c:f>'Calculating 3550 speciation1'!$Z$5:$Z$76</c:f>
              <c:numCache>
                <c:formatCode>0.000</c:formatCode>
                <c:ptCount val="72"/>
                <c:pt idx="0">
                  <c:v>0.92745582893123002</c:v>
                </c:pt>
                <c:pt idx="1">
                  <c:v>0.91153149971342007</c:v>
                </c:pt>
                <c:pt idx="2">
                  <c:v>0.90768026544647973</c:v>
                </c:pt>
                <c:pt idx="3">
                  <c:v>1.53893738485901</c:v>
                </c:pt>
                <c:pt idx="4">
                  <c:v>1.5631327976103302</c:v>
                </c:pt>
                <c:pt idx="5">
                  <c:v>1.5623822385186499</c:v>
                </c:pt>
                <c:pt idx="6">
                  <c:v>1.9270983843675591</c:v>
                </c:pt>
                <c:pt idx="7">
                  <c:v>1.9313964045287118</c:v>
                </c:pt>
                <c:pt idx="8">
                  <c:v>1.9282507980759069</c:v>
                </c:pt>
                <c:pt idx="9">
                  <c:v>1.3476510884469239</c:v>
                </c:pt>
                <c:pt idx="10">
                  <c:v>1.4767799747749801</c:v>
                </c:pt>
                <c:pt idx="11">
                  <c:v>1.7607963204532899</c:v>
                </c:pt>
                <c:pt idx="12">
                  <c:v>1.4703813109547801</c:v>
                </c:pt>
                <c:pt idx="13">
                  <c:v>1.5947939354726302</c:v>
                </c:pt>
                <c:pt idx="14">
                  <c:v>1.6170175793885799</c:v>
                </c:pt>
                <c:pt idx="15">
                  <c:v>1.6062595031295999</c:v>
                </c:pt>
                <c:pt idx="16">
                  <c:v>1.7379157424750402</c:v>
                </c:pt>
                <c:pt idx="17">
                  <c:v>1.7542817831959803</c:v>
                </c:pt>
                <c:pt idx="18">
                  <c:v>1.7611381340418399</c:v>
                </c:pt>
                <c:pt idx="19">
                  <c:v>1.90397695258372</c:v>
                </c:pt>
                <c:pt idx="20">
                  <c:v>1.9067876447653</c:v>
                </c:pt>
                <c:pt idx="21">
                  <c:v>1.9101799995667199</c:v>
                </c:pt>
                <c:pt idx="22">
                  <c:v>1.6757990162218399</c:v>
                </c:pt>
                <c:pt idx="23">
                  <c:v>1.6857806222039802</c:v>
                </c:pt>
                <c:pt idx="24">
                  <c:v>1.6821018311329901</c:v>
                </c:pt>
                <c:pt idx="25">
                  <c:v>2.6915020789308794</c:v>
                </c:pt>
                <c:pt idx="26">
                  <c:v>2.6954342800549598</c:v>
                </c:pt>
                <c:pt idx="27">
                  <c:v>2.6747086703561704</c:v>
                </c:pt>
                <c:pt idx="28">
                  <c:v>1.7414761020106901</c:v>
                </c:pt>
                <c:pt idx="29">
                  <c:v>1.70672808935817</c:v>
                </c:pt>
                <c:pt idx="30">
                  <c:v>1.7562337510433199</c:v>
                </c:pt>
                <c:pt idx="31">
                  <c:v>1.6787058354776199</c:v>
                </c:pt>
                <c:pt idx="32">
                  <c:v>1.6609168115184703</c:v>
                </c:pt>
                <c:pt idx="33">
                  <c:v>1.6798950153347598</c:v>
                </c:pt>
                <c:pt idx="34">
                  <c:v>2.3672042763790402</c:v>
                </c:pt>
                <c:pt idx="35">
                  <c:v>2.3499637599003997</c:v>
                </c:pt>
                <c:pt idx="36">
                  <c:v>2.3875827537843999</c:v>
                </c:pt>
                <c:pt idx="37">
                  <c:v>1.777652607346714</c:v>
                </c:pt>
                <c:pt idx="38">
                  <c:v>1.7943719220948431</c:v>
                </c:pt>
                <c:pt idx="39">
                  <c:v>1.7964858524005238</c:v>
                </c:pt>
                <c:pt idx="40">
                  <c:v>2.3113222637330804</c:v>
                </c:pt>
                <c:pt idx="41">
                  <c:v>2.3227389588665801</c:v>
                </c:pt>
                <c:pt idx="42">
                  <c:v>2.4257648884355802</c:v>
                </c:pt>
                <c:pt idx="43">
                  <c:v>2.3582756273723202</c:v>
                </c:pt>
                <c:pt idx="44">
                  <c:v>2.3845462999249794</c:v>
                </c:pt>
                <c:pt idx="45">
                  <c:v>2.3495404397499899</c:v>
                </c:pt>
                <c:pt idx="46">
                  <c:v>1.34562167305493</c:v>
                </c:pt>
                <c:pt idx="47">
                  <c:v>1.2181813430019099</c:v>
                </c:pt>
                <c:pt idx="48">
                  <c:v>1.2239125255163201</c:v>
                </c:pt>
                <c:pt idx="49">
                  <c:v>1.3504100831712988</c:v>
                </c:pt>
                <c:pt idx="50">
                  <c:v>1.3417619851557783</c:v>
                </c:pt>
                <c:pt idx="51">
                  <c:v>1.1744298652181402</c:v>
                </c:pt>
                <c:pt idx="52">
                  <c:v>1.18291509269424</c:v>
                </c:pt>
                <c:pt idx="53">
                  <c:v>1.1985765017474601</c:v>
                </c:pt>
                <c:pt idx="54">
                  <c:v>1.7605858303220598</c:v>
                </c:pt>
                <c:pt idx="55">
                  <c:v>1.7608014043348201</c:v>
                </c:pt>
                <c:pt idx="56">
                  <c:v>1.7564079541089499</c:v>
                </c:pt>
                <c:pt idx="57">
                  <c:v>1.4591836073333802</c:v>
                </c:pt>
                <c:pt idx="58">
                  <c:v>1.4833155658878701</c:v>
                </c:pt>
                <c:pt idx="59">
                  <c:v>1.4691070450824901</c:v>
                </c:pt>
                <c:pt idx="60">
                  <c:v>1.0732172662990001</c:v>
                </c:pt>
                <c:pt idx="61">
                  <c:v>0.9989118061234199</c:v>
                </c:pt>
                <c:pt idx="62">
                  <c:v>1.0436149172265798</c:v>
                </c:pt>
                <c:pt idx="63">
                  <c:v>1.1640918507651401</c:v>
                </c:pt>
                <c:pt idx="64">
                  <c:v>1.0906492767360698</c:v>
                </c:pt>
                <c:pt idx="65">
                  <c:v>1.1195578988940098</c:v>
                </c:pt>
                <c:pt idx="66">
                  <c:v>1.52967005057538</c:v>
                </c:pt>
                <c:pt idx="67">
                  <c:v>1.49869291802212</c:v>
                </c:pt>
                <c:pt idx="68">
                  <c:v>1.52717155370017</c:v>
                </c:pt>
                <c:pt idx="69">
                  <c:v>1.1711259479298299</c:v>
                </c:pt>
                <c:pt idx="70">
                  <c:v>1.1950973849100699</c:v>
                </c:pt>
                <c:pt idx="71">
                  <c:v>1.22736409177464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0-D542-BDF1-DF441640B2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B90-D542-BDF1-DF441640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6447"/>
        <c:axId val="743781839"/>
      </c:scatterChart>
      <c:valAx>
        <c:axId val="74378644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4500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1839"/>
        <c:crosses val="autoZero"/>
        <c:crossBetween val="midCat"/>
      </c:valAx>
      <c:valAx>
        <c:axId val="74378183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3500-1630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333442295534226"/>
                  <c:y val="-1.1514939057275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'Calculating 3550 speciation1'!$F$5:$F$50</c:f>
              <c:numCache>
                <c:formatCode>0.000</c:formatCode>
                <c:ptCount val="46"/>
                <c:pt idx="0">
                  <c:v>1.88609450571144</c:v>
                </c:pt>
                <c:pt idx="1">
                  <c:v>1.6718740008655899</c:v>
                </c:pt>
                <c:pt idx="2">
                  <c:v>1.61961263423849</c:v>
                </c:pt>
                <c:pt idx="3">
                  <c:v>2.00365076969315</c:v>
                </c:pt>
                <c:pt idx="4">
                  <c:v>2.0734369557955201</c:v>
                </c:pt>
                <c:pt idx="5">
                  <c:v>1.94926076347205</c:v>
                </c:pt>
                <c:pt idx="6">
                  <c:v>1.5658556750819299</c:v>
                </c:pt>
                <c:pt idx="7">
                  <c:v>1.7522770946733099</c:v>
                </c:pt>
                <c:pt idx="8">
                  <c:v>1.5202408766689399</c:v>
                </c:pt>
                <c:pt idx="9">
                  <c:v>1.3742418572392201</c:v>
                </c:pt>
                <c:pt idx="10">
                  <c:v>1.26238109478614</c:v>
                </c:pt>
                <c:pt idx="11">
                  <c:v>1.6450423161691401</c:v>
                </c:pt>
                <c:pt idx="12">
                  <c:v>1.0919231840946799</c:v>
                </c:pt>
                <c:pt idx="13">
                  <c:v>2.4131400629579498</c:v>
                </c:pt>
                <c:pt idx="14">
                  <c:v>2.16402647130024</c:v>
                </c:pt>
                <c:pt idx="15">
                  <c:v>2.3131420292966798</c:v>
                </c:pt>
                <c:pt idx="16">
                  <c:v>2.1197940597812202</c:v>
                </c:pt>
                <c:pt idx="17">
                  <c:v>2.1392362726004999</c:v>
                </c:pt>
                <c:pt idx="18">
                  <c:v>2.4422947891642401</c:v>
                </c:pt>
                <c:pt idx="19">
                  <c:v>2.4002579703391498</c:v>
                </c:pt>
                <c:pt idx="20">
                  <c:v>2.4995712599140898</c:v>
                </c:pt>
                <c:pt idx="21">
                  <c:v>2.5100074404485002</c:v>
                </c:pt>
                <c:pt idx="22">
                  <c:v>1.8927350595421299</c:v>
                </c:pt>
                <c:pt idx="23">
                  <c:v>1.8921710359520201</c:v>
                </c:pt>
                <c:pt idx="24">
                  <c:v>1.9909639492863</c:v>
                </c:pt>
                <c:pt idx="25">
                  <c:v>3.6167014884922102</c:v>
                </c:pt>
                <c:pt idx="26">
                  <c:v>3.6807377375956598</c:v>
                </c:pt>
                <c:pt idx="27">
                  <c:v>3.3714629847134501</c:v>
                </c:pt>
                <c:pt idx="28">
                  <c:v>1.8404443823266301</c:v>
                </c:pt>
                <c:pt idx="29">
                  <c:v>1.7308955855899899</c:v>
                </c:pt>
                <c:pt idx="30">
                  <c:v>2.0783096133157399</c:v>
                </c:pt>
                <c:pt idx="31">
                  <c:v>2.1823033313365801</c:v>
                </c:pt>
                <c:pt idx="32">
                  <c:v>2.1884672857144798</c:v>
                </c:pt>
                <c:pt idx="33">
                  <c:v>2.15255068224503</c:v>
                </c:pt>
                <c:pt idx="34">
                  <c:v>2.5333281132769101</c:v>
                </c:pt>
                <c:pt idx="35">
                  <c:v>2.82230544912575</c:v>
                </c:pt>
                <c:pt idx="36">
                  <c:v>2.6128803929046001</c:v>
                </c:pt>
                <c:pt idx="37">
                  <c:v>1.9928543958846501</c:v>
                </c:pt>
                <c:pt idx="38">
                  <c:v>1.9915036335952501</c:v>
                </c:pt>
                <c:pt idx="39">
                  <c:v>1.9637003867493299</c:v>
                </c:pt>
                <c:pt idx="40">
                  <c:v>2.2607243942915498</c:v>
                </c:pt>
                <c:pt idx="41">
                  <c:v>2.1539205245065198</c:v>
                </c:pt>
                <c:pt idx="42">
                  <c:v>2.4056292389402398</c:v>
                </c:pt>
                <c:pt idx="43">
                  <c:v>2.6272018948910101</c:v>
                </c:pt>
                <c:pt idx="44">
                  <c:v>2.54532998782798</c:v>
                </c:pt>
                <c:pt idx="45">
                  <c:v>2.3912694057701001</c:v>
                </c:pt>
              </c:numCache>
            </c:numRef>
          </c:xVal>
          <c:yVal>
            <c:numRef>
              <c:f>'Calculating 3550 speciation1'!$O$5:$O$50</c:f>
              <c:numCache>
                <c:formatCode>0.000</c:formatCode>
                <c:ptCount val="46"/>
                <c:pt idx="0">
                  <c:v>0.7766628243100413</c:v>
                </c:pt>
                <c:pt idx="1">
                  <c:v>0.71116728760391479</c:v>
                </c:pt>
                <c:pt idx="2">
                  <c:v>0.65962358656915787</c:v>
                </c:pt>
                <c:pt idx="3">
                  <c:v>1.2018161036220851</c:v>
                </c:pt>
                <c:pt idx="4">
                  <c:v>1.1595357689152852</c:v>
                </c:pt>
                <c:pt idx="5">
                  <c:v>1.1804880640586828</c:v>
                </c:pt>
                <c:pt idx="6">
                  <c:v>1.1861246369824865</c:v>
                </c:pt>
                <c:pt idx="7">
                  <c:v>1.2003619989953622</c:v>
                </c:pt>
                <c:pt idx="8">
                  <c:v>1.0949768826258166</c:v>
                </c:pt>
                <c:pt idx="9">
                  <c:v>0.91248093831784138</c:v>
                </c:pt>
                <c:pt idx="10">
                  <c:v>0.61335534203231545</c:v>
                </c:pt>
                <c:pt idx="11">
                  <c:v>0.88471764858439494</c:v>
                </c:pt>
                <c:pt idx="12">
                  <c:v>0.52617386422243639</c:v>
                </c:pt>
                <c:pt idx="13">
                  <c:v>1.2689914442398635</c:v>
                </c:pt>
                <c:pt idx="14">
                  <c:v>1.1559491310508716</c:v>
                </c:pt>
                <c:pt idx="15">
                  <c:v>1.2173630040427703</c:v>
                </c:pt>
                <c:pt idx="16">
                  <c:v>1.0918923720365112</c:v>
                </c:pt>
                <c:pt idx="17">
                  <c:v>1.1223800592826867</c:v>
                </c:pt>
                <c:pt idx="18">
                  <c:v>1.2591510392991139</c:v>
                </c:pt>
                <c:pt idx="19">
                  <c:v>1.2512506108538144</c:v>
                </c:pt>
                <c:pt idx="20">
                  <c:v>1.3266868735453239</c:v>
                </c:pt>
                <c:pt idx="21">
                  <c:v>1.3257766538832203</c:v>
                </c:pt>
                <c:pt idx="22">
                  <c:v>1.0034724401994883</c:v>
                </c:pt>
                <c:pt idx="23">
                  <c:v>1.0627002101698366</c:v>
                </c:pt>
                <c:pt idx="24">
                  <c:v>0.99515163343325341</c:v>
                </c:pt>
                <c:pt idx="25">
                  <c:v>1.8749015956949491</c:v>
                </c:pt>
                <c:pt idx="26">
                  <c:v>1.8387756171482474</c:v>
                </c:pt>
                <c:pt idx="27">
                  <c:v>1.8309184212942167</c:v>
                </c:pt>
                <c:pt idx="28">
                  <c:v>1.1684590618984043</c:v>
                </c:pt>
                <c:pt idx="29">
                  <c:v>1.1931478433156608</c:v>
                </c:pt>
                <c:pt idx="30">
                  <c:v>1.2996603600360754</c:v>
                </c:pt>
                <c:pt idx="31">
                  <c:v>0.86007985227718309</c:v>
                </c:pt>
                <c:pt idx="32">
                  <c:v>0.88273509941006367</c:v>
                </c:pt>
                <c:pt idx="33">
                  <c:v>0.84392092721822931</c:v>
                </c:pt>
                <c:pt idx="34">
                  <c:v>1.3438509004162855</c:v>
                </c:pt>
                <c:pt idx="35">
                  <c:v>1.4335350727611487</c:v>
                </c:pt>
                <c:pt idx="36">
                  <c:v>1.3579715411537798</c:v>
                </c:pt>
                <c:pt idx="37">
                  <c:v>1.0395476597134721</c:v>
                </c:pt>
                <c:pt idx="38">
                  <c:v>1.0119902315956464</c:v>
                </c:pt>
                <c:pt idx="39">
                  <c:v>1.0021505128696073</c:v>
                </c:pt>
                <c:pt idx="40">
                  <c:v>1.040738537355137</c:v>
                </c:pt>
                <c:pt idx="41">
                  <c:v>1.0030802123481242</c:v>
                </c:pt>
                <c:pt idx="42">
                  <c:v>1.0870643648411673</c:v>
                </c:pt>
                <c:pt idx="43">
                  <c:v>1.353097485834303</c:v>
                </c:pt>
                <c:pt idx="44">
                  <c:v>1.3374153849561292</c:v>
                </c:pt>
                <c:pt idx="45">
                  <c:v>1.2621473045010625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C-304F-81D9-E17D5AA0D01E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158755279"/>
        <c:axId val="1147536463"/>
      </c:scatterChart>
      <c:valAx>
        <c:axId val="115875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 wt% 4500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36463"/>
        <c:crosses val="autoZero"/>
        <c:crossBetween val="midCat"/>
      </c:valAx>
      <c:valAx>
        <c:axId val="11475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Calculated </a:t>
                </a:r>
              </a:p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OH 3350 peak wt%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5967153284671534E-2"/>
              <c:y val="0.24948630136986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079555577906778"/>
                  <c:y val="-2.6976593679214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'Calculating 3550 speciation1'!$H$5:$H$50</c:f>
              <c:numCache>
                <c:formatCode>0.000</c:formatCode>
                <c:ptCount val="46"/>
                <c:pt idx="0">
                  <c:v>2.4548342076593999</c:v>
                </c:pt>
                <c:pt idx="1">
                  <c:v>2.4900940382441399</c:v>
                </c:pt>
                <c:pt idx="2">
                  <c:v>2.7151642043227202</c:v>
                </c:pt>
                <c:pt idx="3">
                  <c:v>1.6679542505357901</c:v>
                </c:pt>
                <c:pt idx="4">
                  <c:v>1.9438435008583199</c:v>
                </c:pt>
                <c:pt idx="5">
                  <c:v>1.7466473994368901</c:v>
                </c:pt>
                <c:pt idx="6">
                  <c:v>0.98996083434365201</c:v>
                </c:pt>
                <c:pt idx="7">
                  <c:v>1.07716458443194</c:v>
                </c:pt>
                <c:pt idx="8">
                  <c:v>1.17028012685232</c:v>
                </c:pt>
                <c:pt idx="9">
                  <c:v>1.33490211228394</c:v>
                </c:pt>
                <c:pt idx="10">
                  <c:v>2.7825592440767601</c:v>
                </c:pt>
                <c:pt idx="11">
                  <c:v>2.49502740519379</c:v>
                </c:pt>
                <c:pt idx="12">
                  <c:v>2.9527725146350798</c:v>
                </c:pt>
                <c:pt idx="13">
                  <c:v>2.0832368789908702</c:v>
                </c:pt>
                <c:pt idx="14">
                  <c:v>2.2989377661283998</c:v>
                </c:pt>
                <c:pt idx="15">
                  <c:v>2.2030133579847702</c:v>
                </c:pt>
                <c:pt idx="16">
                  <c:v>2.5941884095210801</c:v>
                </c:pt>
                <c:pt idx="17">
                  <c:v>2.5163834286829601</c:v>
                </c:pt>
                <c:pt idx="18">
                  <c:v>2.3041455451353201</c:v>
                </c:pt>
                <c:pt idx="19">
                  <c:v>2.5937765920849798</c:v>
                </c:pt>
                <c:pt idx="20">
                  <c:v>2.4163385547384899</c:v>
                </c:pt>
                <c:pt idx="21">
                  <c:v>2.4239859844741698</c:v>
                </c:pt>
                <c:pt idx="22">
                  <c:v>2.1186619092442598</c:v>
                </c:pt>
                <c:pt idx="23">
                  <c:v>1.89709962928085</c:v>
                </c:pt>
                <c:pt idx="24">
                  <c:v>2.2629688916410098</c:v>
                </c:pt>
                <c:pt idx="25">
                  <c:v>2.6322525710767599</c:v>
                </c:pt>
                <c:pt idx="26">
                  <c:v>2.80211460294995</c:v>
                </c:pt>
                <c:pt idx="27">
                  <c:v>2.56786046704471</c:v>
                </c:pt>
                <c:pt idx="28">
                  <c:v>2.0339748800712401</c:v>
                </c:pt>
                <c:pt idx="29">
                  <c:v>1.7983314357647999</c:v>
                </c:pt>
                <c:pt idx="30">
                  <c:v>1.8746350320002501</c:v>
                </c:pt>
                <c:pt idx="31">
                  <c:v>3.6658612908379902</c:v>
                </c:pt>
                <c:pt idx="32">
                  <c:v>3.5029946507685299</c:v>
                </c:pt>
                <c:pt idx="33">
                  <c:v>3.7279981641249602</c:v>
                </c:pt>
                <c:pt idx="34">
                  <c:v>4.1831614429905297</c:v>
                </c:pt>
                <c:pt idx="35">
                  <c:v>4.1569276549022103</c:v>
                </c:pt>
                <c:pt idx="36">
                  <c:v>4.2770556265583002</c:v>
                </c:pt>
                <c:pt idx="37">
                  <c:v>1.87224834809034</c:v>
                </c:pt>
                <c:pt idx="38">
                  <c:v>1.9991438636152901</c:v>
                </c:pt>
                <c:pt idx="39">
                  <c:v>2.0133576459825</c:v>
                </c:pt>
                <c:pt idx="40">
                  <c:v>4.7805565752595296</c:v>
                </c:pt>
                <c:pt idx="41">
                  <c:v>4.8265789984760001</c:v>
                </c:pt>
                <c:pt idx="42">
                  <c:v>4.9825685730964198</c:v>
                </c:pt>
                <c:pt idx="43">
                  <c:v>3.7738243223055101</c:v>
                </c:pt>
                <c:pt idx="44">
                  <c:v>3.7534170086523302</c:v>
                </c:pt>
                <c:pt idx="45">
                  <c:v>3.8377939006260799</c:v>
                </c:pt>
              </c:numCache>
            </c:numRef>
          </c:xVal>
          <c:yVal>
            <c:numRef>
              <c:f>'Calculating 3550 speciation1'!$P$5:$P$50</c:f>
              <c:numCache>
                <c:formatCode>0.000</c:formatCode>
                <c:ptCount val="46"/>
                <c:pt idx="0">
                  <c:v>2.7323740722883572</c:v>
                </c:pt>
                <c:pt idx="1">
                  <c:v>2.8630761378977825</c:v>
                </c:pt>
                <c:pt idx="2">
                  <c:v>2.9890283998676797</c:v>
                </c:pt>
                <c:pt idx="3">
                  <c:v>2.7042637540201078</c:v>
                </c:pt>
                <c:pt idx="4">
                  <c:v>2.9383500554488902</c:v>
                </c:pt>
                <c:pt idx="5">
                  <c:v>2.8592084735963099</c:v>
                </c:pt>
                <c:pt idx="6">
                  <c:v>2.0269616431121178</c:v>
                </c:pt>
                <c:pt idx="7">
                  <c:v>1.9945293960622932</c:v>
                </c:pt>
                <c:pt idx="8">
                  <c:v>2.2784069464854206</c:v>
                </c:pt>
                <c:pt idx="9">
                  <c:v>2.3958463920657826</c:v>
                </c:pt>
                <c:pt idx="10">
                  <c:v>3.654390988318196</c:v>
                </c:pt>
                <c:pt idx="11">
                  <c:v>3.6270359351515107</c:v>
                </c:pt>
                <c:pt idx="12">
                  <c:v>3.8460603631689407</c:v>
                </c:pt>
                <c:pt idx="13">
                  <c:v>2.9611727262169585</c:v>
                </c:pt>
                <c:pt idx="14">
                  <c:v>3.3193442080525863</c:v>
                </c:pt>
                <c:pt idx="15">
                  <c:v>3.1338907422509781</c:v>
                </c:pt>
                <c:pt idx="16">
                  <c:v>3.6119073136300801</c:v>
                </c:pt>
                <c:pt idx="17">
                  <c:v>3.5686744069857026</c:v>
                </c:pt>
                <c:pt idx="18">
                  <c:v>3.2109872073521726</c:v>
                </c:pt>
                <c:pt idx="19">
                  <c:v>3.6548357973509322</c:v>
                </c:pt>
                <c:pt idx="20">
                  <c:v>3.4666469501020858</c:v>
                </c:pt>
                <c:pt idx="21">
                  <c:v>3.4607831213404787</c:v>
                </c:pt>
                <c:pt idx="22">
                  <c:v>3.0361708238544063</c:v>
                </c:pt>
                <c:pt idx="23">
                  <c:v>2.8799797670771974</c:v>
                </c:pt>
                <c:pt idx="24">
                  <c:v>3.0574077998161293</c:v>
                </c:pt>
                <c:pt idx="25">
                  <c:v>3.6884363527678174</c:v>
                </c:pt>
                <c:pt idx="26">
                  <c:v>3.7838043929590635</c:v>
                </c:pt>
                <c:pt idx="27">
                  <c:v>3.7693888445596975</c:v>
                </c:pt>
                <c:pt idx="28">
                  <c:v>3.4904812522882973</c:v>
                </c:pt>
                <c:pt idx="29">
                  <c:v>3.3507501650629066</c:v>
                </c:pt>
                <c:pt idx="30">
                  <c:v>3.1687302990265307</c:v>
                </c:pt>
                <c:pt idx="31">
                  <c:v>3.9052479048509174</c:v>
                </c:pt>
                <c:pt idx="32">
                  <c:v>3.8192556691192974</c:v>
                </c:pt>
                <c:pt idx="33">
                  <c:v>3.9506902616496644</c:v>
                </c:pt>
                <c:pt idx="34">
                  <c:v>5.9980929449273885</c:v>
                </c:pt>
                <c:pt idx="35">
                  <c:v>5.7072342235063749</c:v>
                </c:pt>
                <c:pt idx="36">
                  <c:v>6.0084846866456347</c:v>
                </c:pt>
                <c:pt idx="37">
                  <c:v>2.6398619331914746</c:v>
                </c:pt>
                <c:pt idx="38">
                  <c:v>2.745921938369023</c:v>
                </c:pt>
                <c:pt idx="39">
                  <c:v>2.7773305870160283</c:v>
                </c:pt>
                <c:pt idx="40">
                  <c:v>5.9486908471594786</c:v>
                </c:pt>
                <c:pt idx="41">
                  <c:v>6.0756721218916674</c:v>
                </c:pt>
                <c:pt idx="42">
                  <c:v>6.085955484820504</c:v>
                </c:pt>
                <c:pt idx="43">
                  <c:v>5.2537117239420406</c:v>
                </c:pt>
                <c:pt idx="44">
                  <c:v>5.3308683776465875</c:v>
                </c:pt>
                <c:pt idx="45">
                  <c:v>5.4753527811253937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6-8442-88CF-479553CE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55279"/>
        <c:axId val="1147536463"/>
      </c:scatterChart>
      <c:valAx>
        <c:axId val="115875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1630</a:t>
                </a:r>
                <a:r>
                  <a:rPr lang="en-US" baseline="0"/>
                  <a:t> Peak Molecular Water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36463"/>
        <c:crosses val="autoZero"/>
        <c:crossBetween val="midCat"/>
      </c:valAx>
      <c:valAx>
        <c:axId val="11475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Molecular Water 3350 peak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'Calculating 3550 speciation1'!$L$5:$L$50</c:f>
              <c:numCache>
                <c:formatCode>0.000</c:formatCode>
                <c:ptCount val="46"/>
                <c:pt idx="0">
                  <c:v>4.3409287133708396</c:v>
                </c:pt>
                <c:pt idx="1">
                  <c:v>4.1619680391097296</c:v>
                </c:pt>
                <c:pt idx="2">
                  <c:v>4.3347768385612104</c:v>
                </c:pt>
                <c:pt idx="3">
                  <c:v>3.6716050202289399</c:v>
                </c:pt>
                <c:pt idx="4">
                  <c:v>4.0172804566538396</c:v>
                </c:pt>
                <c:pt idx="5">
                  <c:v>3.6959081629089399</c:v>
                </c:pt>
                <c:pt idx="6">
                  <c:v>2.5558165094255818</c:v>
                </c:pt>
                <c:pt idx="7">
                  <c:v>2.8294416791052499</c:v>
                </c:pt>
                <c:pt idx="8">
                  <c:v>2.6905210035212601</c:v>
                </c:pt>
                <c:pt idx="9">
                  <c:v>2.7091439695231601</c:v>
                </c:pt>
                <c:pt idx="10">
                  <c:v>4.0449403388628999</c:v>
                </c:pt>
                <c:pt idx="11">
                  <c:v>4.1400697213629298</c:v>
                </c:pt>
                <c:pt idx="12">
                  <c:v>4.0446956987297593</c:v>
                </c:pt>
                <c:pt idx="13">
                  <c:v>4.49637694194882</c:v>
                </c:pt>
                <c:pt idx="14">
                  <c:v>4.4629642374286398</c:v>
                </c:pt>
                <c:pt idx="15">
                  <c:v>4.5161553872814499</c:v>
                </c:pt>
                <c:pt idx="16">
                  <c:v>4.7139824693022998</c:v>
                </c:pt>
                <c:pt idx="17">
                  <c:v>4.6556197012834595</c:v>
                </c:pt>
                <c:pt idx="18">
                  <c:v>4.7464403342995602</c:v>
                </c:pt>
                <c:pt idx="19">
                  <c:v>4.9940345624241296</c:v>
                </c:pt>
                <c:pt idx="20">
                  <c:v>4.9159098146525793</c:v>
                </c:pt>
                <c:pt idx="21">
                  <c:v>4.9339934249226705</c:v>
                </c:pt>
                <c:pt idx="22">
                  <c:v>4.0113969687863893</c:v>
                </c:pt>
                <c:pt idx="23">
                  <c:v>3.7892706652328698</c:v>
                </c:pt>
                <c:pt idx="24">
                  <c:v>4.2539328409273098</c:v>
                </c:pt>
                <c:pt idx="25">
                  <c:v>6.2489540595689697</c:v>
                </c:pt>
                <c:pt idx="26">
                  <c:v>6.4828523405456098</c:v>
                </c:pt>
                <c:pt idx="27">
                  <c:v>5.9393234517581597</c:v>
                </c:pt>
                <c:pt idx="28">
                  <c:v>3.8744192623978702</c:v>
                </c:pt>
                <c:pt idx="29">
                  <c:v>3.5292270213547896</c:v>
                </c:pt>
                <c:pt idx="30">
                  <c:v>3.95294464531599</c:v>
                </c:pt>
                <c:pt idx="31">
                  <c:v>5.8481646221745702</c:v>
                </c:pt>
                <c:pt idx="32">
                  <c:v>5.6914619364830097</c:v>
                </c:pt>
                <c:pt idx="33">
                  <c:v>5.8805488463699902</c:v>
                </c:pt>
                <c:pt idx="34">
                  <c:v>6.7164895562674403</c:v>
                </c:pt>
                <c:pt idx="35">
                  <c:v>6.9792331040279603</c:v>
                </c:pt>
                <c:pt idx="36">
                  <c:v>6.8899360194629002</c:v>
                </c:pt>
                <c:pt idx="37">
                  <c:v>3.8651027439749903</c:v>
                </c:pt>
                <c:pt idx="38">
                  <c:v>3.9906474972105404</c:v>
                </c:pt>
                <c:pt idx="39">
                  <c:v>3.9770580327318301</c:v>
                </c:pt>
                <c:pt idx="40">
                  <c:v>7.0412809695510798</c:v>
                </c:pt>
                <c:pt idx="41">
                  <c:v>6.9804995229825195</c:v>
                </c:pt>
                <c:pt idx="42">
                  <c:v>7.38819781203666</c:v>
                </c:pt>
                <c:pt idx="43">
                  <c:v>6.4010262171965202</c:v>
                </c:pt>
                <c:pt idx="44">
                  <c:v>6.2987469964803102</c:v>
                </c:pt>
                <c:pt idx="45">
                  <c:v>6.2290633063961796</c:v>
                </c:pt>
              </c:numCache>
            </c:numRef>
          </c:xVal>
          <c:yVal>
            <c:numRef>
              <c:f>'Calculating 3550 speciation1'!$M$5:$M$50</c:f>
              <c:numCache>
                <c:formatCode>0.000</c:formatCode>
                <c:ptCount val="46"/>
                <c:pt idx="0">
                  <c:v>0.43449101108293492</c:v>
                </c:pt>
                <c:pt idx="1">
                  <c:v>0.40170274859275806</c:v>
                </c:pt>
                <c:pt idx="2">
                  <c:v>0.3736322986297187</c:v>
                </c:pt>
                <c:pt idx="3">
                  <c:v>0.54571522771483028</c:v>
                </c:pt>
                <c:pt idx="4">
                  <c:v>0.51612950058323093</c:v>
                </c:pt>
                <c:pt idx="5">
                  <c:v>0.52741049765096015</c:v>
                </c:pt>
                <c:pt idx="6">
                  <c:v>0.61266357318971032</c:v>
                </c:pt>
                <c:pt idx="7">
                  <c:v>0.61930136521754708</c:v>
                </c:pt>
                <c:pt idx="8">
                  <c:v>0.56503587025683932</c:v>
                </c:pt>
                <c:pt idx="9">
                  <c:v>0.507260548977433</c:v>
                </c:pt>
                <c:pt idx="10">
                  <c:v>0.31208892814993072</c:v>
                </c:pt>
                <c:pt idx="11">
                  <c:v>0.39734652478934213</c:v>
                </c:pt>
                <c:pt idx="12">
                  <c:v>0.26996423598383418</c:v>
                </c:pt>
                <c:pt idx="13">
                  <c:v>0.53668544566284659</c:v>
                </c:pt>
                <c:pt idx="14">
                  <c:v>0.48488546091219747</c:v>
                </c:pt>
                <c:pt idx="15">
                  <c:v>0.51219274602708065</c:v>
                </c:pt>
                <c:pt idx="16">
                  <c:v>0.44968221107851586</c:v>
                </c:pt>
                <c:pt idx="17">
                  <c:v>0.45949549358826625</c:v>
                </c:pt>
                <c:pt idx="18">
                  <c:v>0.51455293170237515</c:v>
                </c:pt>
                <c:pt idx="19">
                  <c:v>0.48062502178079691</c:v>
                </c:pt>
                <c:pt idx="20">
                  <c:v>0.50846564606693079</c:v>
                </c:pt>
                <c:pt idx="21">
                  <c:v>0.50871722442310285</c:v>
                </c:pt>
                <c:pt idx="22">
                  <c:v>0.4718393802134121</c:v>
                </c:pt>
                <c:pt idx="23">
                  <c:v>0.49934966464997471</c:v>
                </c:pt>
                <c:pt idx="24">
                  <c:v>0.46802900368598488</c:v>
                </c:pt>
                <c:pt idx="25">
                  <c:v>0.57876909543829758</c:v>
                </c:pt>
                <c:pt idx="26">
                  <c:v>0.5677651663566784</c:v>
                </c:pt>
                <c:pt idx="27">
                  <c:v>0.56765101481641467</c:v>
                </c:pt>
                <c:pt idx="28">
                  <c:v>0.4750245798611849</c:v>
                </c:pt>
                <c:pt idx="29">
                  <c:v>0.49044608780240456</c:v>
                </c:pt>
                <c:pt idx="30">
                  <c:v>0.52576238723160873</c:v>
                </c:pt>
                <c:pt idx="31">
                  <c:v>0.37316037976460326</c:v>
                </c:pt>
                <c:pt idx="32">
                  <c:v>0.38451760024715625</c:v>
                </c:pt>
                <c:pt idx="33">
                  <c:v>0.3660458808319873</c:v>
                </c:pt>
                <c:pt idx="34">
                  <c:v>0.37718038449310987</c:v>
                </c:pt>
                <c:pt idx="35">
                  <c:v>0.40438618499458034</c:v>
                </c:pt>
                <c:pt idx="36">
                  <c:v>0.37923144504152961</c:v>
                </c:pt>
                <c:pt idx="37">
                  <c:v>0.51560192002428828</c:v>
                </c:pt>
                <c:pt idx="38">
                  <c:v>0.49904273303700958</c:v>
                </c:pt>
                <c:pt idx="39">
                  <c:v>0.49375703612764976</c:v>
                </c:pt>
                <c:pt idx="40">
                  <c:v>0.32106720411636741</c:v>
                </c:pt>
                <c:pt idx="41">
                  <c:v>0.30856252011979596</c:v>
                </c:pt>
                <c:pt idx="42">
                  <c:v>0.32560433547421419</c:v>
                </c:pt>
                <c:pt idx="43">
                  <c:v>0.41043448436954766</c:v>
                </c:pt>
                <c:pt idx="44">
                  <c:v>0.40410100441409857</c:v>
                </c:pt>
                <c:pt idx="45">
                  <c:v>0.38388908382335374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1-364D-9E5E-7EF1A284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57679"/>
        <c:axId val="1198259327"/>
      </c:scatterChart>
      <c:valAx>
        <c:axId val="119825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59327"/>
        <c:crosses val="autoZero"/>
        <c:crossBetween val="midCat"/>
      </c:valAx>
      <c:valAx>
        <c:axId val="11982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5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Not Saturated 3550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935882047418194E-2"/>
                  <c:y val="2.5603779527559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'Calculating 3550 speciation1.5'!$B$5:$B$50</c:f>
              <c:numCache>
                <c:formatCode>0.000</c:formatCode>
                <c:ptCount val="46"/>
                <c:pt idx="0">
                  <c:v>2.32619468812215</c:v>
                </c:pt>
                <c:pt idx="1">
                  <c:v>2.3038877007616301</c:v>
                </c:pt>
                <c:pt idx="2">
                  <c:v>2.2974501814573398</c:v>
                </c:pt>
                <c:pt idx="3">
                  <c:v>2.8659346576157301</c:v>
                </c:pt>
                <c:pt idx="4">
                  <c:v>2.9236124673210302</c:v>
                </c:pt>
                <c:pt idx="5">
                  <c:v>2.9127765425488699</c:v>
                </c:pt>
                <c:pt idx="6">
                  <c:v>2.5194317914672499</c:v>
                </c:pt>
                <c:pt idx="7">
                  <c:v>2.5223452942438498</c:v>
                </c:pt>
                <c:pt idx="8">
                  <c:v>2.5218733325340499</c:v>
                </c:pt>
                <c:pt idx="9">
                  <c:v>2.3409225835542098</c:v>
                </c:pt>
                <c:pt idx="10">
                  <c:v>2.5575735296756701</c:v>
                </c:pt>
                <c:pt idx="11">
                  <c:v>2.89754113221947</c:v>
                </c:pt>
                <c:pt idx="12">
                  <c:v>2.5363978492217201</c:v>
                </c:pt>
                <c:pt idx="13">
                  <c:v>3.0770405118132702</c:v>
                </c:pt>
                <c:pt idx="14">
                  <c:v>3.1023721896330398</c:v>
                </c:pt>
                <c:pt idx="15">
                  <c:v>3.0930077900720399</c:v>
                </c:pt>
                <c:pt idx="16">
                  <c:v>3.1598645181334302</c:v>
                </c:pt>
                <c:pt idx="17">
                  <c:v>3.1787254840179302</c:v>
                </c:pt>
                <c:pt idx="18">
                  <c:v>3.18450627709288</c:v>
                </c:pt>
                <c:pt idx="19">
                  <c:v>3.3879131116965899</c:v>
                </c:pt>
                <c:pt idx="20">
                  <c:v>3.39547982639268</c:v>
                </c:pt>
                <c:pt idx="21">
                  <c:v>3.39147220861053</c:v>
                </c:pt>
                <c:pt idx="22">
                  <c:v>2.7676145336508799</c:v>
                </c:pt>
                <c:pt idx="23">
                  <c:v>2.7694934469761301</c:v>
                </c:pt>
                <c:pt idx="24">
                  <c:v>2.76701065237227</c:v>
                </c:pt>
                <c:pt idx="25">
                  <c:v>4.2156785071570297</c:v>
                </c:pt>
                <c:pt idx="26">
                  <c:v>4.2145802734541897</c:v>
                </c:pt>
                <c:pt idx="27">
                  <c:v>4.1974150329161102</c:v>
                </c:pt>
                <c:pt idx="28">
                  <c:v>3.2010448308783102</c:v>
                </c:pt>
                <c:pt idx="29">
                  <c:v>3.16590095549464</c:v>
                </c:pt>
                <c:pt idx="30">
                  <c:v>3.21687879051647</c:v>
                </c:pt>
                <c:pt idx="31">
                  <c:v>2.9994220915065699</c:v>
                </c:pt>
                <c:pt idx="32">
                  <c:v>2.9875041009801202</c:v>
                </c:pt>
                <c:pt idx="33">
                  <c:v>3.0002715954400898</c:v>
                </c:pt>
                <c:pt idx="34">
                  <c:v>4.6365647135849803</c:v>
                </c:pt>
                <c:pt idx="35">
                  <c:v>4.6132432012771796</c:v>
                </c:pt>
                <c:pt idx="36">
                  <c:v>4.6599436563115999</c:v>
                </c:pt>
                <c:pt idx="37">
                  <c:v>2.62376066603372</c:v>
                </c:pt>
                <c:pt idx="38">
                  <c:v>2.6389606992190799</c:v>
                </c:pt>
                <c:pt idx="39">
                  <c:v>2.6412772675546798</c:v>
                </c:pt>
                <c:pt idx="40">
                  <c:v>4.21832491496043</c:v>
                </c:pt>
                <c:pt idx="41">
                  <c:v>4.2304525505752002</c:v>
                </c:pt>
                <c:pt idx="42">
                  <c:v>4.3446962424307101</c:v>
                </c:pt>
                <c:pt idx="43">
                  <c:v>4.2902201898902401</c:v>
                </c:pt>
                <c:pt idx="44">
                  <c:v>4.3069588545175996</c:v>
                </c:pt>
                <c:pt idx="45">
                  <c:v>4.2785697792027699</c:v>
                </c:pt>
              </c:numCache>
            </c:numRef>
          </c:xVal>
          <c:yVal>
            <c:numRef>
              <c:f>'Calculating 3550 speciation1.5'!$Y$5:$Y$50</c:f>
              <c:numCache>
                <c:formatCode>0.000</c:formatCode>
                <c:ptCount val="46"/>
                <c:pt idx="0">
                  <c:v>4.3409287133708396</c:v>
                </c:pt>
                <c:pt idx="1">
                  <c:v>4.1619680391097296</c:v>
                </c:pt>
                <c:pt idx="2">
                  <c:v>4.3347768385612104</c:v>
                </c:pt>
                <c:pt idx="3">
                  <c:v>3.6716050202289399</c:v>
                </c:pt>
                <c:pt idx="4">
                  <c:v>4.0172804566538396</c:v>
                </c:pt>
                <c:pt idx="5">
                  <c:v>3.6959081629089399</c:v>
                </c:pt>
                <c:pt idx="6">
                  <c:v>2.5558165094255818</c:v>
                </c:pt>
                <c:pt idx="7">
                  <c:v>2.8294416791052499</c:v>
                </c:pt>
                <c:pt idx="8">
                  <c:v>2.6905210035212601</c:v>
                </c:pt>
                <c:pt idx="9">
                  <c:v>2.7091439695231601</c:v>
                </c:pt>
                <c:pt idx="10">
                  <c:v>4.0449403388628999</c:v>
                </c:pt>
                <c:pt idx="11">
                  <c:v>4.1400697213629298</c:v>
                </c:pt>
                <c:pt idx="12">
                  <c:v>4.0446956987297593</c:v>
                </c:pt>
                <c:pt idx="13">
                  <c:v>4.49637694194882</c:v>
                </c:pt>
                <c:pt idx="14">
                  <c:v>4.4629642374286398</c:v>
                </c:pt>
                <c:pt idx="15">
                  <c:v>4.5161553872814499</c:v>
                </c:pt>
                <c:pt idx="16">
                  <c:v>4.7139824693022998</c:v>
                </c:pt>
                <c:pt idx="17">
                  <c:v>4.6556197012834595</c:v>
                </c:pt>
                <c:pt idx="18">
                  <c:v>4.7464403342995602</c:v>
                </c:pt>
                <c:pt idx="19">
                  <c:v>4.9940345624241296</c:v>
                </c:pt>
                <c:pt idx="20">
                  <c:v>4.9159098146525793</c:v>
                </c:pt>
                <c:pt idx="21">
                  <c:v>4.9339934249226705</c:v>
                </c:pt>
                <c:pt idx="22">
                  <c:v>4.0113969687863893</c:v>
                </c:pt>
                <c:pt idx="23">
                  <c:v>3.7892706652328698</c:v>
                </c:pt>
                <c:pt idx="24">
                  <c:v>4.2539328409273098</c:v>
                </c:pt>
                <c:pt idx="25">
                  <c:v>6.2489540595689697</c:v>
                </c:pt>
                <c:pt idx="26">
                  <c:v>6.4828523405456098</c:v>
                </c:pt>
                <c:pt idx="27">
                  <c:v>5.9393234517581597</c:v>
                </c:pt>
                <c:pt idx="28">
                  <c:v>3.8744192623978702</c:v>
                </c:pt>
                <c:pt idx="29">
                  <c:v>3.5292270213547896</c:v>
                </c:pt>
                <c:pt idx="30">
                  <c:v>3.95294464531599</c:v>
                </c:pt>
                <c:pt idx="31">
                  <c:v>5.8481646221745702</c:v>
                </c:pt>
                <c:pt idx="32">
                  <c:v>5.6914619364830097</c:v>
                </c:pt>
                <c:pt idx="33">
                  <c:v>5.8805488463699902</c:v>
                </c:pt>
                <c:pt idx="34">
                  <c:v>6.7164895562674403</c:v>
                </c:pt>
                <c:pt idx="35">
                  <c:v>6.9792331040279603</c:v>
                </c:pt>
                <c:pt idx="36">
                  <c:v>6.8899360194629002</c:v>
                </c:pt>
                <c:pt idx="37">
                  <c:v>3.8651027439749903</c:v>
                </c:pt>
                <c:pt idx="38">
                  <c:v>3.9906474972105404</c:v>
                </c:pt>
                <c:pt idx="39">
                  <c:v>3.9770580327318301</c:v>
                </c:pt>
                <c:pt idx="40">
                  <c:v>7.0412809695510798</c:v>
                </c:pt>
                <c:pt idx="41">
                  <c:v>6.9804995229825195</c:v>
                </c:pt>
                <c:pt idx="42">
                  <c:v>7.38819781203666</c:v>
                </c:pt>
                <c:pt idx="43">
                  <c:v>6.4010262171965202</c:v>
                </c:pt>
                <c:pt idx="44">
                  <c:v>6.2987469964803102</c:v>
                </c:pt>
                <c:pt idx="45">
                  <c:v>6.2290633063961796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8-C84E-9711-63BF88E2FE0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'Calculating 3550 speciation1.5'!$B$51:$B$76</c:f>
              <c:numCache>
                <c:formatCode>0.000</c:formatCode>
                <c:ptCount val="26"/>
                <c:pt idx="0">
                  <c:v>2.62326425023423</c:v>
                </c:pt>
                <c:pt idx="1">
                  <c:v>2.462720442018</c:v>
                </c:pt>
                <c:pt idx="2">
                  <c:v>2.4653790611259701</c:v>
                </c:pt>
                <c:pt idx="3">
                  <c:v>2.34787187308548</c:v>
                </c:pt>
                <c:pt idx="4">
                  <c:v>2.3335559427596002</c:v>
                </c:pt>
                <c:pt idx="5">
                  <c:v>2.5060011100140702</c:v>
                </c:pt>
                <c:pt idx="6">
                  <c:v>2.50981644383769</c:v>
                </c:pt>
                <c:pt idx="7">
                  <c:v>2.51979549703807</c:v>
                </c:pt>
                <c:pt idx="8">
                  <c:v>3.3699131222462699</c:v>
                </c:pt>
                <c:pt idx="9">
                  <c:v>3.3782755150869801</c:v>
                </c:pt>
                <c:pt idx="10">
                  <c:v>3.3697809695719299</c:v>
                </c:pt>
                <c:pt idx="11">
                  <c:v>2.5742019570041101</c:v>
                </c:pt>
                <c:pt idx="12">
                  <c:v>2.59484646913246</c:v>
                </c:pt>
                <c:pt idx="13">
                  <c:v>2.58412406899415</c:v>
                </c:pt>
                <c:pt idx="14">
                  <c:v>2.0896771053771102</c:v>
                </c:pt>
                <c:pt idx="15">
                  <c:v>2.04847574836923</c:v>
                </c:pt>
                <c:pt idx="16">
                  <c:v>2.1975085154720899</c:v>
                </c:pt>
                <c:pt idx="17">
                  <c:v>2.5668356473282401</c:v>
                </c:pt>
                <c:pt idx="18">
                  <c:v>2.4842650028086699</c:v>
                </c:pt>
                <c:pt idx="19">
                  <c:v>2.5189368179013498</c:v>
                </c:pt>
                <c:pt idx="20">
                  <c:v>2.88856295922215</c:v>
                </c:pt>
                <c:pt idx="21">
                  <c:v>2.85067197575284</c:v>
                </c:pt>
                <c:pt idx="22">
                  <c:v>2.8802996569502599</c:v>
                </c:pt>
                <c:pt idx="23">
                  <c:v>2.46894165489674</c:v>
                </c:pt>
                <c:pt idx="24">
                  <c:v>2.4990528919049799</c:v>
                </c:pt>
                <c:pt idx="25">
                  <c:v>2.5197437387382799</c:v>
                </c:pt>
              </c:numCache>
            </c:numRef>
          </c:xVal>
          <c:yVal>
            <c:numRef>
              <c:f>'Calculating 3550 speciation1.5'!$Y$51:$Y$76</c:f>
              <c:numCache>
                <c:formatCode>0.000</c:formatCode>
                <c:ptCount val="26"/>
                <c:pt idx="0">
                  <c:v>4.06433611734988</c:v>
                </c:pt>
                <c:pt idx="1">
                  <c:v>3.9304945817147896</c:v>
                </c:pt>
                <c:pt idx="2">
                  <c:v>3.8418944474435199</c:v>
                </c:pt>
                <c:pt idx="3">
                  <c:v>2.72145604594788</c:v>
                </c:pt>
                <c:pt idx="4">
                  <c:v>2.7122244796575004</c:v>
                </c:pt>
                <c:pt idx="5">
                  <c:v>4.92814427526356</c:v>
                </c:pt>
                <c:pt idx="6">
                  <c:v>5.0406621946970001</c:v>
                </c:pt>
                <c:pt idx="7">
                  <c:v>4.82620471819786</c:v>
                </c:pt>
                <c:pt idx="8">
                  <c:v>4.1380528368833795</c:v>
                </c:pt>
                <c:pt idx="9">
                  <c:v>4.2047198995770101</c:v>
                </c:pt>
                <c:pt idx="10">
                  <c:v>4.3215046174438605</c:v>
                </c:pt>
                <c:pt idx="11">
                  <c:v>3.32478161957996</c:v>
                </c:pt>
                <c:pt idx="12">
                  <c:v>3.3599985354674704</c:v>
                </c:pt>
                <c:pt idx="13">
                  <c:v>3.3183964167041</c:v>
                </c:pt>
                <c:pt idx="14">
                  <c:v>3.64105980047237</c:v>
                </c:pt>
                <c:pt idx="15">
                  <c:v>4.35204219072856</c:v>
                </c:pt>
                <c:pt idx="16">
                  <c:v>4.1134136432909303</c:v>
                </c:pt>
                <c:pt idx="17">
                  <c:v>4.6178344070624799</c:v>
                </c:pt>
                <c:pt idx="18">
                  <c:v>4.2511014324153802</c:v>
                </c:pt>
                <c:pt idx="19">
                  <c:v>4.7727200080232102</c:v>
                </c:pt>
                <c:pt idx="20">
                  <c:v>3.6679773967403699</c:v>
                </c:pt>
                <c:pt idx="21">
                  <c:v>3.5533276491839598</c:v>
                </c:pt>
                <c:pt idx="22">
                  <c:v>3.5958765928277696</c:v>
                </c:pt>
                <c:pt idx="23">
                  <c:v>4.81877210133164</c:v>
                </c:pt>
                <c:pt idx="24">
                  <c:v>4.9745440517784401</c:v>
                </c:pt>
                <c:pt idx="25">
                  <c:v>4.8308668976898996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8-C84E-9711-63BF88E2FE0A}"/>
            </c:ext>
          </c:extLst>
        </c:ser>
        <c:ser>
          <c:idx val="2"/>
          <c:order val="2"/>
          <c:tx>
            <c:v>01:01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28-C84E-9711-63BF88E2FE0A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828-C84E-9711-63BF88E2F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5999"/>
        <c:axId val="1111127647"/>
      </c:scatterChart>
      <c:valAx>
        <c:axId val="1111125999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7647"/>
        <c:crosses val="autoZero"/>
        <c:crossBetween val="midCat"/>
      </c:valAx>
      <c:valAx>
        <c:axId val="11111276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4500+5200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'Calculating 3550 speciation1.5'!$B$5:$B$50</c:f>
              <c:numCache>
                <c:formatCode>0.000</c:formatCode>
                <c:ptCount val="46"/>
                <c:pt idx="0">
                  <c:v>2.32619468812215</c:v>
                </c:pt>
                <c:pt idx="1">
                  <c:v>2.3038877007616301</c:v>
                </c:pt>
                <c:pt idx="2">
                  <c:v>2.2974501814573398</c:v>
                </c:pt>
                <c:pt idx="3">
                  <c:v>2.8659346576157301</c:v>
                </c:pt>
                <c:pt idx="4">
                  <c:v>2.9236124673210302</c:v>
                </c:pt>
                <c:pt idx="5">
                  <c:v>2.9127765425488699</c:v>
                </c:pt>
                <c:pt idx="6">
                  <c:v>2.5194317914672499</c:v>
                </c:pt>
                <c:pt idx="7">
                  <c:v>2.5223452942438498</c:v>
                </c:pt>
                <c:pt idx="8">
                  <c:v>2.5218733325340499</c:v>
                </c:pt>
                <c:pt idx="9">
                  <c:v>2.3409225835542098</c:v>
                </c:pt>
                <c:pt idx="10">
                  <c:v>2.5575735296756701</c:v>
                </c:pt>
                <c:pt idx="11">
                  <c:v>2.89754113221947</c:v>
                </c:pt>
                <c:pt idx="12">
                  <c:v>2.5363978492217201</c:v>
                </c:pt>
                <c:pt idx="13">
                  <c:v>3.0770405118132702</c:v>
                </c:pt>
                <c:pt idx="14">
                  <c:v>3.1023721896330398</c:v>
                </c:pt>
                <c:pt idx="15">
                  <c:v>3.0930077900720399</c:v>
                </c:pt>
                <c:pt idx="16">
                  <c:v>3.1598645181334302</c:v>
                </c:pt>
                <c:pt idx="17">
                  <c:v>3.1787254840179302</c:v>
                </c:pt>
                <c:pt idx="18">
                  <c:v>3.18450627709288</c:v>
                </c:pt>
                <c:pt idx="19">
                  <c:v>3.3879131116965899</c:v>
                </c:pt>
                <c:pt idx="20">
                  <c:v>3.39547982639268</c:v>
                </c:pt>
                <c:pt idx="21">
                  <c:v>3.39147220861053</c:v>
                </c:pt>
                <c:pt idx="22">
                  <c:v>2.7676145336508799</c:v>
                </c:pt>
                <c:pt idx="23">
                  <c:v>2.7694934469761301</c:v>
                </c:pt>
                <c:pt idx="24">
                  <c:v>2.76701065237227</c:v>
                </c:pt>
                <c:pt idx="25">
                  <c:v>4.2156785071570297</c:v>
                </c:pt>
                <c:pt idx="26">
                  <c:v>4.2145802734541897</c:v>
                </c:pt>
                <c:pt idx="27">
                  <c:v>4.1974150329161102</c:v>
                </c:pt>
                <c:pt idx="28">
                  <c:v>3.2010448308783102</c:v>
                </c:pt>
                <c:pt idx="29">
                  <c:v>3.16590095549464</c:v>
                </c:pt>
                <c:pt idx="30">
                  <c:v>3.21687879051647</c:v>
                </c:pt>
                <c:pt idx="31">
                  <c:v>2.9994220915065699</c:v>
                </c:pt>
                <c:pt idx="32">
                  <c:v>2.9875041009801202</c:v>
                </c:pt>
                <c:pt idx="33">
                  <c:v>3.0002715954400898</c:v>
                </c:pt>
                <c:pt idx="34">
                  <c:v>4.6365647135849803</c:v>
                </c:pt>
                <c:pt idx="35">
                  <c:v>4.6132432012771796</c:v>
                </c:pt>
                <c:pt idx="36">
                  <c:v>4.6599436563115999</c:v>
                </c:pt>
                <c:pt idx="37">
                  <c:v>2.62376066603372</c:v>
                </c:pt>
                <c:pt idx="38">
                  <c:v>2.6389606992190799</c:v>
                </c:pt>
                <c:pt idx="39">
                  <c:v>2.6412772675546798</c:v>
                </c:pt>
                <c:pt idx="40">
                  <c:v>4.21832491496043</c:v>
                </c:pt>
                <c:pt idx="41">
                  <c:v>4.2304525505752002</c:v>
                </c:pt>
                <c:pt idx="42">
                  <c:v>4.3446962424307101</c:v>
                </c:pt>
                <c:pt idx="43">
                  <c:v>4.2902201898902401</c:v>
                </c:pt>
                <c:pt idx="44">
                  <c:v>4.3069588545175996</c:v>
                </c:pt>
                <c:pt idx="45">
                  <c:v>4.2785697792027699</c:v>
                </c:pt>
              </c:numCache>
            </c:numRef>
          </c:xVal>
          <c:yVal>
            <c:numRef>
              <c:f>'Calculating 3550 speciation1.5'!$AB$5:$AB$50</c:f>
              <c:numCache>
                <c:formatCode>0.000</c:formatCode>
                <c:ptCount val="46"/>
                <c:pt idx="0">
                  <c:v>4.4924400000000002</c:v>
                </c:pt>
                <c:pt idx="1">
                  <c:v>4.4924400000000002</c:v>
                </c:pt>
                <c:pt idx="2">
                  <c:v>4.4924400000000002</c:v>
                </c:pt>
                <c:pt idx="3">
                  <c:v>4.4924400000000002</c:v>
                </c:pt>
                <c:pt idx="4">
                  <c:v>4.4924400000000002</c:v>
                </c:pt>
                <c:pt idx="5">
                  <c:v>4.4924400000000002</c:v>
                </c:pt>
                <c:pt idx="6">
                  <c:v>2.1641849999999998</c:v>
                </c:pt>
                <c:pt idx="7">
                  <c:v>2.1641849999999998</c:v>
                </c:pt>
                <c:pt idx="8">
                  <c:v>2.1641849999999998</c:v>
                </c:pt>
                <c:pt idx="10">
                  <c:v>2.9107949999999998</c:v>
                </c:pt>
                <c:pt idx="11">
                  <c:v>2.9107949999999998</c:v>
                </c:pt>
                <c:pt idx="12">
                  <c:v>2.9107949999999998</c:v>
                </c:pt>
                <c:pt idx="13">
                  <c:v>4.0317369999999997</c:v>
                </c:pt>
                <c:pt idx="14">
                  <c:v>4.0317369999999997</c:v>
                </c:pt>
                <c:pt idx="15">
                  <c:v>4.0317369999999997</c:v>
                </c:pt>
                <c:pt idx="16">
                  <c:v>3.5058259999999999</c:v>
                </c:pt>
                <c:pt idx="17">
                  <c:v>3.5058259999999999</c:v>
                </c:pt>
                <c:pt idx="18">
                  <c:v>3.5058259999999999</c:v>
                </c:pt>
                <c:pt idx="19">
                  <c:v>3.5058259999999999</c:v>
                </c:pt>
                <c:pt idx="20">
                  <c:v>3.5058259999999999</c:v>
                </c:pt>
                <c:pt idx="21">
                  <c:v>3.5058259999999999</c:v>
                </c:pt>
                <c:pt idx="22">
                  <c:v>4.527495</c:v>
                </c:pt>
                <c:pt idx="23">
                  <c:v>4.527495</c:v>
                </c:pt>
                <c:pt idx="24">
                  <c:v>4.527495</c:v>
                </c:pt>
                <c:pt idx="25">
                  <c:v>4.2100569999999999</c:v>
                </c:pt>
                <c:pt idx="26">
                  <c:v>4.2100569999999999</c:v>
                </c:pt>
                <c:pt idx="27">
                  <c:v>4.2100569999999999</c:v>
                </c:pt>
                <c:pt idx="28">
                  <c:v>4.7209269999999997</c:v>
                </c:pt>
                <c:pt idx="29">
                  <c:v>4.7209269999999997</c:v>
                </c:pt>
                <c:pt idx="30">
                  <c:v>4.7209269999999997</c:v>
                </c:pt>
                <c:pt idx="31">
                  <c:v>3.1071499999999999</c:v>
                </c:pt>
                <c:pt idx="32">
                  <c:v>3.1071499999999999</c:v>
                </c:pt>
                <c:pt idx="33">
                  <c:v>3.1071499999999999</c:v>
                </c:pt>
                <c:pt idx="34">
                  <c:v>5.3318950000000003</c:v>
                </c:pt>
                <c:pt idx="35">
                  <c:v>5.3318950000000003</c:v>
                </c:pt>
                <c:pt idx="36">
                  <c:v>5.3318950000000003</c:v>
                </c:pt>
                <c:pt idx="37">
                  <c:v>3.461808</c:v>
                </c:pt>
                <c:pt idx="38">
                  <c:v>3.461808</c:v>
                </c:pt>
                <c:pt idx="39">
                  <c:v>3.461808</c:v>
                </c:pt>
                <c:pt idx="40">
                  <c:v>6.0314059999999996</c:v>
                </c:pt>
                <c:pt idx="41">
                  <c:v>6.0314059999999996</c:v>
                </c:pt>
                <c:pt idx="42">
                  <c:v>6.0314059999999996</c:v>
                </c:pt>
                <c:pt idx="43">
                  <c:v>4.3697039999999996</c:v>
                </c:pt>
                <c:pt idx="44">
                  <c:v>4.3697039999999996</c:v>
                </c:pt>
                <c:pt idx="45">
                  <c:v>4.3697039999999996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7-0942-83FB-EB25752BA5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'Calculating 3550 speciation1.5'!$B$51:$B$76</c:f>
              <c:numCache>
                <c:formatCode>0.000</c:formatCode>
                <c:ptCount val="26"/>
                <c:pt idx="0">
                  <c:v>2.62326425023423</c:v>
                </c:pt>
                <c:pt idx="1">
                  <c:v>2.462720442018</c:v>
                </c:pt>
                <c:pt idx="2">
                  <c:v>2.4653790611259701</c:v>
                </c:pt>
                <c:pt idx="3">
                  <c:v>2.34787187308548</c:v>
                </c:pt>
                <c:pt idx="4">
                  <c:v>2.3335559427596002</c:v>
                </c:pt>
                <c:pt idx="5">
                  <c:v>2.5060011100140702</c:v>
                </c:pt>
                <c:pt idx="6">
                  <c:v>2.50981644383769</c:v>
                </c:pt>
                <c:pt idx="7">
                  <c:v>2.51979549703807</c:v>
                </c:pt>
                <c:pt idx="8">
                  <c:v>3.3699131222462699</c:v>
                </c:pt>
                <c:pt idx="9">
                  <c:v>3.3782755150869801</c:v>
                </c:pt>
                <c:pt idx="10">
                  <c:v>3.3697809695719299</c:v>
                </c:pt>
                <c:pt idx="11">
                  <c:v>2.5742019570041101</c:v>
                </c:pt>
                <c:pt idx="12">
                  <c:v>2.59484646913246</c:v>
                </c:pt>
                <c:pt idx="13">
                  <c:v>2.58412406899415</c:v>
                </c:pt>
                <c:pt idx="14">
                  <c:v>2.0896771053771102</c:v>
                </c:pt>
                <c:pt idx="15">
                  <c:v>2.04847574836923</c:v>
                </c:pt>
                <c:pt idx="16">
                  <c:v>2.1975085154720899</c:v>
                </c:pt>
                <c:pt idx="17">
                  <c:v>2.5668356473282401</c:v>
                </c:pt>
                <c:pt idx="18">
                  <c:v>2.4842650028086699</c:v>
                </c:pt>
                <c:pt idx="19">
                  <c:v>2.5189368179013498</c:v>
                </c:pt>
                <c:pt idx="20">
                  <c:v>2.88856295922215</c:v>
                </c:pt>
                <c:pt idx="21">
                  <c:v>2.85067197575284</c:v>
                </c:pt>
                <c:pt idx="22">
                  <c:v>2.8802996569502599</c:v>
                </c:pt>
                <c:pt idx="23">
                  <c:v>2.46894165489674</c:v>
                </c:pt>
                <c:pt idx="24">
                  <c:v>2.4990528919049799</c:v>
                </c:pt>
                <c:pt idx="25">
                  <c:v>2.5197437387382799</c:v>
                </c:pt>
              </c:numCache>
            </c:numRef>
          </c:xVal>
          <c:yVal>
            <c:numRef>
              <c:f>'Calculating 3550 speciation1.5'!$AB$51:$AB$76</c:f>
              <c:numCache>
                <c:formatCode>0.000</c:formatCode>
                <c:ptCount val="26"/>
                <c:pt idx="0">
                  <c:v>3.2631939999999999</c:v>
                </c:pt>
                <c:pt idx="1">
                  <c:v>3.2631939999999999</c:v>
                </c:pt>
                <c:pt idx="2">
                  <c:v>3.2631939999999999</c:v>
                </c:pt>
                <c:pt idx="5">
                  <c:v>3.718966</c:v>
                </c:pt>
                <c:pt idx="6">
                  <c:v>3.718966</c:v>
                </c:pt>
                <c:pt idx="7">
                  <c:v>3.718966</c:v>
                </c:pt>
                <c:pt idx="8">
                  <c:v>3.7264189999999999</c:v>
                </c:pt>
                <c:pt idx="9">
                  <c:v>3.7264189999999999</c:v>
                </c:pt>
                <c:pt idx="10">
                  <c:v>3.7264189999999999</c:v>
                </c:pt>
                <c:pt idx="11">
                  <c:v>4.2198460000000004</c:v>
                </c:pt>
                <c:pt idx="12">
                  <c:v>4.2198460000000004</c:v>
                </c:pt>
                <c:pt idx="13">
                  <c:v>4.2198460000000004</c:v>
                </c:pt>
                <c:pt idx="14">
                  <c:v>3.4263669999999999</c:v>
                </c:pt>
                <c:pt idx="15">
                  <c:v>3.4263669999999999</c:v>
                </c:pt>
                <c:pt idx="16">
                  <c:v>3.4263669999999999</c:v>
                </c:pt>
                <c:pt idx="17">
                  <c:v>3.4263669999999999</c:v>
                </c:pt>
                <c:pt idx="18">
                  <c:v>3.4263669999999999</c:v>
                </c:pt>
                <c:pt idx="19">
                  <c:v>3.4263669999999999</c:v>
                </c:pt>
                <c:pt idx="20">
                  <c:v>3.6237780000000002</c:v>
                </c:pt>
                <c:pt idx="21">
                  <c:v>3.6237780000000002</c:v>
                </c:pt>
                <c:pt idx="22">
                  <c:v>3.6237780000000002</c:v>
                </c:pt>
                <c:pt idx="23">
                  <c:v>2.2304940000000002</c:v>
                </c:pt>
                <c:pt idx="24">
                  <c:v>2.2304940000000002</c:v>
                </c:pt>
                <c:pt idx="25">
                  <c:v>2.2304940000000002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7-0942-83FB-EB25752BA51A}"/>
            </c:ext>
          </c:extLst>
        </c:ser>
        <c:ser>
          <c:idx val="2"/>
          <c:order val="2"/>
          <c:tx>
            <c:v>01:01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7-0942-83FB-EB25752BA51A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F17-0942-83FB-EB25752B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5999"/>
        <c:axId val="1111127647"/>
      </c:scatterChart>
      <c:valAx>
        <c:axId val="1111125999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7647"/>
        <c:crosses val="autoZero"/>
        <c:crossBetween val="midCat"/>
      </c:valAx>
      <c:valAx>
        <c:axId val="11111276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H2O BY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'Calculating 3550 speciation1.5'!$C$5:$C$76</c:f>
              <c:numCache>
                <c:formatCode>0.000</c:formatCode>
                <c:ptCount val="72"/>
                <c:pt idx="0">
                  <c:v>1.39873885919092</c:v>
                </c:pt>
                <c:pt idx="1">
                  <c:v>1.39235620104821</c:v>
                </c:pt>
                <c:pt idx="2">
                  <c:v>1.3897699160108601</c:v>
                </c:pt>
                <c:pt idx="3">
                  <c:v>1.3269972727567201</c:v>
                </c:pt>
                <c:pt idx="4">
                  <c:v>1.3604796697107</c:v>
                </c:pt>
                <c:pt idx="5">
                  <c:v>1.35039430403022</c:v>
                </c:pt>
                <c:pt idx="6">
                  <c:v>0.59233340709969096</c:v>
                </c:pt>
                <c:pt idx="7">
                  <c:v>0.59094888971513804</c:v>
                </c:pt>
                <c:pt idx="8">
                  <c:v>0.59362253445814295</c:v>
                </c:pt>
                <c:pt idx="9">
                  <c:v>0.99327149510728596</c:v>
                </c:pt>
                <c:pt idx="10">
                  <c:v>1.08079355490069</c:v>
                </c:pt>
                <c:pt idx="11">
                  <c:v>1.13674481176618</c:v>
                </c:pt>
                <c:pt idx="12">
                  <c:v>1.06601653826694</c:v>
                </c:pt>
                <c:pt idx="13">
                  <c:v>1.4822465763406401</c:v>
                </c:pt>
                <c:pt idx="14">
                  <c:v>1.4853546102444599</c:v>
                </c:pt>
                <c:pt idx="15">
                  <c:v>1.48674828694244</c:v>
                </c:pt>
                <c:pt idx="16">
                  <c:v>1.42194877565839</c:v>
                </c:pt>
                <c:pt idx="17">
                  <c:v>1.4244437008219499</c:v>
                </c:pt>
                <c:pt idx="18">
                  <c:v>1.4233681430510401</c:v>
                </c:pt>
                <c:pt idx="19">
                  <c:v>1.4839361591128699</c:v>
                </c:pt>
                <c:pt idx="20">
                  <c:v>1.4886921816273799</c:v>
                </c:pt>
                <c:pt idx="21">
                  <c:v>1.4812922090438101</c:v>
                </c:pt>
                <c:pt idx="22">
                  <c:v>1.09181551742904</c:v>
                </c:pt>
                <c:pt idx="23">
                  <c:v>1.0837128247721499</c:v>
                </c:pt>
                <c:pt idx="24">
                  <c:v>1.0849088212392799</c:v>
                </c:pt>
                <c:pt idx="25">
                  <c:v>1.5241764282261501</c:v>
                </c:pt>
                <c:pt idx="26">
                  <c:v>1.51914599339923</c:v>
                </c:pt>
                <c:pt idx="27">
                  <c:v>1.52270636255994</c:v>
                </c:pt>
                <c:pt idx="28">
                  <c:v>1.45956872886762</c:v>
                </c:pt>
                <c:pt idx="29">
                  <c:v>1.45917286613647</c:v>
                </c:pt>
                <c:pt idx="30">
                  <c:v>1.4606450394731501</c:v>
                </c:pt>
                <c:pt idx="31">
                  <c:v>1.32071625602895</c:v>
                </c:pt>
                <c:pt idx="32">
                  <c:v>1.3265872894616499</c:v>
                </c:pt>
                <c:pt idx="33">
                  <c:v>1.32037658010533</c:v>
                </c:pt>
                <c:pt idx="34">
                  <c:v>2.2693604372059402</c:v>
                </c:pt>
                <c:pt idx="35">
                  <c:v>2.2632794413767798</c:v>
                </c:pt>
                <c:pt idx="36">
                  <c:v>2.2723609025272</c:v>
                </c:pt>
                <c:pt idx="37">
                  <c:v>0.846108058687006</c:v>
                </c:pt>
                <c:pt idx="38">
                  <c:v>0.84458877712423697</c:v>
                </c:pt>
                <c:pt idx="39">
                  <c:v>0.84479141515415601</c:v>
                </c:pt>
                <c:pt idx="40">
                  <c:v>1.9070026512273499</c:v>
                </c:pt>
                <c:pt idx="41">
                  <c:v>1.9077135917086201</c:v>
                </c:pt>
                <c:pt idx="42">
                  <c:v>1.91893135399513</c:v>
                </c:pt>
                <c:pt idx="43">
                  <c:v>1.9319445625179199</c:v>
                </c:pt>
                <c:pt idx="44">
                  <c:v>1.9224125545926201</c:v>
                </c:pt>
                <c:pt idx="45">
                  <c:v>1.92902933945278</c:v>
                </c:pt>
                <c:pt idx="46">
                  <c:v>1.2776425771793001</c:v>
                </c:pt>
                <c:pt idx="47">
                  <c:v>1.2445390990160901</c:v>
                </c:pt>
                <c:pt idx="48">
                  <c:v>1.2414665356096499</c:v>
                </c:pt>
                <c:pt idx="49">
                  <c:v>0.997461789914181</c:v>
                </c:pt>
                <c:pt idx="50">
                  <c:v>0.99179395760382205</c:v>
                </c:pt>
                <c:pt idx="51">
                  <c:v>1.33157124479593</c:v>
                </c:pt>
                <c:pt idx="52">
                  <c:v>1.32690135114345</c:v>
                </c:pt>
                <c:pt idx="53">
                  <c:v>1.3212189952906099</c:v>
                </c:pt>
                <c:pt idx="54">
                  <c:v>1.6093272919242101</c:v>
                </c:pt>
                <c:pt idx="55">
                  <c:v>1.61747411075216</c:v>
                </c:pt>
                <c:pt idx="56">
                  <c:v>1.61337301546298</c:v>
                </c:pt>
                <c:pt idx="57">
                  <c:v>1.11501834967073</c:v>
                </c:pt>
                <c:pt idx="58">
                  <c:v>1.1115309032445899</c:v>
                </c:pt>
                <c:pt idx="59">
                  <c:v>1.1150170239116599</c:v>
                </c:pt>
                <c:pt idx="60">
                  <c:v>1.0164598390781101</c:v>
                </c:pt>
                <c:pt idx="61">
                  <c:v>1.0495639422458101</c:v>
                </c:pt>
                <c:pt idx="62">
                  <c:v>1.1538935982455101</c:v>
                </c:pt>
                <c:pt idx="63">
                  <c:v>1.4027437965631</c:v>
                </c:pt>
                <c:pt idx="64">
                  <c:v>1.3936157260726001</c:v>
                </c:pt>
                <c:pt idx="65">
                  <c:v>1.39937891900734</c:v>
                </c:pt>
                <c:pt idx="66">
                  <c:v>1.35889290864677</c:v>
                </c:pt>
                <c:pt idx="67">
                  <c:v>1.35197905773072</c:v>
                </c:pt>
                <c:pt idx="68">
                  <c:v>1.3531281032500899</c:v>
                </c:pt>
                <c:pt idx="69">
                  <c:v>1.2978157069669101</c:v>
                </c:pt>
                <c:pt idx="70">
                  <c:v>1.30395550699491</c:v>
                </c:pt>
                <c:pt idx="71">
                  <c:v>1.2923796469636399</c:v>
                </c:pt>
              </c:numCache>
            </c:numRef>
          </c:xVal>
          <c:yVal>
            <c:numRef>
              <c:f>'Calculating 3550 speciation1.5'!$W$5:$W$76</c:f>
              <c:numCache>
                <c:formatCode>0.000</c:formatCode>
                <c:ptCount val="72"/>
                <c:pt idx="0">
                  <c:v>2.4548342076593999</c:v>
                </c:pt>
                <c:pt idx="1">
                  <c:v>2.4900940382441399</c:v>
                </c:pt>
                <c:pt idx="2">
                  <c:v>2.7151642043227202</c:v>
                </c:pt>
                <c:pt idx="3">
                  <c:v>1.6679542505357901</c:v>
                </c:pt>
                <c:pt idx="4">
                  <c:v>1.9438435008583199</c:v>
                </c:pt>
                <c:pt idx="5">
                  <c:v>1.7466473994368901</c:v>
                </c:pt>
                <c:pt idx="6">
                  <c:v>0.98996083434365201</c:v>
                </c:pt>
                <c:pt idx="7">
                  <c:v>1.07716458443194</c:v>
                </c:pt>
                <c:pt idx="8">
                  <c:v>1.17028012685232</c:v>
                </c:pt>
                <c:pt idx="9">
                  <c:v>1.33490211228394</c:v>
                </c:pt>
                <c:pt idx="10">
                  <c:v>2.7825592440767601</c:v>
                </c:pt>
                <c:pt idx="11">
                  <c:v>2.49502740519379</c:v>
                </c:pt>
                <c:pt idx="12">
                  <c:v>2.9527725146350798</c:v>
                </c:pt>
                <c:pt idx="13">
                  <c:v>2.0832368789908702</c:v>
                </c:pt>
                <c:pt idx="14">
                  <c:v>2.2989377661283998</c:v>
                </c:pt>
                <c:pt idx="15">
                  <c:v>2.2030133579847702</c:v>
                </c:pt>
                <c:pt idx="16">
                  <c:v>2.5941884095210801</c:v>
                </c:pt>
                <c:pt idx="17">
                  <c:v>2.5163834286829601</c:v>
                </c:pt>
                <c:pt idx="18">
                  <c:v>2.3041455451353201</c:v>
                </c:pt>
                <c:pt idx="19">
                  <c:v>2.5937765920849798</c:v>
                </c:pt>
                <c:pt idx="20">
                  <c:v>2.4163385547384899</c:v>
                </c:pt>
                <c:pt idx="21">
                  <c:v>2.4239859844741698</c:v>
                </c:pt>
                <c:pt idx="22">
                  <c:v>2.1186619092442598</c:v>
                </c:pt>
                <c:pt idx="23">
                  <c:v>1.89709962928085</c:v>
                </c:pt>
                <c:pt idx="24">
                  <c:v>2.2629688916410098</c:v>
                </c:pt>
                <c:pt idx="25">
                  <c:v>2.6322525710767599</c:v>
                </c:pt>
                <c:pt idx="26">
                  <c:v>2.80211460294995</c:v>
                </c:pt>
                <c:pt idx="27">
                  <c:v>2.56786046704471</c:v>
                </c:pt>
                <c:pt idx="28">
                  <c:v>2.0339748800712401</c:v>
                </c:pt>
                <c:pt idx="29">
                  <c:v>1.7983314357647999</c:v>
                </c:pt>
                <c:pt idx="30">
                  <c:v>1.8746350320002501</c:v>
                </c:pt>
                <c:pt idx="31">
                  <c:v>3.6658612908379902</c:v>
                </c:pt>
                <c:pt idx="32">
                  <c:v>3.5029946507685299</c:v>
                </c:pt>
                <c:pt idx="33">
                  <c:v>3.7279981641249602</c:v>
                </c:pt>
                <c:pt idx="34">
                  <c:v>4.1831614429905297</c:v>
                </c:pt>
                <c:pt idx="35">
                  <c:v>4.1569276549022103</c:v>
                </c:pt>
                <c:pt idx="36">
                  <c:v>4.2770556265583002</c:v>
                </c:pt>
                <c:pt idx="37">
                  <c:v>1.87224834809034</c:v>
                </c:pt>
                <c:pt idx="38">
                  <c:v>1.9991438636152901</c:v>
                </c:pt>
                <c:pt idx="39">
                  <c:v>2.0133576459825</c:v>
                </c:pt>
                <c:pt idx="40">
                  <c:v>4.7805565752595296</c:v>
                </c:pt>
                <c:pt idx="41">
                  <c:v>4.8265789984760001</c:v>
                </c:pt>
                <c:pt idx="42">
                  <c:v>4.9825685730964198</c:v>
                </c:pt>
                <c:pt idx="43">
                  <c:v>3.7738243223055101</c:v>
                </c:pt>
                <c:pt idx="44">
                  <c:v>3.7534170086523302</c:v>
                </c:pt>
                <c:pt idx="45">
                  <c:v>3.8377939006260799</c:v>
                </c:pt>
                <c:pt idx="46">
                  <c:v>1.77530991323652</c:v>
                </c:pt>
                <c:pt idx="47">
                  <c:v>1.71744148371146</c:v>
                </c:pt>
                <c:pt idx="48">
                  <c:v>1.6597092248677301</c:v>
                </c:pt>
                <c:pt idx="49">
                  <c:v>1.3871562997134601</c:v>
                </c:pt>
                <c:pt idx="50">
                  <c:v>1.2879371588312301</c:v>
                </c:pt>
                <c:pt idx="51">
                  <c:v>2.9773157258479799</c:v>
                </c:pt>
                <c:pt idx="52">
                  <c:v>3.0898319127642102</c:v>
                </c:pt>
                <c:pt idx="53">
                  <c:v>2.8738547640005301</c:v>
                </c:pt>
                <c:pt idx="54">
                  <c:v>2.2450869703946998</c:v>
                </c:pt>
                <c:pt idx="55">
                  <c:v>2.40280196688532</c:v>
                </c:pt>
                <c:pt idx="56">
                  <c:v>2.4881642052571702</c:v>
                </c:pt>
                <c:pt idx="57">
                  <c:v>1.34456862200739</c:v>
                </c:pt>
                <c:pt idx="58">
                  <c:v>1.34152334837167</c:v>
                </c:pt>
                <c:pt idx="59">
                  <c:v>1.40546104490674</c:v>
                </c:pt>
                <c:pt idx="60">
                  <c:v>2.48141363410795</c:v>
                </c:pt>
                <c:pt idx="61">
                  <c:v>3.02149705628424</c:v>
                </c:pt>
                <c:pt idx="62">
                  <c:v>2.833020329729</c:v>
                </c:pt>
                <c:pt idx="63">
                  <c:v>2.9476428306943898</c:v>
                </c:pt>
                <c:pt idx="64">
                  <c:v>2.8204353425227899</c:v>
                </c:pt>
                <c:pt idx="65">
                  <c:v>3.2007107245970601</c:v>
                </c:pt>
                <c:pt idx="66">
                  <c:v>1.31578274615616</c:v>
                </c:pt>
                <c:pt idx="67">
                  <c:v>1.3833263285638799</c:v>
                </c:pt>
                <c:pt idx="68">
                  <c:v>1.46270776417266</c:v>
                </c:pt>
                <c:pt idx="69">
                  <c:v>2.6021938297142899</c:v>
                </c:pt>
                <c:pt idx="70">
                  <c:v>2.5425991630796099</c:v>
                </c:pt>
                <c:pt idx="71">
                  <c:v>2.7050362366493199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A-CB4B-94EE-6621360D29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9A-CB4B-94EE-6621360D2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6447"/>
        <c:axId val="743781839"/>
      </c:scatterChart>
      <c:valAx>
        <c:axId val="74378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1630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1839"/>
        <c:crosses val="autoZero"/>
        <c:crossBetween val="midCat"/>
      </c:valAx>
      <c:valAx>
        <c:axId val="7437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5200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68151202246118"/>
                  <c:y val="-4.13152755905511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'Calculating 3550 speciation1.5'!$C$5:$C$76</c:f>
              <c:numCache>
                <c:formatCode>0.000</c:formatCode>
                <c:ptCount val="72"/>
                <c:pt idx="0">
                  <c:v>1.39873885919092</c:v>
                </c:pt>
                <c:pt idx="1">
                  <c:v>1.39235620104821</c:v>
                </c:pt>
                <c:pt idx="2">
                  <c:v>1.3897699160108601</c:v>
                </c:pt>
                <c:pt idx="3">
                  <c:v>1.3269972727567201</c:v>
                </c:pt>
                <c:pt idx="4">
                  <c:v>1.3604796697107</c:v>
                </c:pt>
                <c:pt idx="5">
                  <c:v>1.35039430403022</c:v>
                </c:pt>
                <c:pt idx="6">
                  <c:v>0.59233340709969096</c:v>
                </c:pt>
                <c:pt idx="7">
                  <c:v>0.59094888971513804</c:v>
                </c:pt>
                <c:pt idx="8">
                  <c:v>0.59362253445814295</c:v>
                </c:pt>
                <c:pt idx="9">
                  <c:v>0.99327149510728596</c:v>
                </c:pt>
                <c:pt idx="10">
                  <c:v>1.08079355490069</c:v>
                </c:pt>
                <c:pt idx="11">
                  <c:v>1.13674481176618</c:v>
                </c:pt>
                <c:pt idx="12">
                  <c:v>1.06601653826694</c:v>
                </c:pt>
                <c:pt idx="13">
                  <c:v>1.4822465763406401</c:v>
                </c:pt>
                <c:pt idx="14">
                  <c:v>1.4853546102444599</c:v>
                </c:pt>
                <c:pt idx="15">
                  <c:v>1.48674828694244</c:v>
                </c:pt>
                <c:pt idx="16">
                  <c:v>1.42194877565839</c:v>
                </c:pt>
                <c:pt idx="17">
                  <c:v>1.4244437008219499</c:v>
                </c:pt>
                <c:pt idx="18">
                  <c:v>1.4233681430510401</c:v>
                </c:pt>
                <c:pt idx="19">
                  <c:v>1.4839361591128699</c:v>
                </c:pt>
                <c:pt idx="20">
                  <c:v>1.4886921816273799</c:v>
                </c:pt>
                <c:pt idx="21">
                  <c:v>1.4812922090438101</c:v>
                </c:pt>
                <c:pt idx="22">
                  <c:v>1.09181551742904</c:v>
                </c:pt>
                <c:pt idx="23">
                  <c:v>1.0837128247721499</c:v>
                </c:pt>
                <c:pt idx="24">
                  <c:v>1.0849088212392799</c:v>
                </c:pt>
                <c:pt idx="25">
                  <c:v>1.5241764282261501</c:v>
                </c:pt>
                <c:pt idx="26">
                  <c:v>1.51914599339923</c:v>
                </c:pt>
                <c:pt idx="27">
                  <c:v>1.52270636255994</c:v>
                </c:pt>
                <c:pt idx="28">
                  <c:v>1.45956872886762</c:v>
                </c:pt>
                <c:pt idx="29">
                  <c:v>1.45917286613647</c:v>
                </c:pt>
                <c:pt idx="30">
                  <c:v>1.4606450394731501</c:v>
                </c:pt>
                <c:pt idx="31">
                  <c:v>1.32071625602895</c:v>
                </c:pt>
                <c:pt idx="32">
                  <c:v>1.3265872894616499</c:v>
                </c:pt>
                <c:pt idx="33">
                  <c:v>1.32037658010533</c:v>
                </c:pt>
                <c:pt idx="34">
                  <c:v>2.2693604372059402</c:v>
                </c:pt>
                <c:pt idx="35">
                  <c:v>2.2632794413767798</c:v>
                </c:pt>
                <c:pt idx="36">
                  <c:v>2.2723609025272</c:v>
                </c:pt>
                <c:pt idx="37">
                  <c:v>0.846108058687006</c:v>
                </c:pt>
                <c:pt idx="38">
                  <c:v>0.84458877712423697</c:v>
                </c:pt>
                <c:pt idx="39">
                  <c:v>0.84479141515415601</c:v>
                </c:pt>
                <c:pt idx="40">
                  <c:v>1.9070026512273499</c:v>
                </c:pt>
                <c:pt idx="41">
                  <c:v>1.9077135917086201</c:v>
                </c:pt>
                <c:pt idx="42">
                  <c:v>1.91893135399513</c:v>
                </c:pt>
                <c:pt idx="43">
                  <c:v>1.9319445625179199</c:v>
                </c:pt>
                <c:pt idx="44">
                  <c:v>1.9224125545926201</c:v>
                </c:pt>
                <c:pt idx="45">
                  <c:v>1.92902933945278</c:v>
                </c:pt>
                <c:pt idx="46">
                  <c:v>1.2776425771793001</c:v>
                </c:pt>
                <c:pt idx="47">
                  <c:v>1.2445390990160901</c:v>
                </c:pt>
                <c:pt idx="48">
                  <c:v>1.2414665356096499</c:v>
                </c:pt>
                <c:pt idx="49">
                  <c:v>0.997461789914181</c:v>
                </c:pt>
                <c:pt idx="50">
                  <c:v>0.99179395760382205</c:v>
                </c:pt>
                <c:pt idx="51">
                  <c:v>1.33157124479593</c:v>
                </c:pt>
                <c:pt idx="52">
                  <c:v>1.32690135114345</c:v>
                </c:pt>
                <c:pt idx="53">
                  <c:v>1.3212189952906099</c:v>
                </c:pt>
                <c:pt idx="54">
                  <c:v>1.6093272919242101</c:v>
                </c:pt>
                <c:pt idx="55">
                  <c:v>1.61747411075216</c:v>
                </c:pt>
                <c:pt idx="56">
                  <c:v>1.61337301546298</c:v>
                </c:pt>
                <c:pt idx="57">
                  <c:v>1.11501834967073</c:v>
                </c:pt>
                <c:pt idx="58">
                  <c:v>1.1115309032445899</c:v>
                </c:pt>
                <c:pt idx="59">
                  <c:v>1.1150170239116599</c:v>
                </c:pt>
                <c:pt idx="60">
                  <c:v>1.0164598390781101</c:v>
                </c:pt>
                <c:pt idx="61">
                  <c:v>1.0495639422458101</c:v>
                </c:pt>
                <c:pt idx="62">
                  <c:v>1.1538935982455101</c:v>
                </c:pt>
                <c:pt idx="63">
                  <c:v>1.4027437965631</c:v>
                </c:pt>
                <c:pt idx="64">
                  <c:v>1.3936157260726001</c:v>
                </c:pt>
                <c:pt idx="65">
                  <c:v>1.39937891900734</c:v>
                </c:pt>
                <c:pt idx="66">
                  <c:v>1.35889290864677</c:v>
                </c:pt>
                <c:pt idx="67">
                  <c:v>1.35197905773072</c:v>
                </c:pt>
                <c:pt idx="68">
                  <c:v>1.3531281032500899</c:v>
                </c:pt>
                <c:pt idx="69">
                  <c:v>1.2978157069669101</c:v>
                </c:pt>
                <c:pt idx="70">
                  <c:v>1.30395550699491</c:v>
                </c:pt>
                <c:pt idx="71">
                  <c:v>1.2923796469636399</c:v>
                </c:pt>
              </c:numCache>
            </c:numRef>
          </c:xVal>
          <c:yVal>
            <c:numRef>
              <c:f>'Calculating 3550 speciation1.5'!$Z$5:$Z$76</c:f>
              <c:numCache>
                <c:formatCode>0.000</c:formatCode>
                <c:ptCount val="72"/>
                <c:pt idx="0">
                  <c:v>0.44010018241071003</c:v>
                </c:pt>
                <c:pt idx="1">
                  <c:v>0.63201369989604017</c:v>
                </c:pt>
                <c:pt idx="2">
                  <c:v>0.67783754721884981</c:v>
                </c:pt>
                <c:pt idx="3">
                  <c:v>0.86228388792258004</c:v>
                </c:pt>
                <c:pt idx="4">
                  <c:v>0.85017551152551007</c:v>
                </c:pt>
                <c:pt idx="5">
                  <c:v>0.96351577907681984</c:v>
                </c:pt>
                <c:pt idx="6">
                  <c:v>0.95357611638532003</c:v>
                </c:pt>
                <c:pt idx="7">
                  <c:v>0.77006819957053985</c:v>
                </c:pt>
                <c:pt idx="8">
                  <c:v>1.00163245586511</c:v>
                </c:pt>
                <c:pt idx="9">
                  <c:v>0.96668072631498969</c:v>
                </c:pt>
                <c:pt idx="10">
                  <c:v>1.2951924348895301</c:v>
                </c:pt>
                <c:pt idx="11">
                  <c:v>1.2524988160503299</c:v>
                </c:pt>
                <c:pt idx="12">
                  <c:v>1.4444746651270401</c:v>
                </c:pt>
                <c:pt idx="13">
                  <c:v>0.6639004488553204</c:v>
                </c:pt>
                <c:pt idx="14">
                  <c:v>0.93834571833279989</c:v>
                </c:pt>
                <c:pt idx="15">
                  <c:v>0.77986576077536007</c:v>
                </c:pt>
                <c:pt idx="16">
                  <c:v>1.04007045835221</c:v>
                </c:pt>
                <c:pt idx="17">
                  <c:v>1.0394892114174303</c:v>
                </c:pt>
                <c:pt idx="18">
                  <c:v>0.74221148792863989</c:v>
                </c:pt>
                <c:pt idx="19">
                  <c:v>0.98765514135744015</c:v>
                </c:pt>
                <c:pt idx="20">
                  <c:v>0.89590856647859018</c:v>
                </c:pt>
                <c:pt idx="21">
                  <c:v>0.88146476816202979</c:v>
                </c:pt>
                <c:pt idx="22">
                  <c:v>0.87487947410875</c:v>
                </c:pt>
                <c:pt idx="23">
                  <c:v>0.87732241102411002</c:v>
                </c:pt>
                <c:pt idx="24">
                  <c:v>0.7760467030859699</c:v>
                </c:pt>
                <c:pt idx="25">
                  <c:v>0.59897701866481956</c:v>
                </c:pt>
                <c:pt idx="26">
                  <c:v>0.53384253585852992</c:v>
                </c:pt>
                <c:pt idx="27">
                  <c:v>0.82595204820266011</c:v>
                </c:pt>
                <c:pt idx="28">
                  <c:v>1.3606004485516801</c:v>
                </c:pt>
                <c:pt idx="29">
                  <c:v>1.4350053699046501</c:v>
                </c:pt>
                <c:pt idx="30">
                  <c:v>1.13856917720073</c:v>
                </c:pt>
                <c:pt idx="31">
                  <c:v>0.81711876016998986</c:v>
                </c:pt>
                <c:pt idx="32">
                  <c:v>0.79903681526564041</c:v>
                </c:pt>
                <c:pt idx="33">
                  <c:v>0.84772091319505982</c:v>
                </c:pt>
                <c:pt idx="34">
                  <c:v>2.1032366003080702</c:v>
                </c:pt>
                <c:pt idx="35">
                  <c:v>1.7909377521514296</c:v>
                </c:pt>
                <c:pt idx="36">
                  <c:v>2.0470632634069998</c:v>
                </c:pt>
                <c:pt idx="37">
                  <c:v>0.63090627014906997</c:v>
                </c:pt>
                <c:pt idx="38">
                  <c:v>0.64745706562382987</c:v>
                </c:pt>
                <c:pt idx="39">
                  <c:v>0.67757688080534995</c:v>
                </c:pt>
                <c:pt idx="40">
                  <c:v>1.9576005206688802</c:v>
                </c:pt>
                <c:pt idx="41">
                  <c:v>2.0765320260686804</c:v>
                </c:pt>
                <c:pt idx="42">
                  <c:v>1.9390670034904702</c:v>
                </c:pt>
                <c:pt idx="43">
                  <c:v>1.66301829499923</c:v>
                </c:pt>
                <c:pt idx="44">
                  <c:v>1.7616288666896196</c:v>
                </c:pt>
                <c:pt idx="45">
                  <c:v>1.8873003734326699</c:v>
                </c:pt>
                <c:pt idx="46">
                  <c:v>0.33423804612086983</c:v>
                </c:pt>
                <c:pt idx="47">
                  <c:v>0.24966734401467017</c:v>
                </c:pt>
                <c:pt idx="48">
                  <c:v>0.28319383855018021</c:v>
                </c:pt>
                <c:pt idx="49">
                  <c:v>1.01357212685106</c:v>
                </c:pt>
                <c:pt idx="50">
                  <c:v>0.90926862193333013</c:v>
                </c:pt>
                <c:pt idx="51">
                  <c:v>0.55517256059849029</c:v>
                </c:pt>
                <c:pt idx="52">
                  <c:v>0.55898616190489991</c:v>
                </c:pt>
                <c:pt idx="53">
                  <c:v>0.56744554284074011</c:v>
                </c:pt>
                <c:pt idx="54">
                  <c:v>1.47694725575759</c:v>
                </c:pt>
                <c:pt idx="55">
                  <c:v>1.57635758239529</c:v>
                </c:pt>
                <c:pt idx="56">
                  <c:v>1.5364405573852398</c:v>
                </c:pt>
                <c:pt idx="57">
                  <c:v>0.59398895943154018</c:v>
                </c:pt>
                <c:pt idx="58">
                  <c:v>0.57637128203665977</c:v>
                </c:pt>
                <c:pt idx="59">
                  <c:v>0.67118869719678997</c:v>
                </c:pt>
                <c:pt idx="60">
                  <c:v>0.93003093901269018</c:v>
                </c:pt>
                <c:pt idx="61">
                  <c:v>0.71793061392490998</c:v>
                </c:pt>
                <c:pt idx="62">
                  <c:v>0.91711520191015983</c:v>
                </c:pt>
                <c:pt idx="63">
                  <c:v>0.8966440709601502</c:v>
                </c:pt>
                <c:pt idx="64">
                  <c:v>1.0535989129160799</c:v>
                </c:pt>
                <c:pt idx="65">
                  <c:v>0.94692753447519973</c:v>
                </c:pt>
                <c:pt idx="66">
                  <c:v>0.53636830863794005</c:v>
                </c:pt>
                <c:pt idx="67">
                  <c:v>0.68067065513276015</c:v>
                </c:pt>
                <c:pt idx="68">
                  <c:v>0.7471308282951501</c:v>
                </c:pt>
                <c:pt idx="69">
                  <c:v>0.2523633832793899</c:v>
                </c:pt>
                <c:pt idx="70">
                  <c:v>6.7108003206149736E-2</c:v>
                </c:pt>
                <c:pt idx="71">
                  <c:v>0.39391307769769979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9-F149-AC79-9BDCA2C5F7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99-F149-AC79-9BDCA2C5F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6447"/>
        <c:axId val="743781839"/>
      </c:scatterChart>
      <c:valAx>
        <c:axId val="74378644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1630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1839"/>
        <c:crosses val="autoZero"/>
        <c:crossBetween val="midCat"/>
      </c:valAx>
      <c:valAx>
        <c:axId val="74378183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3500-4500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Not Saturated 3550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935882047418194E-2"/>
                  <c:y val="2.5603779527559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Plotting!$B$2:$B$47</c:f>
              <c:numCache>
                <c:formatCode>0.000</c:formatCode>
                <c:ptCount val="46"/>
                <c:pt idx="0">
                  <c:v>2.32619468812215</c:v>
                </c:pt>
                <c:pt idx="1">
                  <c:v>2.3038877007616301</c:v>
                </c:pt>
                <c:pt idx="2">
                  <c:v>2.2974501814573398</c:v>
                </c:pt>
                <c:pt idx="3">
                  <c:v>2.8659346576157301</c:v>
                </c:pt>
                <c:pt idx="4">
                  <c:v>2.9236124673210302</c:v>
                </c:pt>
                <c:pt idx="5">
                  <c:v>2.9127765425488699</c:v>
                </c:pt>
                <c:pt idx="6">
                  <c:v>2.5194317914672499</c:v>
                </c:pt>
                <c:pt idx="7">
                  <c:v>2.5223452942438498</c:v>
                </c:pt>
                <c:pt idx="8">
                  <c:v>2.5218733325340499</c:v>
                </c:pt>
                <c:pt idx="9">
                  <c:v>2.3409225835542098</c:v>
                </c:pt>
                <c:pt idx="10">
                  <c:v>2.5575735296756701</c:v>
                </c:pt>
                <c:pt idx="11">
                  <c:v>2.89754113221947</c:v>
                </c:pt>
                <c:pt idx="12">
                  <c:v>2.5363978492217201</c:v>
                </c:pt>
                <c:pt idx="13">
                  <c:v>3.0770405118132702</c:v>
                </c:pt>
                <c:pt idx="14">
                  <c:v>3.1023721896330398</c:v>
                </c:pt>
                <c:pt idx="15">
                  <c:v>3.0930077900720399</c:v>
                </c:pt>
                <c:pt idx="16">
                  <c:v>3.1598645181334302</c:v>
                </c:pt>
                <c:pt idx="17">
                  <c:v>3.1787254840179302</c:v>
                </c:pt>
                <c:pt idx="18">
                  <c:v>3.18450627709288</c:v>
                </c:pt>
                <c:pt idx="19">
                  <c:v>3.3879131116965899</c:v>
                </c:pt>
                <c:pt idx="20">
                  <c:v>3.39547982639268</c:v>
                </c:pt>
                <c:pt idx="21">
                  <c:v>3.39147220861053</c:v>
                </c:pt>
                <c:pt idx="22">
                  <c:v>2.7676145336508799</c:v>
                </c:pt>
                <c:pt idx="23">
                  <c:v>2.7694934469761301</c:v>
                </c:pt>
                <c:pt idx="24">
                  <c:v>2.76701065237227</c:v>
                </c:pt>
                <c:pt idx="25">
                  <c:v>4.2156785071570297</c:v>
                </c:pt>
                <c:pt idx="26">
                  <c:v>4.2145802734541897</c:v>
                </c:pt>
                <c:pt idx="27">
                  <c:v>4.1974150329161102</c:v>
                </c:pt>
                <c:pt idx="28">
                  <c:v>3.2010448308783102</c:v>
                </c:pt>
                <c:pt idx="29">
                  <c:v>3.16590095549464</c:v>
                </c:pt>
                <c:pt idx="30">
                  <c:v>3.21687879051647</c:v>
                </c:pt>
                <c:pt idx="31">
                  <c:v>2.9994220915065699</c:v>
                </c:pt>
                <c:pt idx="32">
                  <c:v>2.9875041009801202</c:v>
                </c:pt>
                <c:pt idx="33">
                  <c:v>3.0002715954400898</c:v>
                </c:pt>
                <c:pt idx="34">
                  <c:v>4.6365647135849803</c:v>
                </c:pt>
                <c:pt idx="35">
                  <c:v>4.6132432012771796</c:v>
                </c:pt>
                <c:pt idx="36">
                  <c:v>4.6599436563115999</c:v>
                </c:pt>
                <c:pt idx="37">
                  <c:v>2.62376066603372</c:v>
                </c:pt>
                <c:pt idx="38">
                  <c:v>2.6389606992190799</c:v>
                </c:pt>
                <c:pt idx="39">
                  <c:v>2.6412772675546798</c:v>
                </c:pt>
                <c:pt idx="40">
                  <c:v>4.21832491496043</c:v>
                </c:pt>
                <c:pt idx="41">
                  <c:v>4.2304525505752002</c:v>
                </c:pt>
                <c:pt idx="42">
                  <c:v>4.3446962424307101</c:v>
                </c:pt>
                <c:pt idx="43">
                  <c:v>4.2902201898902401</c:v>
                </c:pt>
                <c:pt idx="44">
                  <c:v>4.3069588545175996</c:v>
                </c:pt>
                <c:pt idx="45">
                  <c:v>4.2785697792027699</c:v>
                </c:pt>
              </c:numCache>
            </c:numRef>
          </c:xVal>
          <c:yVal>
            <c:numRef>
              <c:f>Plotting!$J$2:$J$47</c:f>
              <c:numCache>
                <c:formatCode>0.000</c:formatCode>
                <c:ptCount val="46"/>
                <c:pt idx="0">
                  <c:v>4.3409287133708396</c:v>
                </c:pt>
                <c:pt idx="1">
                  <c:v>4.1619680391097296</c:v>
                </c:pt>
                <c:pt idx="2">
                  <c:v>4.3347768385612104</c:v>
                </c:pt>
                <c:pt idx="3">
                  <c:v>3.6716050202289399</c:v>
                </c:pt>
                <c:pt idx="4">
                  <c:v>4.0172804566538396</c:v>
                </c:pt>
                <c:pt idx="5">
                  <c:v>3.6959081629089399</c:v>
                </c:pt>
                <c:pt idx="6">
                  <c:v>2.5558165094255818</c:v>
                </c:pt>
                <c:pt idx="7">
                  <c:v>2.8294416791052499</c:v>
                </c:pt>
                <c:pt idx="8">
                  <c:v>2.6905210035212601</c:v>
                </c:pt>
                <c:pt idx="9">
                  <c:v>2.7091439695231601</c:v>
                </c:pt>
                <c:pt idx="10">
                  <c:v>4.0449403388628999</c:v>
                </c:pt>
                <c:pt idx="11">
                  <c:v>4.1400697213629298</c:v>
                </c:pt>
                <c:pt idx="12">
                  <c:v>4.0446956987297593</c:v>
                </c:pt>
                <c:pt idx="13">
                  <c:v>4.49637694194882</c:v>
                </c:pt>
                <c:pt idx="14">
                  <c:v>4.4629642374286398</c:v>
                </c:pt>
                <c:pt idx="15">
                  <c:v>4.5161553872814499</c:v>
                </c:pt>
                <c:pt idx="16">
                  <c:v>4.7139824693022998</c:v>
                </c:pt>
                <c:pt idx="17">
                  <c:v>4.6556197012834595</c:v>
                </c:pt>
                <c:pt idx="18">
                  <c:v>4.7464403342995602</c:v>
                </c:pt>
                <c:pt idx="19">
                  <c:v>4.9940345624241296</c:v>
                </c:pt>
                <c:pt idx="20">
                  <c:v>4.9159098146525793</c:v>
                </c:pt>
                <c:pt idx="21">
                  <c:v>4.9339934249226705</c:v>
                </c:pt>
                <c:pt idx="22">
                  <c:v>4.0113969687863893</c:v>
                </c:pt>
                <c:pt idx="23">
                  <c:v>3.7892706652328698</c:v>
                </c:pt>
                <c:pt idx="24">
                  <c:v>4.2539328409273098</c:v>
                </c:pt>
                <c:pt idx="25">
                  <c:v>6.2489540595689697</c:v>
                </c:pt>
                <c:pt idx="26">
                  <c:v>6.4828523405456098</c:v>
                </c:pt>
                <c:pt idx="27">
                  <c:v>5.9393234517581597</c:v>
                </c:pt>
                <c:pt idx="28">
                  <c:v>3.8744192623978702</c:v>
                </c:pt>
                <c:pt idx="29">
                  <c:v>3.5292270213547896</c:v>
                </c:pt>
                <c:pt idx="30">
                  <c:v>3.95294464531599</c:v>
                </c:pt>
                <c:pt idx="31">
                  <c:v>5.8481646221745702</c:v>
                </c:pt>
                <c:pt idx="32">
                  <c:v>5.6914619364830097</c:v>
                </c:pt>
                <c:pt idx="33">
                  <c:v>5.8805488463699902</c:v>
                </c:pt>
                <c:pt idx="34">
                  <c:v>6.7164895562674403</c:v>
                </c:pt>
                <c:pt idx="35">
                  <c:v>6.9792331040279603</c:v>
                </c:pt>
                <c:pt idx="36">
                  <c:v>6.8899360194629002</c:v>
                </c:pt>
                <c:pt idx="37">
                  <c:v>3.8651027439749903</c:v>
                </c:pt>
                <c:pt idx="38">
                  <c:v>3.9906474972105404</c:v>
                </c:pt>
                <c:pt idx="39">
                  <c:v>3.9770580327318301</c:v>
                </c:pt>
                <c:pt idx="40">
                  <c:v>7.0412809695510798</c:v>
                </c:pt>
                <c:pt idx="41">
                  <c:v>6.9804995229825195</c:v>
                </c:pt>
                <c:pt idx="42">
                  <c:v>7.38819781203666</c:v>
                </c:pt>
                <c:pt idx="43">
                  <c:v>6.4010262171965202</c:v>
                </c:pt>
                <c:pt idx="44">
                  <c:v>6.2987469964803102</c:v>
                </c:pt>
                <c:pt idx="45">
                  <c:v>6.2290633063961796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B-D641-8BC1-AAD6DE3FF4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Plotting!$B$48:$B$73</c:f>
              <c:numCache>
                <c:formatCode>0.000</c:formatCode>
                <c:ptCount val="26"/>
                <c:pt idx="0">
                  <c:v>2.62326425023423</c:v>
                </c:pt>
                <c:pt idx="1">
                  <c:v>2.462720442018</c:v>
                </c:pt>
                <c:pt idx="2">
                  <c:v>2.4653790611259701</c:v>
                </c:pt>
                <c:pt idx="3">
                  <c:v>2.34787187308548</c:v>
                </c:pt>
                <c:pt idx="4">
                  <c:v>2.3335559427596002</c:v>
                </c:pt>
                <c:pt idx="5">
                  <c:v>2.5060011100140702</c:v>
                </c:pt>
                <c:pt idx="6">
                  <c:v>2.50981644383769</c:v>
                </c:pt>
                <c:pt idx="7">
                  <c:v>2.51979549703807</c:v>
                </c:pt>
                <c:pt idx="8">
                  <c:v>3.3699131222462699</c:v>
                </c:pt>
                <c:pt idx="9">
                  <c:v>3.3782755150869801</c:v>
                </c:pt>
                <c:pt idx="10">
                  <c:v>3.3697809695719299</c:v>
                </c:pt>
                <c:pt idx="11">
                  <c:v>2.5742019570041101</c:v>
                </c:pt>
                <c:pt idx="12">
                  <c:v>2.59484646913246</c:v>
                </c:pt>
                <c:pt idx="13">
                  <c:v>2.58412406899415</c:v>
                </c:pt>
                <c:pt idx="14">
                  <c:v>2.0896771053771102</c:v>
                </c:pt>
                <c:pt idx="15">
                  <c:v>2.04847574836923</c:v>
                </c:pt>
                <c:pt idx="16">
                  <c:v>2.1975085154720899</c:v>
                </c:pt>
                <c:pt idx="17">
                  <c:v>2.5668356473282401</c:v>
                </c:pt>
                <c:pt idx="18">
                  <c:v>2.4842650028086699</c:v>
                </c:pt>
                <c:pt idx="19">
                  <c:v>2.5189368179013498</c:v>
                </c:pt>
                <c:pt idx="20">
                  <c:v>2.88856295922215</c:v>
                </c:pt>
                <c:pt idx="21">
                  <c:v>2.85067197575284</c:v>
                </c:pt>
                <c:pt idx="22">
                  <c:v>2.8802996569502599</c:v>
                </c:pt>
                <c:pt idx="23">
                  <c:v>2.46894165489674</c:v>
                </c:pt>
                <c:pt idx="24">
                  <c:v>2.4990528919049799</c:v>
                </c:pt>
                <c:pt idx="25">
                  <c:v>2.5197437387382799</c:v>
                </c:pt>
              </c:numCache>
            </c:numRef>
          </c:xVal>
          <c:yVal>
            <c:numRef>
              <c:f>Plotting!$J$48:$J$73</c:f>
              <c:numCache>
                <c:formatCode>0.000</c:formatCode>
                <c:ptCount val="26"/>
                <c:pt idx="0">
                  <c:v>4.06433611734988</c:v>
                </c:pt>
                <c:pt idx="1">
                  <c:v>3.9304945817147896</c:v>
                </c:pt>
                <c:pt idx="2">
                  <c:v>3.8418944474435199</c:v>
                </c:pt>
                <c:pt idx="3">
                  <c:v>2.72145604594788</c:v>
                </c:pt>
                <c:pt idx="4">
                  <c:v>2.7122244796575004</c:v>
                </c:pt>
                <c:pt idx="5">
                  <c:v>4.92814427526356</c:v>
                </c:pt>
                <c:pt idx="6">
                  <c:v>5.0406621946970001</c:v>
                </c:pt>
                <c:pt idx="7">
                  <c:v>4.82620471819786</c:v>
                </c:pt>
                <c:pt idx="8">
                  <c:v>4.1380528368833795</c:v>
                </c:pt>
                <c:pt idx="9">
                  <c:v>4.2047198995770101</c:v>
                </c:pt>
                <c:pt idx="10">
                  <c:v>4.3215046174438605</c:v>
                </c:pt>
                <c:pt idx="11">
                  <c:v>3.32478161957996</c:v>
                </c:pt>
                <c:pt idx="12">
                  <c:v>3.3599985354674704</c:v>
                </c:pt>
                <c:pt idx="13">
                  <c:v>3.3183964167041</c:v>
                </c:pt>
                <c:pt idx="14">
                  <c:v>3.64105980047237</c:v>
                </c:pt>
                <c:pt idx="15">
                  <c:v>4.35204219072856</c:v>
                </c:pt>
                <c:pt idx="16">
                  <c:v>4.1134136432909303</c:v>
                </c:pt>
                <c:pt idx="17">
                  <c:v>4.6178344070624799</c:v>
                </c:pt>
                <c:pt idx="18">
                  <c:v>4.2511014324153802</c:v>
                </c:pt>
                <c:pt idx="19">
                  <c:v>4.7727200080232102</c:v>
                </c:pt>
                <c:pt idx="20">
                  <c:v>3.6679773967403699</c:v>
                </c:pt>
                <c:pt idx="21">
                  <c:v>3.5533276491839598</c:v>
                </c:pt>
                <c:pt idx="22">
                  <c:v>3.5958765928277696</c:v>
                </c:pt>
                <c:pt idx="23">
                  <c:v>4.81877210133164</c:v>
                </c:pt>
                <c:pt idx="24">
                  <c:v>4.9745440517784401</c:v>
                </c:pt>
                <c:pt idx="25">
                  <c:v>4.8308668976898996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B-D641-8BC1-AAD6DE3FF406}"/>
            </c:ext>
          </c:extLst>
        </c:ser>
        <c:ser>
          <c:idx val="2"/>
          <c:order val="2"/>
          <c:tx>
            <c:v>01:01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7B-D641-8BC1-AAD6DE3FF406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47B-D641-8BC1-AAD6DE3F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5999"/>
        <c:axId val="1111127647"/>
      </c:scatterChart>
      <c:valAx>
        <c:axId val="1111125999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7647"/>
        <c:crosses val="autoZero"/>
        <c:crossBetween val="midCat"/>
      </c:valAx>
      <c:valAx>
        <c:axId val="11111276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4500+5200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'Calculating 3550 speciation1.5'!$F$5:$F$76</c:f>
              <c:numCache>
                <c:formatCode>0.000</c:formatCode>
                <c:ptCount val="72"/>
                <c:pt idx="0">
                  <c:v>1.88609450571144</c:v>
                </c:pt>
                <c:pt idx="1">
                  <c:v>1.6718740008655899</c:v>
                </c:pt>
                <c:pt idx="2">
                  <c:v>1.61961263423849</c:v>
                </c:pt>
                <c:pt idx="3">
                  <c:v>2.00365076969315</c:v>
                </c:pt>
                <c:pt idx="4">
                  <c:v>2.0734369557955201</c:v>
                </c:pt>
                <c:pt idx="5">
                  <c:v>1.94926076347205</c:v>
                </c:pt>
                <c:pt idx="6">
                  <c:v>1.5658556750819299</c:v>
                </c:pt>
                <c:pt idx="7">
                  <c:v>1.7522770946733099</c:v>
                </c:pt>
                <c:pt idx="8">
                  <c:v>1.5202408766689399</c:v>
                </c:pt>
                <c:pt idx="9">
                  <c:v>1.3742418572392201</c:v>
                </c:pt>
                <c:pt idx="10">
                  <c:v>1.26238109478614</c:v>
                </c:pt>
                <c:pt idx="11">
                  <c:v>1.6450423161691401</c:v>
                </c:pt>
                <c:pt idx="12">
                  <c:v>1.0919231840946799</c:v>
                </c:pt>
                <c:pt idx="13">
                  <c:v>2.4131400629579498</c:v>
                </c:pt>
                <c:pt idx="14">
                  <c:v>2.16402647130024</c:v>
                </c:pt>
                <c:pt idx="15">
                  <c:v>2.3131420292966798</c:v>
                </c:pt>
                <c:pt idx="16">
                  <c:v>2.1197940597812202</c:v>
                </c:pt>
                <c:pt idx="17">
                  <c:v>2.1392362726004999</c:v>
                </c:pt>
                <c:pt idx="18">
                  <c:v>2.4422947891642401</c:v>
                </c:pt>
                <c:pt idx="19">
                  <c:v>2.4002579703391498</c:v>
                </c:pt>
                <c:pt idx="20">
                  <c:v>2.4995712599140898</c:v>
                </c:pt>
                <c:pt idx="21">
                  <c:v>2.5100074404485002</c:v>
                </c:pt>
                <c:pt idx="22">
                  <c:v>1.8927350595421299</c:v>
                </c:pt>
                <c:pt idx="23">
                  <c:v>1.8921710359520201</c:v>
                </c:pt>
                <c:pt idx="24">
                  <c:v>1.9909639492863</c:v>
                </c:pt>
                <c:pt idx="25">
                  <c:v>3.6167014884922102</c:v>
                </c:pt>
                <c:pt idx="26">
                  <c:v>3.6807377375956598</c:v>
                </c:pt>
                <c:pt idx="27">
                  <c:v>3.3714629847134501</c:v>
                </c:pt>
                <c:pt idx="28">
                  <c:v>1.8404443823266301</c:v>
                </c:pt>
                <c:pt idx="29">
                  <c:v>1.7308955855899899</c:v>
                </c:pt>
                <c:pt idx="30">
                  <c:v>2.0783096133157399</c:v>
                </c:pt>
                <c:pt idx="31">
                  <c:v>2.1823033313365801</c:v>
                </c:pt>
                <c:pt idx="32">
                  <c:v>2.1884672857144798</c:v>
                </c:pt>
                <c:pt idx="33">
                  <c:v>2.15255068224503</c:v>
                </c:pt>
                <c:pt idx="34">
                  <c:v>2.5333281132769101</c:v>
                </c:pt>
                <c:pt idx="35">
                  <c:v>2.82230544912575</c:v>
                </c:pt>
                <c:pt idx="36">
                  <c:v>2.6128803929046001</c:v>
                </c:pt>
                <c:pt idx="37">
                  <c:v>1.9928543958846501</c:v>
                </c:pt>
                <c:pt idx="38">
                  <c:v>1.9915036335952501</c:v>
                </c:pt>
                <c:pt idx="39">
                  <c:v>1.9637003867493299</c:v>
                </c:pt>
                <c:pt idx="40">
                  <c:v>2.2607243942915498</c:v>
                </c:pt>
                <c:pt idx="41">
                  <c:v>2.1539205245065198</c:v>
                </c:pt>
                <c:pt idx="42">
                  <c:v>2.4056292389402398</c:v>
                </c:pt>
                <c:pt idx="43">
                  <c:v>2.6272018948910101</c:v>
                </c:pt>
                <c:pt idx="44">
                  <c:v>2.54532998782798</c:v>
                </c:pt>
                <c:pt idx="45">
                  <c:v>2.3912694057701001</c:v>
                </c:pt>
                <c:pt idx="46">
                  <c:v>2.2890262041133602</c:v>
                </c:pt>
                <c:pt idx="47">
                  <c:v>2.2130530980033298</c:v>
                </c:pt>
                <c:pt idx="48">
                  <c:v>2.1821852225757898</c:v>
                </c:pt>
                <c:pt idx="49">
                  <c:v>1.3342997462344199</c:v>
                </c:pt>
                <c:pt idx="50">
                  <c:v>1.4242873208262701</c:v>
                </c:pt>
                <c:pt idx="51">
                  <c:v>1.9508285494155799</c:v>
                </c:pt>
                <c:pt idx="52">
                  <c:v>1.9508302819327901</c:v>
                </c:pt>
                <c:pt idx="53">
                  <c:v>1.9523499541973299</c:v>
                </c:pt>
                <c:pt idx="54">
                  <c:v>1.8929658664886799</c:v>
                </c:pt>
                <c:pt idx="55">
                  <c:v>1.8019179326916901</c:v>
                </c:pt>
                <c:pt idx="56">
                  <c:v>1.8333404121866901</c:v>
                </c:pt>
                <c:pt idx="57">
                  <c:v>1.98021299757257</c:v>
                </c:pt>
                <c:pt idx="58">
                  <c:v>2.0184751870958002</c:v>
                </c:pt>
                <c:pt idx="59">
                  <c:v>1.9129353717973601</c:v>
                </c:pt>
                <c:pt idx="60">
                  <c:v>1.15964616636442</c:v>
                </c:pt>
                <c:pt idx="61">
                  <c:v>1.33054513444432</c:v>
                </c:pt>
                <c:pt idx="62">
                  <c:v>1.2803933135619301</c:v>
                </c:pt>
                <c:pt idx="63">
                  <c:v>1.6701915763680899</c:v>
                </c:pt>
                <c:pt idx="64">
                  <c:v>1.43066608989259</c:v>
                </c:pt>
                <c:pt idx="65">
                  <c:v>1.5720092834261501</c:v>
                </c:pt>
                <c:pt idx="66">
                  <c:v>2.35219465058421</c:v>
                </c:pt>
                <c:pt idx="67">
                  <c:v>2.1700013206200799</c:v>
                </c:pt>
                <c:pt idx="68">
                  <c:v>2.1331688286551098</c:v>
                </c:pt>
                <c:pt idx="69">
                  <c:v>2.2165782716173501</c:v>
                </c:pt>
                <c:pt idx="70">
                  <c:v>2.4319448886988302</c:v>
                </c:pt>
                <c:pt idx="71">
                  <c:v>2.1258306610405802</c:v>
                </c:pt>
              </c:numCache>
            </c:numRef>
          </c:xVal>
          <c:yVal>
            <c:numRef>
              <c:f>'Calculating 3550 speciation1.5'!$AA$5:$AA$76</c:f>
              <c:numCache>
                <c:formatCode>0.000</c:formatCode>
                <c:ptCount val="72"/>
                <c:pt idx="0">
                  <c:v>0.92745582893123002</c:v>
                </c:pt>
                <c:pt idx="1">
                  <c:v>0.91153149971342007</c:v>
                </c:pt>
                <c:pt idx="2">
                  <c:v>0.90768026544647973</c:v>
                </c:pt>
                <c:pt idx="3">
                  <c:v>1.53893738485901</c:v>
                </c:pt>
                <c:pt idx="4">
                  <c:v>1.5631327976103302</c:v>
                </c:pt>
                <c:pt idx="5">
                  <c:v>1.5623822385186499</c:v>
                </c:pt>
                <c:pt idx="6">
                  <c:v>1.9270983843675591</c:v>
                </c:pt>
                <c:pt idx="7">
                  <c:v>1.9313964045287118</c:v>
                </c:pt>
                <c:pt idx="8">
                  <c:v>1.9282507980759069</c:v>
                </c:pt>
                <c:pt idx="9">
                  <c:v>1.3476510884469239</c:v>
                </c:pt>
                <c:pt idx="10">
                  <c:v>1.4767799747749801</c:v>
                </c:pt>
                <c:pt idx="11">
                  <c:v>1.7607963204532899</c:v>
                </c:pt>
                <c:pt idx="12">
                  <c:v>1.4703813109547801</c:v>
                </c:pt>
                <c:pt idx="13">
                  <c:v>1.5947939354726302</c:v>
                </c:pt>
                <c:pt idx="14">
                  <c:v>1.6170175793885799</c:v>
                </c:pt>
                <c:pt idx="15">
                  <c:v>1.6062595031295999</c:v>
                </c:pt>
                <c:pt idx="16">
                  <c:v>1.7379157424750402</c:v>
                </c:pt>
                <c:pt idx="17">
                  <c:v>1.7542817831959803</c:v>
                </c:pt>
                <c:pt idx="18">
                  <c:v>1.7611381340418399</c:v>
                </c:pt>
                <c:pt idx="19">
                  <c:v>1.90397695258372</c:v>
                </c:pt>
                <c:pt idx="20">
                  <c:v>1.9067876447653</c:v>
                </c:pt>
                <c:pt idx="21">
                  <c:v>1.9101799995667199</c:v>
                </c:pt>
                <c:pt idx="22">
                  <c:v>1.6757990162218399</c:v>
                </c:pt>
                <c:pt idx="23">
                  <c:v>1.6857806222039802</c:v>
                </c:pt>
                <c:pt idx="24">
                  <c:v>1.6821018311329901</c:v>
                </c:pt>
                <c:pt idx="25">
                  <c:v>2.6915020789308794</c:v>
                </c:pt>
                <c:pt idx="26">
                  <c:v>2.6954342800549598</c:v>
                </c:pt>
                <c:pt idx="27">
                  <c:v>2.6747086703561704</c:v>
                </c:pt>
                <c:pt idx="28">
                  <c:v>1.7414761020106901</c:v>
                </c:pt>
                <c:pt idx="29">
                  <c:v>1.70672808935817</c:v>
                </c:pt>
                <c:pt idx="30">
                  <c:v>1.7562337510433199</c:v>
                </c:pt>
                <c:pt idx="31">
                  <c:v>1.6787058354776199</c:v>
                </c:pt>
                <c:pt idx="32">
                  <c:v>1.6609168115184703</c:v>
                </c:pt>
                <c:pt idx="33">
                  <c:v>1.6798950153347598</c:v>
                </c:pt>
                <c:pt idx="34">
                  <c:v>2.3672042763790402</c:v>
                </c:pt>
                <c:pt idx="35">
                  <c:v>2.3499637599003997</c:v>
                </c:pt>
                <c:pt idx="36">
                  <c:v>2.3875827537843999</c:v>
                </c:pt>
                <c:pt idx="37">
                  <c:v>1.777652607346714</c:v>
                </c:pt>
                <c:pt idx="38">
                  <c:v>1.7943719220948431</c:v>
                </c:pt>
                <c:pt idx="39">
                  <c:v>1.7964858524005238</c:v>
                </c:pt>
                <c:pt idx="40">
                  <c:v>2.3113222637330804</c:v>
                </c:pt>
                <c:pt idx="41">
                  <c:v>2.3227389588665801</c:v>
                </c:pt>
                <c:pt idx="42">
                  <c:v>2.4257648884355802</c:v>
                </c:pt>
                <c:pt idx="43">
                  <c:v>2.3582756273723202</c:v>
                </c:pt>
                <c:pt idx="44">
                  <c:v>2.3845462999249794</c:v>
                </c:pt>
                <c:pt idx="45">
                  <c:v>2.3495404397499899</c:v>
                </c:pt>
                <c:pt idx="46">
                  <c:v>1.34562167305493</c:v>
                </c:pt>
                <c:pt idx="47">
                  <c:v>1.2181813430019099</c:v>
                </c:pt>
                <c:pt idx="48">
                  <c:v>1.2239125255163201</c:v>
                </c:pt>
                <c:pt idx="49">
                  <c:v>1.3504100831712988</c:v>
                </c:pt>
                <c:pt idx="50">
                  <c:v>1.3417619851557783</c:v>
                </c:pt>
                <c:pt idx="51">
                  <c:v>1.1744298652181402</c:v>
                </c:pt>
                <c:pt idx="52">
                  <c:v>1.18291509269424</c:v>
                </c:pt>
                <c:pt idx="53">
                  <c:v>1.1985765017474601</c:v>
                </c:pt>
                <c:pt idx="54">
                  <c:v>1.7605858303220598</c:v>
                </c:pt>
                <c:pt idx="55">
                  <c:v>1.7608014043348201</c:v>
                </c:pt>
                <c:pt idx="56">
                  <c:v>1.7564079541089499</c:v>
                </c:pt>
                <c:pt idx="57">
                  <c:v>1.4591836073333802</c:v>
                </c:pt>
                <c:pt idx="58">
                  <c:v>1.4833155658878701</c:v>
                </c:pt>
                <c:pt idx="59">
                  <c:v>1.4691070450824901</c:v>
                </c:pt>
                <c:pt idx="60">
                  <c:v>1.0732172662990001</c:v>
                </c:pt>
                <c:pt idx="61">
                  <c:v>0.9989118061234199</c:v>
                </c:pt>
                <c:pt idx="62">
                  <c:v>1.0436149172265798</c:v>
                </c:pt>
                <c:pt idx="63">
                  <c:v>1.1640918507651401</c:v>
                </c:pt>
                <c:pt idx="64">
                  <c:v>1.0906492767360698</c:v>
                </c:pt>
                <c:pt idx="65">
                  <c:v>1.1195578988940098</c:v>
                </c:pt>
                <c:pt idx="66">
                  <c:v>1.52967005057538</c:v>
                </c:pt>
                <c:pt idx="67">
                  <c:v>1.49869291802212</c:v>
                </c:pt>
                <c:pt idx="68">
                  <c:v>1.52717155370017</c:v>
                </c:pt>
                <c:pt idx="69">
                  <c:v>1.1711259479298299</c:v>
                </c:pt>
                <c:pt idx="70">
                  <c:v>1.1950973849100699</c:v>
                </c:pt>
                <c:pt idx="71">
                  <c:v>1.22736409177464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3-0C4F-BB82-5AD1D9F3F7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63-0C4F-BB82-5AD1D9F3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6447"/>
        <c:axId val="743781839"/>
      </c:scatterChart>
      <c:valAx>
        <c:axId val="74378644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4500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1839"/>
        <c:crosses val="autoZero"/>
        <c:crossBetween val="midCat"/>
      </c:valAx>
      <c:valAx>
        <c:axId val="74378183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3500-1630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9494475257198688"/>
                  <c:y val="7.0931129328012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'Calculating 3550 speciation1.5'!$F$5:$F$50</c:f>
              <c:numCache>
                <c:formatCode>0.000</c:formatCode>
                <c:ptCount val="46"/>
                <c:pt idx="0">
                  <c:v>1.88609450571144</c:v>
                </c:pt>
                <c:pt idx="1">
                  <c:v>1.6718740008655899</c:v>
                </c:pt>
                <c:pt idx="2">
                  <c:v>1.61961263423849</c:v>
                </c:pt>
                <c:pt idx="3">
                  <c:v>2.00365076969315</c:v>
                </c:pt>
                <c:pt idx="4">
                  <c:v>2.0734369557955201</c:v>
                </c:pt>
                <c:pt idx="5">
                  <c:v>1.94926076347205</c:v>
                </c:pt>
                <c:pt idx="6">
                  <c:v>1.5658556750819299</c:v>
                </c:pt>
                <c:pt idx="7">
                  <c:v>1.7522770946733099</c:v>
                </c:pt>
                <c:pt idx="8">
                  <c:v>1.5202408766689399</c:v>
                </c:pt>
                <c:pt idx="9">
                  <c:v>1.3742418572392201</c:v>
                </c:pt>
                <c:pt idx="10">
                  <c:v>1.26238109478614</c:v>
                </c:pt>
                <c:pt idx="11">
                  <c:v>1.6450423161691401</c:v>
                </c:pt>
                <c:pt idx="12">
                  <c:v>1.0919231840946799</c:v>
                </c:pt>
                <c:pt idx="13">
                  <c:v>2.4131400629579498</c:v>
                </c:pt>
                <c:pt idx="14">
                  <c:v>2.16402647130024</c:v>
                </c:pt>
                <c:pt idx="15">
                  <c:v>2.3131420292966798</c:v>
                </c:pt>
                <c:pt idx="16">
                  <c:v>2.1197940597812202</c:v>
                </c:pt>
                <c:pt idx="17">
                  <c:v>2.1392362726004999</c:v>
                </c:pt>
                <c:pt idx="18">
                  <c:v>2.4422947891642401</c:v>
                </c:pt>
                <c:pt idx="19">
                  <c:v>2.4002579703391498</c:v>
                </c:pt>
                <c:pt idx="20">
                  <c:v>2.4995712599140898</c:v>
                </c:pt>
                <c:pt idx="21">
                  <c:v>2.5100074404485002</c:v>
                </c:pt>
                <c:pt idx="22">
                  <c:v>1.8927350595421299</c:v>
                </c:pt>
                <c:pt idx="23">
                  <c:v>1.8921710359520201</c:v>
                </c:pt>
                <c:pt idx="24">
                  <c:v>1.9909639492863</c:v>
                </c:pt>
                <c:pt idx="25">
                  <c:v>3.6167014884922102</c:v>
                </c:pt>
                <c:pt idx="26">
                  <c:v>3.6807377375956598</c:v>
                </c:pt>
                <c:pt idx="27">
                  <c:v>3.3714629847134501</c:v>
                </c:pt>
                <c:pt idx="28">
                  <c:v>1.8404443823266301</c:v>
                </c:pt>
                <c:pt idx="29">
                  <c:v>1.7308955855899899</c:v>
                </c:pt>
                <c:pt idx="30">
                  <c:v>2.0783096133157399</c:v>
                </c:pt>
                <c:pt idx="31">
                  <c:v>2.1823033313365801</c:v>
                </c:pt>
                <c:pt idx="32">
                  <c:v>2.1884672857144798</c:v>
                </c:pt>
                <c:pt idx="33">
                  <c:v>2.15255068224503</c:v>
                </c:pt>
                <c:pt idx="34">
                  <c:v>2.5333281132769101</c:v>
                </c:pt>
                <c:pt idx="35">
                  <c:v>2.82230544912575</c:v>
                </c:pt>
                <c:pt idx="36">
                  <c:v>2.6128803929046001</c:v>
                </c:pt>
                <c:pt idx="37">
                  <c:v>1.9928543958846501</c:v>
                </c:pt>
                <c:pt idx="38">
                  <c:v>1.9915036335952501</c:v>
                </c:pt>
                <c:pt idx="39">
                  <c:v>1.9637003867493299</c:v>
                </c:pt>
                <c:pt idx="40">
                  <c:v>2.2607243942915498</c:v>
                </c:pt>
                <c:pt idx="41">
                  <c:v>2.1539205245065198</c:v>
                </c:pt>
                <c:pt idx="42">
                  <c:v>2.4056292389402398</c:v>
                </c:pt>
                <c:pt idx="43">
                  <c:v>2.6272018948910101</c:v>
                </c:pt>
                <c:pt idx="44">
                  <c:v>2.54532998782798</c:v>
                </c:pt>
                <c:pt idx="45">
                  <c:v>2.3912694057701001</c:v>
                </c:pt>
              </c:numCache>
            </c:numRef>
          </c:xVal>
          <c:yVal>
            <c:numRef>
              <c:f>'Calculating 3550 speciation1.5'!$O$5:$O$50</c:f>
              <c:numCache>
                <c:formatCode>0.000</c:formatCode>
                <c:ptCount val="46"/>
                <c:pt idx="0">
                  <c:v>1.2749643761843794</c:v>
                </c:pt>
                <c:pt idx="1">
                  <c:v>1.167447351439993</c:v>
                </c:pt>
                <c:pt idx="2">
                  <c:v>1.0828335646343827</c:v>
                </c:pt>
                <c:pt idx="3">
                  <c:v>1.97289308935842</c:v>
                </c:pt>
                <c:pt idx="4">
                  <c:v>1.903485981309686</c:v>
                </c:pt>
                <c:pt idx="5">
                  <c:v>1.9378811256000854</c:v>
                </c:pt>
                <c:pt idx="6">
                  <c:v>1.9471340851298522</c:v>
                </c:pt>
                <c:pt idx="7">
                  <c:v>1.9705060411564366</c:v>
                </c:pt>
                <c:pt idx="8">
                  <c:v>1.7975065554779783</c:v>
                </c:pt>
                <c:pt idx="9">
                  <c:v>1.4979224624740453</c:v>
                </c:pt>
                <c:pt idx="10">
                  <c:v>1.0068799311056162</c:v>
                </c:pt>
                <c:pt idx="11">
                  <c:v>1.4523464360854057</c:v>
                </c:pt>
                <c:pt idx="12">
                  <c:v>0.86376341388406741</c:v>
                </c:pt>
                <c:pt idx="13">
                  <c:v>2.0831676687060336</c:v>
                </c:pt>
                <c:pt idx="14">
                  <c:v>1.8975981811417513</c:v>
                </c:pt>
                <c:pt idx="15">
                  <c:v>1.9984147746715655</c:v>
                </c:pt>
                <c:pt idx="16">
                  <c:v>1.7924430440078349</c:v>
                </c:pt>
                <c:pt idx="17">
                  <c:v>1.8424914227050593</c:v>
                </c:pt>
                <c:pt idx="18">
                  <c:v>2.0670137273121854</c:v>
                </c:pt>
                <c:pt idx="19">
                  <c:v>2.0540444380542651</c:v>
                </c:pt>
                <c:pt idx="20">
                  <c:v>2.1778800905326783</c:v>
                </c:pt>
                <c:pt idx="21">
                  <c:v>2.1763858801657596</c:v>
                </c:pt>
                <c:pt idx="22">
                  <c:v>1.6472934891324584</c:v>
                </c:pt>
                <c:pt idx="23">
                  <c:v>1.7445213909058184</c:v>
                </c:pt>
                <c:pt idx="24">
                  <c:v>1.6336341097003506</c:v>
                </c:pt>
                <c:pt idx="25">
                  <c:v>3.0778256259218804</c:v>
                </c:pt>
                <c:pt idx="26">
                  <c:v>3.0185214668194242</c:v>
                </c:pt>
                <c:pt idx="27">
                  <c:v>3.0056231478874058</c:v>
                </c:pt>
                <c:pt idx="28">
                  <c:v>1.9181343979914549</c:v>
                </c:pt>
                <c:pt idx="29">
                  <c:v>1.9586633325730323</c:v>
                </c:pt>
                <c:pt idx="30">
                  <c:v>2.1335135509505005</c:v>
                </c:pt>
                <c:pt idx="31">
                  <c:v>1.411901198311488</c:v>
                </c:pt>
                <c:pt idx="32">
                  <c:v>1.4490918969312345</c:v>
                </c:pt>
                <c:pt idx="33">
                  <c:v>1.3853748175414269</c:v>
                </c:pt>
                <c:pt idx="34">
                  <c:v>2.2060564395574795</c:v>
                </c:pt>
                <c:pt idx="35">
                  <c:v>2.3532813629968885</c:v>
                </c:pt>
                <c:pt idx="36">
                  <c:v>2.229236786737347</c:v>
                </c:pt>
                <c:pt idx="37">
                  <c:v>1.706514322554247</c:v>
                </c:pt>
                <c:pt idx="38">
                  <c:v>1.6612762371847021</c:v>
                </c:pt>
                <c:pt idx="39">
                  <c:v>1.6451234222762265</c:v>
                </c:pt>
                <c:pt idx="40">
                  <c:v>1.7084692591393298</c:v>
                </c:pt>
                <c:pt idx="41">
                  <c:v>1.6466496105764314</c:v>
                </c:pt>
                <c:pt idx="42">
                  <c:v>1.7845174204433316</c:v>
                </c:pt>
                <c:pt idx="43">
                  <c:v>2.2212355708874632</c:v>
                </c:pt>
                <c:pt idx="44">
                  <c:v>2.1954919414287426</c:v>
                </c:pt>
                <c:pt idx="45">
                  <c:v>2.0719323757584776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5-4449-9006-8BD1800D50EF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158755279"/>
        <c:axId val="1147536463"/>
      </c:scatterChart>
      <c:valAx>
        <c:axId val="115875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 wt% 4500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36463"/>
        <c:crosses val="autoZero"/>
        <c:crossBetween val="midCat"/>
      </c:valAx>
      <c:valAx>
        <c:axId val="11475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Calculated </a:t>
                </a:r>
              </a:p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OH 3350 peak wt%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5967153284671534E-2"/>
              <c:y val="0.24948630136986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780472297258462"/>
                  <c:y val="1.382833567036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'Calculating 3550 speciation1.5'!$H$5:$H$50</c:f>
              <c:numCache>
                <c:formatCode>0.000</c:formatCode>
                <c:ptCount val="46"/>
                <c:pt idx="0">
                  <c:v>2.4548342076593999</c:v>
                </c:pt>
                <c:pt idx="1">
                  <c:v>2.4900940382441399</c:v>
                </c:pt>
                <c:pt idx="2">
                  <c:v>2.7151642043227202</c:v>
                </c:pt>
                <c:pt idx="3">
                  <c:v>1.6679542505357901</c:v>
                </c:pt>
                <c:pt idx="4">
                  <c:v>1.9438435008583199</c:v>
                </c:pt>
                <c:pt idx="5">
                  <c:v>1.7466473994368901</c:v>
                </c:pt>
                <c:pt idx="6">
                  <c:v>0.98996083434365201</c:v>
                </c:pt>
                <c:pt idx="7">
                  <c:v>1.07716458443194</c:v>
                </c:pt>
                <c:pt idx="8">
                  <c:v>1.17028012685232</c:v>
                </c:pt>
                <c:pt idx="9">
                  <c:v>1.33490211228394</c:v>
                </c:pt>
                <c:pt idx="10">
                  <c:v>2.7825592440767601</c:v>
                </c:pt>
                <c:pt idx="11">
                  <c:v>2.49502740519379</c:v>
                </c:pt>
                <c:pt idx="12">
                  <c:v>2.9527725146350798</c:v>
                </c:pt>
                <c:pt idx="13">
                  <c:v>2.0832368789908702</c:v>
                </c:pt>
                <c:pt idx="14">
                  <c:v>2.2989377661283998</c:v>
                </c:pt>
                <c:pt idx="15">
                  <c:v>2.2030133579847702</c:v>
                </c:pt>
                <c:pt idx="16">
                  <c:v>2.5941884095210801</c:v>
                </c:pt>
                <c:pt idx="17">
                  <c:v>2.5163834286829601</c:v>
                </c:pt>
                <c:pt idx="18">
                  <c:v>2.3041455451353201</c:v>
                </c:pt>
                <c:pt idx="19">
                  <c:v>2.5937765920849798</c:v>
                </c:pt>
                <c:pt idx="20">
                  <c:v>2.4163385547384899</c:v>
                </c:pt>
                <c:pt idx="21">
                  <c:v>2.4239859844741698</c:v>
                </c:pt>
                <c:pt idx="22">
                  <c:v>2.1186619092442598</c:v>
                </c:pt>
                <c:pt idx="23">
                  <c:v>1.89709962928085</c:v>
                </c:pt>
                <c:pt idx="24">
                  <c:v>2.2629688916410098</c:v>
                </c:pt>
                <c:pt idx="25">
                  <c:v>2.6322525710767599</c:v>
                </c:pt>
                <c:pt idx="26">
                  <c:v>2.80211460294995</c:v>
                </c:pt>
                <c:pt idx="27">
                  <c:v>2.56786046704471</c:v>
                </c:pt>
                <c:pt idx="28">
                  <c:v>2.0339748800712401</c:v>
                </c:pt>
                <c:pt idx="29">
                  <c:v>1.7983314357647999</c:v>
                </c:pt>
                <c:pt idx="30">
                  <c:v>1.8746350320002501</c:v>
                </c:pt>
                <c:pt idx="31">
                  <c:v>3.6658612908379902</c:v>
                </c:pt>
                <c:pt idx="32">
                  <c:v>3.5029946507685299</c:v>
                </c:pt>
                <c:pt idx="33">
                  <c:v>3.7279981641249602</c:v>
                </c:pt>
                <c:pt idx="34">
                  <c:v>4.1831614429905297</c:v>
                </c:pt>
                <c:pt idx="35">
                  <c:v>4.1569276549022103</c:v>
                </c:pt>
                <c:pt idx="36">
                  <c:v>4.2770556265583002</c:v>
                </c:pt>
                <c:pt idx="37">
                  <c:v>1.87224834809034</c:v>
                </c:pt>
                <c:pt idx="38">
                  <c:v>1.9991438636152901</c:v>
                </c:pt>
                <c:pt idx="39">
                  <c:v>2.0133576459825</c:v>
                </c:pt>
                <c:pt idx="40">
                  <c:v>4.7805565752595296</c:v>
                </c:pt>
                <c:pt idx="41">
                  <c:v>4.8265789984760001</c:v>
                </c:pt>
                <c:pt idx="42">
                  <c:v>4.9825685730964198</c:v>
                </c:pt>
                <c:pt idx="43">
                  <c:v>3.7738243223055101</c:v>
                </c:pt>
                <c:pt idx="44">
                  <c:v>3.7534170086523302</c:v>
                </c:pt>
                <c:pt idx="45">
                  <c:v>3.8377939006260799</c:v>
                </c:pt>
              </c:numCache>
            </c:numRef>
          </c:xVal>
          <c:yVal>
            <c:numRef>
              <c:f>'Calculating 3550 speciation1.5'!$P$5:$P$50</c:f>
              <c:numCache>
                <c:formatCode>0.000</c:formatCode>
                <c:ptCount val="46"/>
                <c:pt idx="0">
                  <c:v>0.71997881741149905</c:v>
                </c:pt>
                <c:pt idx="1">
                  <c:v>0.75441872795855802</c:v>
                </c:pt>
                <c:pt idx="2">
                  <c:v>0.78760706828980809</c:v>
                </c:pt>
                <c:pt idx="3">
                  <c:v>0.71257176655814169</c:v>
                </c:pt>
                <c:pt idx="4">
                  <c:v>0.77425335700515419</c:v>
                </c:pt>
                <c:pt idx="5">
                  <c:v>0.75339960089313873</c:v>
                </c:pt>
                <c:pt idx="6">
                  <c:v>0.53410309428244307</c:v>
                </c:pt>
                <c:pt idx="7">
                  <c:v>0.5255572179642074</c:v>
                </c:pt>
                <c:pt idx="8">
                  <c:v>0.60035877061989629</c:v>
                </c:pt>
                <c:pt idx="9">
                  <c:v>0.63130398928667919</c:v>
                </c:pt>
                <c:pt idx="10">
                  <c:v>0.96292968404763368</c:v>
                </c:pt>
                <c:pt idx="11">
                  <c:v>0.95572164506463886</c:v>
                </c:pt>
                <c:pt idx="12">
                  <c:v>1.0134344415179266</c:v>
                </c:pt>
                <c:pt idx="13">
                  <c:v>0.7802671161300182</c:v>
                </c:pt>
                <c:pt idx="14">
                  <c:v>0.87464507211265896</c:v>
                </c:pt>
                <c:pt idx="15">
                  <c:v>0.82577820269427049</c:v>
                </c:pt>
                <c:pt idx="16">
                  <c:v>0.9517352629866741</c:v>
                </c:pt>
                <c:pt idx="17">
                  <c:v>0.9403434197852738</c:v>
                </c:pt>
                <c:pt idx="18">
                  <c:v>0.84609307185260541</c:v>
                </c:pt>
                <c:pt idx="19">
                  <c:v>0.96304689094276985</c:v>
                </c:pt>
                <c:pt idx="20">
                  <c:v>0.91345925026559727</c:v>
                </c:pt>
                <c:pt idx="21">
                  <c:v>0.91191413514387842</c:v>
                </c:pt>
                <c:pt idx="22">
                  <c:v>0.80002906680608332</c:v>
                </c:pt>
                <c:pt idx="23">
                  <c:v>0.75887282341715134</c:v>
                </c:pt>
                <c:pt idx="24">
                  <c:v>0.8056249963654325</c:v>
                </c:pt>
                <c:pt idx="25">
                  <c:v>0.97190061576718889</c:v>
                </c:pt>
                <c:pt idx="26">
                  <c:v>0.99703003325512485</c:v>
                </c:pt>
                <c:pt idx="27">
                  <c:v>0.993231545487957</c:v>
                </c:pt>
                <c:pt idx="28">
                  <c:v>0.91973957362098813</c:v>
                </c:pt>
                <c:pt idx="29">
                  <c:v>0.88292052166303103</c:v>
                </c:pt>
                <c:pt idx="30">
                  <c:v>0.83495840358286821</c:v>
                </c:pt>
                <c:pt idx="31">
                  <c:v>1.0290303208295739</c:v>
                </c:pt>
                <c:pt idx="32">
                  <c:v>1.0063714218096564</c:v>
                </c:pt>
                <c:pt idx="33">
                  <c:v>1.0410043527310524</c:v>
                </c:pt>
                <c:pt idx="34">
                  <c:v>1.5804936480005254</c:v>
                </c:pt>
                <c:pt idx="35">
                  <c:v>1.5038525612597411</c:v>
                </c:pt>
                <c:pt idx="36">
                  <c:v>1.5832318652852775</c:v>
                </c:pt>
                <c:pt idx="37">
                  <c:v>0.69560192803214738</c:v>
                </c:pt>
                <c:pt idx="38">
                  <c:v>0.72354867144361479</c:v>
                </c:pt>
                <c:pt idx="39">
                  <c:v>0.73182483023852873</c:v>
                </c:pt>
                <c:pt idx="40">
                  <c:v>1.5674762268906848</c:v>
                </c:pt>
                <c:pt idx="41">
                  <c:v>1.6009357114255087</c:v>
                </c:pt>
                <c:pt idx="42">
                  <c:v>1.60364537096869</c:v>
                </c:pt>
                <c:pt idx="43">
                  <c:v>1.3843496731971372</c:v>
                </c:pt>
                <c:pt idx="44">
                  <c:v>1.4046804020138925</c:v>
                </c:pt>
                <c:pt idx="45">
                  <c:v>1.4427519497591674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D-E346-A5E4-C6E26454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55279"/>
        <c:axId val="1147536463"/>
      </c:scatterChart>
      <c:valAx>
        <c:axId val="115875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5200</a:t>
                </a:r>
              </a:p>
              <a:p>
                <a:pPr>
                  <a:defRPr/>
                </a:pPr>
                <a:r>
                  <a:rPr lang="en-US" baseline="0"/>
                  <a:t> Peak Molecular Water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36463"/>
        <c:crosses val="autoZero"/>
        <c:crossBetween val="midCat"/>
      </c:valAx>
      <c:valAx>
        <c:axId val="11475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Molecular Water 3350 peak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'Calculating 3550 speciation1.5'!$L$5:$L$50</c:f>
              <c:numCache>
                <c:formatCode>0.000</c:formatCode>
                <c:ptCount val="46"/>
                <c:pt idx="0">
                  <c:v>4.3409287133708396</c:v>
                </c:pt>
                <c:pt idx="1">
                  <c:v>4.1619680391097296</c:v>
                </c:pt>
                <c:pt idx="2">
                  <c:v>4.3347768385612104</c:v>
                </c:pt>
                <c:pt idx="3">
                  <c:v>3.6716050202289399</c:v>
                </c:pt>
                <c:pt idx="4">
                  <c:v>4.0172804566538396</c:v>
                </c:pt>
                <c:pt idx="5">
                  <c:v>3.6959081629089399</c:v>
                </c:pt>
                <c:pt idx="6">
                  <c:v>2.5558165094255818</c:v>
                </c:pt>
                <c:pt idx="7">
                  <c:v>2.8294416791052499</c:v>
                </c:pt>
                <c:pt idx="8">
                  <c:v>2.6905210035212601</c:v>
                </c:pt>
                <c:pt idx="9">
                  <c:v>2.7091439695231601</c:v>
                </c:pt>
                <c:pt idx="10">
                  <c:v>4.0449403388628999</c:v>
                </c:pt>
                <c:pt idx="11">
                  <c:v>4.1400697213629298</c:v>
                </c:pt>
                <c:pt idx="12">
                  <c:v>4.0446956987297593</c:v>
                </c:pt>
                <c:pt idx="13">
                  <c:v>4.49637694194882</c:v>
                </c:pt>
                <c:pt idx="14">
                  <c:v>4.4629642374286398</c:v>
                </c:pt>
                <c:pt idx="15">
                  <c:v>4.5161553872814499</c:v>
                </c:pt>
                <c:pt idx="16">
                  <c:v>4.7139824693022998</c:v>
                </c:pt>
                <c:pt idx="17">
                  <c:v>4.6556197012834595</c:v>
                </c:pt>
                <c:pt idx="18">
                  <c:v>4.7464403342995602</c:v>
                </c:pt>
                <c:pt idx="19">
                  <c:v>4.9940345624241296</c:v>
                </c:pt>
                <c:pt idx="20">
                  <c:v>4.9159098146525793</c:v>
                </c:pt>
                <c:pt idx="21">
                  <c:v>4.9339934249226705</c:v>
                </c:pt>
                <c:pt idx="22">
                  <c:v>4.0113969687863893</c:v>
                </c:pt>
                <c:pt idx="23">
                  <c:v>3.7892706652328698</c:v>
                </c:pt>
                <c:pt idx="24">
                  <c:v>4.2539328409273098</c:v>
                </c:pt>
                <c:pt idx="25">
                  <c:v>6.2489540595689697</c:v>
                </c:pt>
                <c:pt idx="26">
                  <c:v>6.4828523405456098</c:v>
                </c:pt>
                <c:pt idx="27">
                  <c:v>5.9393234517581597</c:v>
                </c:pt>
                <c:pt idx="28">
                  <c:v>3.8744192623978702</c:v>
                </c:pt>
                <c:pt idx="29">
                  <c:v>3.5292270213547896</c:v>
                </c:pt>
                <c:pt idx="30">
                  <c:v>3.95294464531599</c:v>
                </c:pt>
                <c:pt idx="31">
                  <c:v>5.8481646221745702</c:v>
                </c:pt>
                <c:pt idx="32">
                  <c:v>5.6914619364830097</c:v>
                </c:pt>
                <c:pt idx="33">
                  <c:v>5.8805488463699902</c:v>
                </c:pt>
                <c:pt idx="34">
                  <c:v>6.7164895562674403</c:v>
                </c:pt>
                <c:pt idx="35">
                  <c:v>6.9792331040279603</c:v>
                </c:pt>
                <c:pt idx="36">
                  <c:v>6.8899360194629002</c:v>
                </c:pt>
                <c:pt idx="37">
                  <c:v>3.8651027439749903</c:v>
                </c:pt>
                <c:pt idx="38">
                  <c:v>3.9906474972105404</c:v>
                </c:pt>
                <c:pt idx="39">
                  <c:v>3.9770580327318301</c:v>
                </c:pt>
                <c:pt idx="40">
                  <c:v>7.0412809695510798</c:v>
                </c:pt>
                <c:pt idx="41">
                  <c:v>6.9804995229825195</c:v>
                </c:pt>
                <c:pt idx="42">
                  <c:v>7.38819781203666</c:v>
                </c:pt>
                <c:pt idx="43">
                  <c:v>6.4010262171965202</c:v>
                </c:pt>
                <c:pt idx="44">
                  <c:v>6.2987469964803102</c:v>
                </c:pt>
                <c:pt idx="45">
                  <c:v>6.2290633063961796</c:v>
                </c:pt>
              </c:numCache>
            </c:numRef>
          </c:xVal>
          <c:yVal>
            <c:numRef>
              <c:f>'Calculating 3550 speciation1.5'!$M$5:$M$50</c:f>
              <c:numCache>
                <c:formatCode>0.000</c:formatCode>
                <c:ptCount val="46"/>
                <c:pt idx="0">
                  <c:v>0.43449101108293492</c:v>
                </c:pt>
                <c:pt idx="1">
                  <c:v>0.40170274859275806</c:v>
                </c:pt>
                <c:pt idx="2">
                  <c:v>0.3736322986297187</c:v>
                </c:pt>
                <c:pt idx="3">
                  <c:v>0.54571522771483028</c:v>
                </c:pt>
                <c:pt idx="4">
                  <c:v>0.51612950058323093</c:v>
                </c:pt>
                <c:pt idx="5">
                  <c:v>0.52741049765096015</c:v>
                </c:pt>
                <c:pt idx="6">
                  <c:v>0.61266357318971032</c:v>
                </c:pt>
                <c:pt idx="7">
                  <c:v>0.61930136521754708</c:v>
                </c:pt>
                <c:pt idx="8">
                  <c:v>0.56503587025683932</c:v>
                </c:pt>
                <c:pt idx="9">
                  <c:v>0.507260548977433</c:v>
                </c:pt>
                <c:pt idx="10">
                  <c:v>0.31208892814993072</c:v>
                </c:pt>
                <c:pt idx="11">
                  <c:v>0.39734652478934213</c:v>
                </c:pt>
                <c:pt idx="12">
                  <c:v>0.26996423598383418</c:v>
                </c:pt>
                <c:pt idx="13">
                  <c:v>0.53668544566284659</c:v>
                </c:pt>
                <c:pt idx="14">
                  <c:v>0.48488546091219747</c:v>
                </c:pt>
                <c:pt idx="15">
                  <c:v>0.51219274602708065</c:v>
                </c:pt>
                <c:pt idx="16">
                  <c:v>0.44968221107851586</c:v>
                </c:pt>
                <c:pt idx="17">
                  <c:v>0.45949549358826625</c:v>
                </c:pt>
                <c:pt idx="18">
                  <c:v>0.51455293170237515</c:v>
                </c:pt>
                <c:pt idx="19">
                  <c:v>0.48062502178079691</c:v>
                </c:pt>
                <c:pt idx="20">
                  <c:v>0.50846564606693079</c:v>
                </c:pt>
                <c:pt idx="21">
                  <c:v>0.50871722442310285</c:v>
                </c:pt>
                <c:pt idx="22">
                  <c:v>0.4718393802134121</c:v>
                </c:pt>
                <c:pt idx="23">
                  <c:v>0.49934966464997471</c:v>
                </c:pt>
                <c:pt idx="24">
                  <c:v>0.46802900368598488</c:v>
                </c:pt>
                <c:pt idx="25">
                  <c:v>0.57876909543829758</c:v>
                </c:pt>
                <c:pt idx="26">
                  <c:v>0.5677651663566784</c:v>
                </c:pt>
                <c:pt idx="27">
                  <c:v>0.56765101481641467</c:v>
                </c:pt>
                <c:pt idx="28">
                  <c:v>0.4750245798611849</c:v>
                </c:pt>
                <c:pt idx="29">
                  <c:v>0.49044608780240456</c:v>
                </c:pt>
                <c:pt idx="30">
                  <c:v>0.52576238723160873</c:v>
                </c:pt>
                <c:pt idx="31">
                  <c:v>0.37316037976460326</c:v>
                </c:pt>
                <c:pt idx="32">
                  <c:v>0.38451760024715625</c:v>
                </c:pt>
                <c:pt idx="33">
                  <c:v>0.3660458808319873</c:v>
                </c:pt>
                <c:pt idx="34">
                  <c:v>0.37718038449310987</c:v>
                </c:pt>
                <c:pt idx="35">
                  <c:v>0.40438618499458034</c:v>
                </c:pt>
                <c:pt idx="36">
                  <c:v>0.37923144504152961</c:v>
                </c:pt>
                <c:pt idx="37">
                  <c:v>0.51560192002428828</c:v>
                </c:pt>
                <c:pt idx="38">
                  <c:v>0.49904273303700958</c:v>
                </c:pt>
                <c:pt idx="39">
                  <c:v>0.49375703612764976</c:v>
                </c:pt>
                <c:pt idx="40">
                  <c:v>0.32106720411636741</c:v>
                </c:pt>
                <c:pt idx="41">
                  <c:v>0.30856252011979596</c:v>
                </c:pt>
                <c:pt idx="42">
                  <c:v>0.32560433547421419</c:v>
                </c:pt>
                <c:pt idx="43">
                  <c:v>0.41043448436954766</c:v>
                </c:pt>
                <c:pt idx="44">
                  <c:v>0.40410100441409857</c:v>
                </c:pt>
                <c:pt idx="45">
                  <c:v>0.38388908382335374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6-6D4D-9779-CB2AE253F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57679"/>
        <c:axId val="1198259327"/>
      </c:scatterChart>
      <c:valAx>
        <c:axId val="119825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59327"/>
        <c:crosses val="autoZero"/>
        <c:crossBetween val="midCat"/>
      </c:valAx>
      <c:valAx>
        <c:axId val="11982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5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Not Saturated 3550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935882047418194E-2"/>
                  <c:y val="2.5603779527559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'Calculating 3550 speciation (2)'!$B$5:$B$50</c:f>
              <c:numCache>
                <c:formatCode>0.000</c:formatCode>
                <c:ptCount val="46"/>
                <c:pt idx="0">
                  <c:v>2.32619468812215</c:v>
                </c:pt>
                <c:pt idx="1">
                  <c:v>2.3038877007616301</c:v>
                </c:pt>
                <c:pt idx="2">
                  <c:v>2.2974501814573398</c:v>
                </c:pt>
                <c:pt idx="3">
                  <c:v>2.8659346576157301</c:v>
                </c:pt>
                <c:pt idx="4">
                  <c:v>2.9236124673210302</c:v>
                </c:pt>
                <c:pt idx="5">
                  <c:v>2.9127765425488699</c:v>
                </c:pt>
                <c:pt idx="6">
                  <c:v>2.5194317914672499</c:v>
                </c:pt>
                <c:pt idx="7">
                  <c:v>2.5223452942438498</c:v>
                </c:pt>
                <c:pt idx="8">
                  <c:v>2.5218733325340499</c:v>
                </c:pt>
                <c:pt idx="9">
                  <c:v>2.3409225835542098</c:v>
                </c:pt>
                <c:pt idx="10">
                  <c:v>2.5575735296756701</c:v>
                </c:pt>
                <c:pt idx="11">
                  <c:v>2.89754113221947</c:v>
                </c:pt>
                <c:pt idx="12">
                  <c:v>2.5363978492217201</c:v>
                </c:pt>
                <c:pt idx="13">
                  <c:v>3.0770405118132702</c:v>
                </c:pt>
                <c:pt idx="14">
                  <c:v>3.1023721896330398</c:v>
                </c:pt>
                <c:pt idx="15">
                  <c:v>3.0930077900720399</c:v>
                </c:pt>
                <c:pt idx="16">
                  <c:v>3.1598645181334302</c:v>
                </c:pt>
                <c:pt idx="17">
                  <c:v>3.1787254840179302</c:v>
                </c:pt>
                <c:pt idx="18">
                  <c:v>3.18450627709288</c:v>
                </c:pt>
                <c:pt idx="19">
                  <c:v>3.3879131116965899</c:v>
                </c:pt>
                <c:pt idx="20">
                  <c:v>3.39547982639268</c:v>
                </c:pt>
                <c:pt idx="21">
                  <c:v>3.39147220861053</c:v>
                </c:pt>
                <c:pt idx="22">
                  <c:v>2.7676145336508799</c:v>
                </c:pt>
                <c:pt idx="23">
                  <c:v>2.7694934469761301</c:v>
                </c:pt>
                <c:pt idx="24">
                  <c:v>2.76701065237227</c:v>
                </c:pt>
                <c:pt idx="25">
                  <c:v>4.2156785071570297</c:v>
                </c:pt>
                <c:pt idx="26">
                  <c:v>4.2145802734541897</c:v>
                </c:pt>
                <c:pt idx="27">
                  <c:v>4.1974150329161102</c:v>
                </c:pt>
                <c:pt idx="28">
                  <c:v>3.2010448308783102</c:v>
                </c:pt>
                <c:pt idx="29">
                  <c:v>3.16590095549464</c:v>
                </c:pt>
                <c:pt idx="30">
                  <c:v>3.21687879051647</c:v>
                </c:pt>
                <c:pt idx="31">
                  <c:v>2.9994220915065699</c:v>
                </c:pt>
                <c:pt idx="32">
                  <c:v>2.9875041009801202</c:v>
                </c:pt>
                <c:pt idx="33">
                  <c:v>3.0002715954400898</c:v>
                </c:pt>
                <c:pt idx="34">
                  <c:v>4.6365647135849803</c:v>
                </c:pt>
                <c:pt idx="35">
                  <c:v>4.6132432012771796</c:v>
                </c:pt>
                <c:pt idx="36">
                  <c:v>4.6599436563115999</c:v>
                </c:pt>
                <c:pt idx="37">
                  <c:v>2.62376066603372</c:v>
                </c:pt>
                <c:pt idx="38">
                  <c:v>2.6389606992190799</c:v>
                </c:pt>
                <c:pt idx="39">
                  <c:v>2.6412772675546798</c:v>
                </c:pt>
                <c:pt idx="40">
                  <c:v>4.21832491496043</c:v>
                </c:pt>
                <c:pt idx="41">
                  <c:v>4.2304525505752002</c:v>
                </c:pt>
                <c:pt idx="42">
                  <c:v>4.3446962424307101</c:v>
                </c:pt>
                <c:pt idx="43">
                  <c:v>4.2902201898902401</c:v>
                </c:pt>
                <c:pt idx="44">
                  <c:v>4.3069588545175996</c:v>
                </c:pt>
                <c:pt idx="45">
                  <c:v>4.2785697792027699</c:v>
                </c:pt>
              </c:numCache>
            </c:numRef>
          </c:xVal>
          <c:yVal>
            <c:numRef>
              <c:f>'Calculating 3550 speciation (2)'!$U$5:$U$50</c:f>
              <c:numCache>
                <c:formatCode>0.000</c:formatCode>
                <c:ptCount val="46"/>
                <c:pt idx="0">
                  <c:v>4.3409287133708396</c:v>
                </c:pt>
                <c:pt idx="1">
                  <c:v>4.1619680391097296</c:v>
                </c:pt>
                <c:pt idx="2">
                  <c:v>4.3347768385612104</c:v>
                </c:pt>
                <c:pt idx="3">
                  <c:v>3.6716050202289399</c:v>
                </c:pt>
                <c:pt idx="4">
                  <c:v>4.0172804566538396</c:v>
                </c:pt>
                <c:pt idx="5">
                  <c:v>3.6959081629089399</c:v>
                </c:pt>
                <c:pt idx="6">
                  <c:v>2.5558165094255818</c:v>
                </c:pt>
                <c:pt idx="7">
                  <c:v>2.8294416791052499</c:v>
                </c:pt>
                <c:pt idx="8">
                  <c:v>2.6905210035212601</c:v>
                </c:pt>
                <c:pt idx="9">
                  <c:v>2.7091439695231601</c:v>
                </c:pt>
                <c:pt idx="10">
                  <c:v>4.0449403388628999</c:v>
                </c:pt>
                <c:pt idx="11">
                  <c:v>4.1400697213629298</c:v>
                </c:pt>
                <c:pt idx="12">
                  <c:v>4.0446956987297593</c:v>
                </c:pt>
                <c:pt idx="13">
                  <c:v>4.49637694194882</c:v>
                </c:pt>
                <c:pt idx="14">
                  <c:v>4.4629642374286398</c:v>
                </c:pt>
                <c:pt idx="15">
                  <c:v>4.5161553872814499</c:v>
                </c:pt>
                <c:pt idx="16">
                  <c:v>4.7139824693022998</c:v>
                </c:pt>
                <c:pt idx="17">
                  <c:v>4.6556197012834595</c:v>
                </c:pt>
                <c:pt idx="18">
                  <c:v>4.7464403342995602</c:v>
                </c:pt>
                <c:pt idx="19">
                  <c:v>4.9940345624241296</c:v>
                </c:pt>
                <c:pt idx="20">
                  <c:v>4.9159098146525793</c:v>
                </c:pt>
                <c:pt idx="21">
                  <c:v>4.9339934249226705</c:v>
                </c:pt>
                <c:pt idx="22">
                  <c:v>4.0113969687863893</c:v>
                </c:pt>
                <c:pt idx="23">
                  <c:v>3.7892706652328698</c:v>
                </c:pt>
                <c:pt idx="24">
                  <c:v>4.2539328409273098</c:v>
                </c:pt>
                <c:pt idx="25">
                  <c:v>6.2489540595689697</c:v>
                </c:pt>
                <c:pt idx="26">
                  <c:v>6.4828523405456098</c:v>
                </c:pt>
                <c:pt idx="27">
                  <c:v>5.9393234517581597</c:v>
                </c:pt>
                <c:pt idx="28">
                  <c:v>3.8744192623978702</c:v>
                </c:pt>
                <c:pt idx="29">
                  <c:v>3.5292270213547896</c:v>
                </c:pt>
                <c:pt idx="30">
                  <c:v>3.95294464531599</c:v>
                </c:pt>
                <c:pt idx="31">
                  <c:v>5.8481646221745702</c:v>
                </c:pt>
                <c:pt idx="32">
                  <c:v>5.6914619364830097</c:v>
                </c:pt>
                <c:pt idx="33">
                  <c:v>5.8805488463699902</c:v>
                </c:pt>
                <c:pt idx="34">
                  <c:v>6.7164895562674403</c:v>
                </c:pt>
                <c:pt idx="35">
                  <c:v>6.9792331040279603</c:v>
                </c:pt>
                <c:pt idx="36">
                  <c:v>6.8899360194629002</c:v>
                </c:pt>
                <c:pt idx="37">
                  <c:v>3.8651027439749903</c:v>
                </c:pt>
                <c:pt idx="38">
                  <c:v>3.9906474972105404</c:v>
                </c:pt>
                <c:pt idx="39">
                  <c:v>3.9770580327318301</c:v>
                </c:pt>
                <c:pt idx="40">
                  <c:v>7.0412809695510798</c:v>
                </c:pt>
                <c:pt idx="41">
                  <c:v>6.9804995229825195</c:v>
                </c:pt>
                <c:pt idx="42">
                  <c:v>7.38819781203666</c:v>
                </c:pt>
                <c:pt idx="43">
                  <c:v>6.4010262171965202</c:v>
                </c:pt>
                <c:pt idx="44">
                  <c:v>6.2987469964803102</c:v>
                </c:pt>
                <c:pt idx="45">
                  <c:v>6.2290633063961796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9-AD4F-B3A8-DF89697B293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'Calculating 3550 speciation (2)'!$B$51:$B$76</c:f>
              <c:numCache>
                <c:formatCode>0.000</c:formatCode>
                <c:ptCount val="26"/>
                <c:pt idx="0">
                  <c:v>2.62326425023423</c:v>
                </c:pt>
                <c:pt idx="1">
                  <c:v>2.462720442018</c:v>
                </c:pt>
                <c:pt idx="2">
                  <c:v>2.4653790611259701</c:v>
                </c:pt>
                <c:pt idx="3">
                  <c:v>2.34787187308548</c:v>
                </c:pt>
                <c:pt idx="4">
                  <c:v>2.3335559427596002</c:v>
                </c:pt>
                <c:pt idx="5">
                  <c:v>2.5060011100140702</c:v>
                </c:pt>
                <c:pt idx="6">
                  <c:v>2.50981644383769</c:v>
                </c:pt>
                <c:pt idx="7">
                  <c:v>2.51979549703807</c:v>
                </c:pt>
                <c:pt idx="8">
                  <c:v>3.3699131222462699</c:v>
                </c:pt>
                <c:pt idx="9">
                  <c:v>3.3782755150869801</c:v>
                </c:pt>
                <c:pt idx="10">
                  <c:v>3.3697809695719299</c:v>
                </c:pt>
                <c:pt idx="11">
                  <c:v>2.5742019570041101</c:v>
                </c:pt>
                <c:pt idx="12">
                  <c:v>2.59484646913246</c:v>
                </c:pt>
                <c:pt idx="13">
                  <c:v>2.58412406899415</c:v>
                </c:pt>
                <c:pt idx="14">
                  <c:v>2.0896771053771102</c:v>
                </c:pt>
                <c:pt idx="15">
                  <c:v>2.04847574836923</c:v>
                </c:pt>
                <c:pt idx="16">
                  <c:v>2.1975085154720899</c:v>
                </c:pt>
                <c:pt idx="17">
                  <c:v>2.5668356473282401</c:v>
                </c:pt>
                <c:pt idx="18">
                  <c:v>2.4842650028086699</c:v>
                </c:pt>
                <c:pt idx="19">
                  <c:v>2.5189368179013498</c:v>
                </c:pt>
                <c:pt idx="20">
                  <c:v>2.88856295922215</c:v>
                </c:pt>
                <c:pt idx="21">
                  <c:v>2.85067197575284</c:v>
                </c:pt>
                <c:pt idx="22">
                  <c:v>2.8802996569502599</c:v>
                </c:pt>
                <c:pt idx="23">
                  <c:v>2.46894165489674</c:v>
                </c:pt>
                <c:pt idx="24">
                  <c:v>2.4990528919049799</c:v>
                </c:pt>
                <c:pt idx="25">
                  <c:v>2.5197437387382799</c:v>
                </c:pt>
              </c:numCache>
            </c:numRef>
          </c:xVal>
          <c:yVal>
            <c:numRef>
              <c:f>'Calculating 3550 speciation (2)'!$U$51:$U$76</c:f>
              <c:numCache>
                <c:formatCode>0.000</c:formatCode>
                <c:ptCount val="26"/>
                <c:pt idx="0">
                  <c:v>4.06433611734988</c:v>
                </c:pt>
                <c:pt idx="1">
                  <c:v>3.9304945817147896</c:v>
                </c:pt>
                <c:pt idx="2">
                  <c:v>3.8418944474435199</c:v>
                </c:pt>
                <c:pt idx="3">
                  <c:v>2.72145604594788</c:v>
                </c:pt>
                <c:pt idx="4">
                  <c:v>2.7122244796575004</c:v>
                </c:pt>
                <c:pt idx="5">
                  <c:v>4.92814427526356</c:v>
                </c:pt>
                <c:pt idx="6">
                  <c:v>5.0406621946970001</c:v>
                </c:pt>
                <c:pt idx="7">
                  <c:v>4.82620471819786</c:v>
                </c:pt>
                <c:pt idx="8">
                  <c:v>4.1380528368833795</c:v>
                </c:pt>
                <c:pt idx="9">
                  <c:v>4.2047198995770101</c:v>
                </c:pt>
                <c:pt idx="10">
                  <c:v>4.3215046174438605</c:v>
                </c:pt>
                <c:pt idx="11">
                  <c:v>3.32478161957996</c:v>
                </c:pt>
                <c:pt idx="12">
                  <c:v>3.3599985354674704</c:v>
                </c:pt>
                <c:pt idx="13">
                  <c:v>3.3183964167041</c:v>
                </c:pt>
                <c:pt idx="14">
                  <c:v>3.64105980047237</c:v>
                </c:pt>
                <c:pt idx="15">
                  <c:v>4.35204219072856</c:v>
                </c:pt>
                <c:pt idx="16">
                  <c:v>4.1134136432909303</c:v>
                </c:pt>
                <c:pt idx="17">
                  <c:v>4.6178344070624799</c:v>
                </c:pt>
                <c:pt idx="18">
                  <c:v>4.2511014324153802</c:v>
                </c:pt>
                <c:pt idx="19">
                  <c:v>4.7727200080232102</c:v>
                </c:pt>
                <c:pt idx="20">
                  <c:v>3.6679773967403699</c:v>
                </c:pt>
                <c:pt idx="21">
                  <c:v>3.5533276491839598</c:v>
                </c:pt>
                <c:pt idx="22">
                  <c:v>3.5958765928277696</c:v>
                </c:pt>
                <c:pt idx="23">
                  <c:v>4.81877210133164</c:v>
                </c:pt>
                <c:pt idx="24">
                  <c:v>4.9745440517784401</c:v>
                </c:pt>
                <c:pt idx="25">
                  <c:v>4.8308668976898996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9-AD4F-B3A8-DF89697B293A}"/>
            </c:ext>
          </c:extLst>
        </c:ser>
        <c:ser>
          <c:idx val="2"/>
          <c:order val="2"/>
          <c:tx>
            <c:v>01:01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09-AD4F-B3A8-DF89697B293A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009-AD4F-B3A8-DF89697B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5999"/>
        <c:axId val="1111127647"/>
      </c:scatterChart>
      <c:valAx>
        <c:axId val="1111125999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7647"/>
        <c:crosses val="autoZero"/>
        <c:crossBetween val="midCat"/>
      </c:valAx>
      <c:valAx>
        <c:axId val="11111276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4500+5200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'Calculating 3550 speciation (2)'!$B$5:$B$50</c:f>
              <c:numCache>
                <c:formatCode>0.000</c:formatCode>
                <c:ptCount val="46"/>
                <c:pt idx="0">
                  <c:v>2.32619468812215</c:v>
                </c:pt>
                <c:pt idx="1">
                  <c:v>2.3038877007616301</c:v>
                </c:pt>
                <c:pt idx="2">
                  <c:v>2.2974501814573398</c:v>
                </c:pt>
                <c:pt idx="3">
                  <c:v>2.8659346576157301</c:v>
                </c:pt>
                <c:pt idx="4">
                  <c:v>2.9236124673210302</c:v>
                </c:pt>
                <c:pt idx="5">
                  <c:v>2.9127765425488699</c:v>
                </c:pt>
                <c:pt idx="6">
                  <c:v>2.5194317914672499</c:v>
                </c:pt>
                <c:pt idx="7">
                  <c:v>2.5223452942438498</c:v>
                </c:pt>
                <c:pt idx="8">
                  <c:v>2.5218733325340499</c:v>
                </c:pt>
                <c:pt idx="9">
                  <c:v>2.3409225835542098</c:v>
                </c:pt>
                <c:pt idx="10">
                  <c:v>2.5575735296756701</c:v>
                </c:pt>
                <c:pt idx="11">
                  <c:v>2.89754113221947</c:v>
                </c:pt>
                <c:pt idx="12">
                  <c:v>2.5363978492217201</c:v>
                </c:pt>
                <c:pt idx="13">
                  <c:v>3.0770405118132702</c:v>
                </c:pt>
                <c:pt idx="14">
                  <c:v>3.1023721896330398</c:v>
                </c:pt>
                <c:pt idx="15">
                  <c:v>3.0930077900720399</c:v>
                </c:pt>
                <c:pt idx="16">
                  <c:v>3.1598645181334302</c:v>
                </c:pt>
                <c:pt idx="17">
                  <c:v>3.1787254840179302</c:v>
                </c:pt>
                <c:pt idx="18">
                  <c:v>3.18450627709288</c:v>
                </c:pt>
                <c:pt idx="19">
                  <c:v>3.3879131116965899</c:v>
                </c:pt>
                <c:pt idx="20">
                  <c:v>3.39547982639268</c:v>
                </c:pt>
                <c:pt idx="21">
                  <c:v>3.39147220861053</c:v>
                </c:pt>
                <c:pt idx="22">
                  <c:v>2.7676145336508799</c:v>
                </c:pt>
                <c:pt idx="23">
                  <c:v>2.7694934469761301</c:v>
                </c:pt>
                <c:pt idx="24">
                  <c:v>2.76701065237227</c:v>
                </c:pt>
                <c:pt idx="25">
                  <c:v>4.2156785071570297</c:v>
                </c:pt>
                <c:pt idx="26">
                  <c:v>4.2145802734541897</c:v>
                </c:pt>
                <c:pt idx="27">
                  <c:v>4.1974150329161102</c:v>
                </c:pt>
                <c:pt idx="28">
                  <c:v>3.2010448308783102</c:v>
                </c:pt>
                <c:pt idx="29">
                  <c:v>3.16590095549464</c:v>
                </c:pt>
                <c:pt idx="30">
                  <c:v>3.21687879051647</c:v>
                </c:pt>
                <c:pt idx="31">
                  <c:v>2.9994220915065699</c:v>
                </c:pt>
                <c:pt idx="32">
                  <c:v>2.9875041009801202</c:v>
                </c:pt>
                <c:pt idx="33">
                  <c:v>3.0002715954400898</c:v>
                </c:pt>
                <c:pt idx="34">
                  <c:v>4.6365647135849803</c:v>
                </c:pt>
                <c:pt idx="35">
                  <c:v>4.6132432012771796</c:v>
                </c:pt>
                <c:pt idx="36">
                  <c:v>4.6599436563115999</c:v>
                </c:pt>
                <c:pt idx="37">
                  <c:v>2.62376066603372</c:v>
                </c:pt>
                <c:pt idx="38">
                  <c:v>2.6389606992190799</c:v>
                </c:pt>
                <c:pt idx="39">
                  <c:v>2.6412772675546798</c:v>
                </c:pt>
                <c:pt idx="40">
                  <c:v>4.21832491496043</c:v>
                </c:pt>
                <c:pt idx="41">
                  <c:v>4.2304525505752002</c:v>
                </c:pt>
                <c:pt idx="42">
                  <c:v>4.3446962424307101</c:v>
                </c:pt>
                <c:pt idx="43">
                  <c:v>4.2902201898902401</c:v>
                </c:pt>
                <c:pt idx="44">
                  <c:v>4.3069588545175996</c:v>
                </c:pt>
                <c:pt idx="45">
                  <c:v>4.2785697792027699</c:v>
                </c:pt>
              </c:numCache>
            </c:numRef>
          </c:xVal>
          <c:yVal>
            <c:numRef>
              <c:f>'Calculating 3550 speciation (2)'!$X$5:$X$50</c:f>
              <c:numCache>
                <c:formatCode>0.000</c:formatCode>
                <c:ptCount val="46"/>
                <c:pt idx="0">
                  <c:v>4.4924400000000002</c:v>
                </c:pt>
                <c:pt idx="1">
                  <c:v>4.4924400000000002</c:v>
                </c:pt>
                <c:pt idx="2">
                  <c:v>4.4924400000000002</c:v>
                </c:pt>
                <c:pt idx="3">
                  <c:v>4.4924400000000002</c:v>
                </c:pt>
                <c:pt idx="4">
                  <c:v>4.4924400000000002</c:v>
                </c:pt>
                <c:pt idx="5">
                  <c:v>4.4924400000000002</c:v>
                </c:pt>
                <c:pt idx="6">
                  <c:v>2.1641849999999998</c:v>
                </c:pt>
                <c:pt idx="7">
                  <c:v>2.1641849999999998</c:v>
                </c:pt>
                <c:pt idx="8">
                  <c:v>2.1641849999999998</c:v>
                </c:pt>
                <c:pt idx="10">
                  <c:v>2.9107949999999998</c:v>
                </c:pt>
                <c:pt idx="11">
                  <c:v>2.9107949999999998</c:v>
                </c:pt>
                <c:pt idx="12">
                  <c:v>2.9107949999999998</c:v>
                </c:pt>
                <c:pt idx="13">
                  <c:v>4.0317369999999997</c:v>
                </c:pt>
                <c:pt idx="14">
                  <c:v>4.0317369999999997</c:v>
                </c:pt>
                <c:pt idx="15">
                  <c:v>4.0317369999999997</c:v>
                </c:pt>
                <c:pt idx="16">
                  <c:v>3.5058259999999999</c:v>
                </c:pt>
                <c:pt idx="17">
                  <c:v>3.5058259999999999</c:v>
                </c:pt>
                <c:pt idx="18">
                  <c:v>3.5058259999999999</c:v>
                </c:pt>
                <c:pt idx="19">
                  <c:v>3.5058259999999999</c:v>
                </c:pt>
                <c:pt idx="20">
                  <c:v>3.5058259999999999</c:v>
                </c:pt>
                <c:pt idx="21">
                  <c:v>3.5058259999999999</c:v>
                </c:pt>
                <c:pt idx="22">
                  <c:v>4.527495</c:v>
                </c:pt>
                <c:pt idx="23">
                  <c:v>4.527495</c:v>
                </c:pt>
                <c:pt idx="24">
                  <c:v>4.527495</c:v>
                </c:pt>
                <c:pt idx="25">
                  <c:v>4.2100569999999999</c:v>
                </c:pt>
                <c:pt idx="26">
                  <c:v>4.2100569999999999</c:v>
                </c:pt>
                <c:pt idx="27">
                  <c:v>4.2100569999999999</c:v>
                </c:pt>
                <c:pt idx="28">
                  <c:v>4.7209269999999997</c:v>
                </c:pt>
                <c:pt idx="29">
                  <c:v>4.7209269999999997</c:v>
                </c:pt>
                <c:pt idx="30">
                  <c:v>4.7209269999999997</c:v>
                </c:pt>
                <c:pt idx="31">
                  <c:v>3.1071499999999999</c:v>
                </c:pt>
                <c:pt idx="32">
                  <c:v>3.1071499999999999</c:v>
                </c:pt>
                <c:pt idx="33">
                  <c:v>3.1071499999999999</c:v>
                </c:pt>
                <c:pt idx="34">
                  <c:v>5.3318950000000003</c:v>
                </c:pt>
                <c:pt idx="35">
                  <c:v>5.3318950000000003</c:v>
                </c:pt>
                <c:pt idx="36">
                  <c:v>5.3318950000000003</c:v>
                </c:pt>
                <c:pt idx="37">
                  <c:v>3.461808</c:v>
                </c:pt>
                <c:pt idx="38">
                  <c:v>3.461808</c:v>
                </c:pt>
                <c:pt idx="39">
                  <c:v>3.461808</c:v>
                </c:pt>
                <c:pt idx="40">
                  <c:v>6.0314059999999996</c:v>
                </c:pt>
                <c:pt idx="41">
                  <c:v>6.0314059999999996</c:v>
                </c:pt>
                <c:pt idx="42">
                  <c:v>6.0314059999999996</c:v>
                </c:pt>
                <c:pt idx="43">
                  <c:v>4.3697039999999996</c:v>
                </c:pt>
                <c:pt idx="44">
                  <c:v>4.3697039999999996</c:v>
                </c:pt>
                <c:pt idx="45">
                  <c:v>4.3697039999999996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8-F64F-A629-32841640D2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'Calculating 3550 speciation (2)'!$B$51:$B$76</c:f>
              <c:numCache>
                <c:formatCode>0.000</c:formatCode>
                <c:ptCount val="26"/>
                <c:pt idx="0">
                  <c:v>2.62326425023423</c:v>
                </c:pt>
                <c:pt idx="1">
                  <c:v>2.462720442018</c:v>
                </c:pt>
                <c:pt idx="2">
                  <c:v>2.4653790611259701</c:v>
                </c:pt>
                <c:pt idx="3">
                  <c:v>2.34787187308548</c:v>
                </c:pt>
                <c:pt idx="4">
                  <c:v>2.3335559427596002</c:v>
                </c:pt>
                <c:pt idx="5">
                  <c:v>2.5060011100140702</c:v>
                </c:pt>
                <c:pt idx="6">
                  <c:v>2.50981644383769</c:v>
                </c:pt>
                <c:pt idx="7">
                  <c:v>2.51979549703807</c:v>
                </c:pt>
                <c:pt idx="8">
                  <c:v>3.3699131222462699</c:v>
                </c:pt>
                <c:pt idx="9">
                  <c:v>3.3782755150869801</c:v>
                </c:pt>
                <c:pt idx="10">
                  <c:v>3.3697809695719299</c:v>
                </c:pt>
                <c:pt idx="11">
                  <c:v>2.5742019570041101</c:v>
                </c:pt>
                <c:pt idx="12">
                  <c:v>2.59484646913246</c:v>
                </c:pt>
                <c:pt idx="13">
                  <c:v>2.58412406899415</c:v>
                </c:pt>
                <c:pt idx="14">
                  <c:v>2.0896771053771102</c:v>
                </c:pt>
                <c:pt idx="15">
                  <c:v>2.04847574836923</c:v>
                </c:pt>
                <c:pt idx="16">
                  <c:v>2.1975085154720899</c:v>
                </c:pt>
                <c:pt idx="17">
                  <c:v>2.5668356473282401</c:v>
                </c:pt>
                <c:pt idx="18">
                  <c:v>2.4842650028086699</c:v>
                </c:pt>
                <c:pt idx="19">
                  <c:v>2.5189368179013498</c:v>
                </c:pt>
                <c:pt idx="20">
                  <c:v>2.88856295922215</c:v>
                </c:pt>
                <c:pt idx="21">
                  <c:v>2.85067197575284</c:v>
                </c:pt>
                <c:pt idx="22">
                  <c:v>2.8802996569502599</c:v>
                </c:pt>
                <c:pt idx="23">
                  <c:v>2.46894165489674</c:v>
                </c:pt>
                <c:pt idx="24">
                  <c:v>2.4990528919049799</c:v>
                </c:pt>
                <c:pt idx="25">
                  <c:v>2.5197437387382799</c:v>
                </c:pt>
              </c:numCache>
            </c:numRef>
          </c:xVal>
          <c:yVal>
            <c:numRef>
              <c:f>'Calculating 3550 speciation (2)'!$X$51:$X$76</c:f>
              <c:numCache>
                <c:formatCode>0.000</c:formatCode>
                <c:ptCount val="26"/>
                <c:pt idx="0">
                  <c:v>3.2631939999999999</c:v>
                </c:pt>
                <c:pt idx="1">
                  <c:v>3.2631939999999999</c:v>
                </c:pt>
                <c:pt idx="2">
                  <c:v>3.2631939999999999</c:v>
                </c:pt>
                <c:pt idx="5">
                  <c:v>3.718966</c:v>
                </c:pt>
                <c:pt idx="6">
                  <c:v>3.718966</c:v>
                </c:pt>
                <c:pt idx="7">
                  <c:v>3.718966</c:v>
                </c:pt>
                <c:pt idx="8">
                  <c:v>3.7264189999999999</c:v>
                </c:pt>
                <c:pt idx="9">
                  <c:v>3.7264189999999999</c:v>
                </c:pt>
                <c:pt idx="10">
                  <c:v>3.7264189999999999</c:v>
                </c:pt>
                <c:pt idx="11">
                  <c:v>4.2198460000000004</c:v>
                </c:pt>
                <c:pt idx="12">
                  <c:v>4.2198460000000004</c:v>
                </c:pt>
                <c:pt idx="13">
                  <c:v>4.2198460000000004</c:v>
                </c:pt>
                <c:pt idx="14">
                  <c:v>3.4263669999999999</c:v>
                </c:pt>
                <c:pt idx="15">
                  <c:v>3.4263669999999999</c:v>
                </c:pt>
                <c:pt idx="16">
                  <c:v>3.4263669999999999</c:v>
                </c:pt>
                <c:pt idx="17">
                  <c:v>3.4263669999999999</c:v>
                </c:pt>
                <c:pt idx="18">
                  <c:v>3.4263669999999999</c:v>
                </c:pt>
                <c:pt idx="19">
                  <c:v>3.4263669999999999</c:v>
                </c:pt>
                <c:pt idx="20">
                  <c:v>3.6237780000000002</c:v>
                </c:pt>
                <c:pt idx="21">
                  <c:v>3.6237780000000002</c:v>
                </c:pt>
                <c:pt idx="22">
                  <c:v>3.6237780000000002</c:v>
                </c:pt>
                <c:pt idx="23">
                  <c:v>2.2304940000000002</c:v>
                </c:pt>
                <c:pt idx="24">
                  <c:v>2.2304940000000002</c:v>
                </c:pt>
                <c:pt idx="25">
                  <c:v>2.2304940000000002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8-F64F-A629-32841640D29B}"/>
            </c:ext>
          </c:extLst>
        </c:ser>
        <c:ser>
          <c:idx val="2"/>
          <c:order val="2"/>
          <c:tx>
            <c:v>01:01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28-F64F-A629-32841640D29B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E28-F64F-A629-32841640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5999"/>
        <c:axId val="1111127647"/>
      </c:scatterChart>
      <c:valAx>
        <c:axId val="1111125999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7647"/>
        <c:crosses val="autoZero"/>
        <c:crossBetween val="midCat"/>
      </c:valAx>
      <c:valAx>
        <c:axId val="11111276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H2O BY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'Calculating 3550 speciation (2)'!$C$5:$C$76</c:f>
              <c:numCache>
                <c:formatCode>0.000</c:formatCode>
                <c:ptCount val="72"/>
                <c:pt idx="0">
                  <c:v>1.39873885919092</c:v>
                </c:pt>
                <c:pt idx="1">
                  <c:v>1.39235620104821</c:v>
                </c:pt>
                <c:pt idx="2">
                  <c:v>1.3897699160108601</c:v>
                </c:pt>
                <c:pt idx="3">
                  <c:v>1.3269972727567201</c:v>
                </c:pt>
                <c:pt idx="4">
                  <c:v>1.3604796697107</c:v>
                </c:pt>
                <c:pt idx="5">
                  <c:v>1.35039430403022</c:v>
                </c:pt>
                <c:pt idx="6">
                  <c:v>0.59233340709969096</c:v>
                </c:pt>
                <c:pt idx="7">
                  <c:v>0.59094888971513804</c:v>
                </c:pt>
                <c:pt idx="8">
                  <c:v>0.59362253445814295</c:v>
                </c:pt>
                <c:pt idx="9">
                  <c:v>0.99327149510728596</c:v>
                </c:pt>
                <c:pt idx="10">
                  <c:v>1.08079355490069</c:v>
                </c:pt>
                <c:pt idx="11">
                  <c:v>1.13674481176618</c:v>
                </c:pt>
                <c:pt idx="12">
                  <c:v>1.06601653826694</c:v>
                </c:pt>
                <c:pt idx="13">
                  <c:v>1.4822465763406401</c:v>
                </c:pt>
                <c:pt idx="14">
                  <c:v>1.4853546102444599</c:v>
                </c:pt>
                <c:pt idx="15">
                  <c:v>1.48674828694244</c:v>
                </c:pt>
                <c:pt idx="16">
                  <c:v>1.42194877565839</c:v>
                </c:pt>
                <c:pt idx="17">
                  <c:v>1.4244437008219499</c:v>
                </c:pt>
                <c:pt idx="18">
                  <c:v>1.4233681430510401</c:v>
                </c:pt>
                <c:pt idx="19">
                  <c:v>1.4839361591128699</c:v>
                </c:pt>
                <c:pt idx="20">
                  <c:v>1.4886921816273799</c:v>
                </c:pt>
                <c:pt idx="21">
                  <c:v>1.4812922090438101</c:v>
                </c:pt>
                <c:pt idx="22">
                  <c:v>1.09181551742904</c:v>
                </c:pt>
                <c:pt idx="23">
                  <c:v>1.0837128247721499</c:v>
                </c:pt>
                <c:pt idx="24">
                  <c:v>1.0849088212392799</c:v>
                </c:pt>
                <c:pt idx="25">
                  <c:v>1.5241764282261501</c:v>
                </c:pt>
                <c:pt idx="26">
                  <c:v>1.51914599339923</c:v>
                </c:pt>
                <c:pt idx="27">
                  <c:v>1.52270636255994</c:v>
                </c:pt>
                <c:pt idx="28">
                  <c:v>1.45956872886762</c:v>
                </c:pt>
                <c:pt idx="29">
                  <c:v>1.45917286613647</c:v>
                </c:pt>
                <c:pt idx="30">
                  <c:v>1.4606450394731501</c:v>
                </c:pt>
                <c:pt idx="31">
                  <c:v>1.32071625602895</c:v>
                </c:pt>
                <c:pt idx="32">
                  <c:v>1.3265872894616499</c:v>
                </c:pt>
                <c:pt idx="33">
                  <c:v>1.32037658010533</c:v>
                </c:pt>
                <c:pt idx="34">
                  <c:v>2.2693604372059402</c:v>
                </c:pt>
                <c:pt idx="35">
                  <c:v>2.2632794413767798</c:v>
                </c:pt>
                <c:pt idx="36">
                  <c:v>2.2723609025272</c:v>
                </c:pt>
                <c:pt idx="37">
                  <c:v>0.846108058687006</c:v>
                </c:pt>
                <c:pt idx="38">
                  <c:v>0.84458877712423697</c:v>
                </c:pt>
                <c:pt idx="39">
                  <c:v>0.84479141515415601</c:v>
                </c:pt>
                <c:pt idx="40">
                  <c:v>1.9070026512273499</c:v>
                </c:pt>
                <c:pt idx="41">
                  <c:v>1.9077135917086201</c:v>
                </c:pt>
                <c:pt idx="42">
                  <c:v>1.91893135399513</c:v>
                </c:pt>
                <c:pt idx="43">
                  <c:v>1.9319445625179199</c:v>
                </c:pt>
                <c:pt idx="44">
                  <c:v>1.9224125545926201</c:v>
                </c:pt>
                <c:pt idx="45">
                  <c:v>1.92902933945278</c:v>
                </c:pt>
                <c:pt idx="46">
                  <c:v>1.2776425771793001</c:v>
                </c:pt>
                <c:pt idx="47">
                  <c:v>1.2445390990160901</c:v>
                </c:pt>
                <c:pt idx="48">
                  <c:v>1.2414665356096499</c:v>
                </c:pt>
                <c:pt idx="49">
                  <c:v>0.997461789914181</c:v>
                </c:pt>
                <c:pt idx="50">
                  <c:v>0.99179395760382205</c:v>
                </c:pt>
                <c:pt idx="51">
                  <c:v>1.33157124479593</c:v>
                </c:pt>
                <c:pt idx="52">
                  <c:v>1.32690135114345</c:v>
                </c:pt>
                <c:pt idx="53">
                  <c:v>1.3212189952906099</c:v>
                </c:pt>
                <c:pt idx="54">
                  <c:v>1.6093272919242101</c:v>
                </c:pt>
                <c:pt idx="55">
                  <c:v>1.61747411075216</c:v>
                </c:pt>
                <c:pt idx="56">
                  <c:v>1.61337301546298</c:v>
                </c:pt>
                <c:pt idx="57">
                  <c:v>1.11501834967073</c:v>
                </c:pt>
                <c:pt idx="58">
                  <c:v>1.1115309032445899</c:v>
                </c:pt>
                <c:pt idx="59">
                  <c:v>1.1150170239116599</c:v>
                </c:pt>
                <c:pt idx="60">
                  <c:v>1.0164598390781101</c:v>
                </c:pt>
                <c:pt idx="61">
                  <c:v>1.0495639422458101</c:v>
                </c:pt>
                <c:pt idx="62">
                  <c:v>1.1538935982455101</c:v>
                </c:pt>
                <c:pt idx="63">
                  <c:v>1.4027437965631</c:v>
                </c:pt>
                <c:pt idx="64">
                  <c:v>1.3936157260726001</c:v>
                </c:pt>
                <c:pt idx="65">
                  <c:v>1.39937891900734</c:v>
                </c:pt>
                <c:pt idx="66">
                  <c:v>1.35889290864677</c:v>
                </c:pt>
                <c:pt idx="67">
                  <c:v>1.35197905773072</c:v>
                </c:pt>
                <c:pt idx="68">
                  <c:v>1.3531281032500899</c:v>
                </c:pt>
                <c:pt idx="69">
                  <c:v>1.2978157069669101</c:v>
                </c:pt>
                <c:pt idx="70">
                  <c:v>1.30395550699491</c:v>
                </c:pt>
                <c:pt idx="71">
                  <c:v>1.2923796469636399</c:v>
                </c:pt>
              </c:numCache>
            </c:numRef>
          </c:xVal>
          <c:yVal>
            <c:numRef>
              <c:f>'Calculating 3550 speciation (2)'!$S$5:$S$76</c:f>
              <c:numCache>
                <c:formatCode>0.000</c:formatCode>
                <c:ptCount val="72"/>
                <c:pt idx="0">
                  <c:v>2.4548342076593999</c:v>
                </c:pt>
                <c:pt idx="1">
                  <c:v>2.4900940382441399</c:v>
                </c:pt>
                <c:pt idx="2">
                  <c:v>2.7151642043227202</c:v>
                </c:pt>
                <c:pt idx="3">
                  <c:v>1.6679542505357901</c:v>
                </c:pt>
                <c:pt idx="4">
                  <c:v>1.9438435008583199</c:v>
                </c:pt>
                <c:pt idx="5">
                  <c:v>1.7466473994368901</c:v>
                </c:pt>
                <c:pt idx="6">
                  <c:v>0.98996083434365201</c:v>
                </c:pt>
                <c:pt idx="7">
                  <c:v>1.07716458443194</c:v>
                </c:pt>
                <c:pt idx="8">
                  <c:v>1.17028012685232</c:v>
                </c:pt>
                <c:pt idx="9">
                  <c:v>1.33490211228394</c:v>
                </c:pt>
                <c:pt idx="10">
                  <c:v>2.7825592440767601</c:v>
                </c:pt>
                <c:pt idx="11">
                  <c:v>2.49502740519379</c:v>
                </c:pt>
                <c:pt idx="12">
                  <c:v>2.9527725146350798</c:v>
                </c:pt>
                <c:pt idx="13">
                  <c:v>2.0832368789908702</c:v>
                </c:pt>
                <c:pt idx="14">
                  <c:v>2.2989377661283998</c:v>
                </c:pt>
                <c:pt idx="15">
                  <c:v>2.2030133579847702</c:v>
                </c:pt>
                <c:pt idx="16">
                  <c:v>2.5941884095210801</c:v>
                </c:pt>
                <c:pt idx="17">
                  <c:v>2.5163834286829601</c:v>
                </c:pt>
                <c:pt idx="18">
                  <c:v>2.3041455451353201</c:v>
                </c:pt>
                <c:pt idx="19">
                  <c:v>2.5937765920849798</c:v>
                </c:pt>
                <c:pt idx="20">
                  <c:v>2.4163385547384899</c:v>
                </c:pt>
                <c:pt idx="21">
                  <c:v>2.4239859844741698</c:v>
                </c:pt>
                <c:pt idx="22">
                  <c:v>2.1186619092442598</c:v>
                </c:pt>
                <c:pt idx="23">
                  <c:v>1.89709962928085</c:v>
                </c:pt>
                <c:pt idx="24">
                  <c:v>2.2629688916410098</c:v>
                </c:pt>
                <c:pt idx="25">
                  <c:v>2.6322525710767599</c:v>
                </c:pt>
                <c:pt idx="26">
                  <c:v>2.80211460294995</c:v>
                </c:pt>
                <c:pt idx="27">
                  <c:v>2.56786046704471</c:v>
                </c:pt>
                <c:pt idx="28">
                  <c:v>2.0339748800712401</c:v>
                </c:pt>
                <c:pt idx="29">
                  <c:v>1.7983314357647999</c:v>
                </c:pt>
                <c:pt idx="30">
                  <c:v>1.8746350320002501</c:v>
                </c:pt>
                <c:pt idx="31">
                  <c:v>3.6658612908379902</c:v>
                </c:pt>
                <c:pt idx="32">
                  <c:v>3.5029946507685299</c:v>
                </c:pt>
                <c:pt idx="33">
                  <c:v>3.7279981641249602</c:v>
                </c:pt>
                <c:pt idx="34">
                  <c:v>4.1831614429905297</c:v>
                </c:pt>
                <c:pt idx="35">
                  <c:v>4.1569276549022103</c:v>
                </c:pt>
                <c:pt idx="36">
                  <c:v>4.2770556265583002</c:v>
                </c:pt>
                <c:pt idx="37">
                  <c:v>1.87224834809034</c:v>
                </c:pt>
                <c:pt idx="38">
                  <c:v>1.9991438636152901</c:v>
                </c:pt>
                <c:pt idx="39">
                  <c:v>2.0133576459825</c:v>
                </c:pt>
                <c:pt idx="40">
                  <c:v>4.7805565752595296</c:v>
                </c:pt>
                <c:pt idx="41">
                  <c:v>4.8265789984760001</c:v>
                </c:pt>
                <c:pt idx="42">
                  <c:v>4.9825685730964198</c:v>
                </c:pt>
                <c:pt idx="43">
                  <c:v>3.7738243223055101</c:v>
                </c:pt>
                <c:pt idx="44">
                  <c:v>3.7534170086523302</c:v>
                </c:pt>
                <c:pt idx="45">
                  <c:v>3.8377939006260799</c:v>
                </c:pt>
                <c:pt idx="46">
                  <c:v>1.77530991323652</c:v>
                </c:pt>
                <c:pt idx="47">
                  <c:v>1.71744148371146</c:v>
                </c:pt>
                <c:pt idx="48">
                  <c:v>1.6597092248677301</c:v>
                </c:pt>
                <c:pt idx="49">
                  <c:v>1.3871562997134601</c:v>
                </c:pt>
                <c:pt idx="50">
                  <c:v>1.2879371588312301</c:v>
                </c:pt>
                <c:pt idx="51">
                  <c:v>2.9773157258479799</c:v>
                </c:pt>
                <c:pt idx="52">
                  <c:v>3.0898319127642102</c:v>
                </c:pt>
                <c:pt idx="53">
                  <c:v>2.8738547640005301</c:v>
                </c:pt>
                <c:pt idx="54">
                  <c:v>2.2450869703946998</c:v>
                </c:pt>
                <c:pt idx="55">
                  <c:v>2.40280196688532</c:v>
                </c:pt>
                <c:pt idx="56">
                  <c:v>2.4881642052571702</c:v>
                </c:pt>
                <c:pt idx="57">
                  <c:v>1.34456862200739</c:v>
                </c:pt>
                <c:pt idx="58">
                  <c:v>1.34152334837167</c:v>
                </c:pt>
                <c:pt idx="59">
                  <c:v>1.40546104490674</c:v>
                </c:pt>
                <c:pt idx="60">
                  <c:v>2.48141363410795</c:v>
                </c:pt>
                <c:pt idx="61">
                  <c:v>3.02149705628424</c:v>
                </c:pt>
                <c:pt idx="62">
                  <c:v>2.833020329729</c:v>
                </c:pt>
                <c:pt idx="63">
                  <c:v>2.9476428306943898</c:v>
                </c:pt>
                <c:pt idx="64">
                  <c:v>2.8204353425227899</c:v>
                </c:pt>
                <c:pt idx="65">
                  <c:v>3.2007107245970601</c:v>
                </c:pt>
                <c:pt idx="66">
                  <c:v>1.31578274615616</c:v>
                </c:pt>
                <c:pt idx="67">
                  <c:v>1.3833263285638799</c:v>
                </c:pt>
                <c:pt idx="68">
                  <c:v>1.46270776417266</c:v>
                </c:pt>
                <c:pt idx="69">
                  <c:v>2.6021938297142899</c:v>
                </c:pt>
                <c:pt idx="70">
                  <c:v>2.5425991630796099</c:v>
                </c:pt>
                <c:pt idx="71">
                  <c:v>2.7050362366493199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9-294E-B2BC-ED419FFBC4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199-294E-B2BC-ED419FFBC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6447"/>
        <c:axId val="743781839"/>
      </c:scatterChart>
      <c:valAx>
        <c:axId val="74378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1630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1839"/>
        <c:crosses val="autoZero"/>
        <c:crossBetween val="midCat"/>
      </c:valAx>
      <c:valAx>
        <c:axId val="7437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5200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68151202246118"/>
                  <c:y val="-4.13152755905511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'Calculating 3550 speciation (2)'!$C$5:$C$76</c:f>
              <c:numCache>
                <c:formatCode>0.000</c:formatCode>
                <c:ptCount val="72"/>
                <c:pt idx="0">
                  <c:v>1.39873885919092</c:v>
                </c:pt>
                <c:pt idx="1">
                  <c:v>1.39235620104821</c:v>
                </c:pt>
                <c:pt idx="2">
                  <c:v>1.3897699160108601</c:v>
                </c:pt>
                <c:pt idx="3">
                  <c:v>1.3269972727567201</c:v>
                </c:pt>
                <c:pt idx="4">
                  <c:v>1.3604796697107</c:v>
                </c:pt>
                <c:pt idx="5">
                  <c:v>1.35039430403022</c:v>
                </c:pt>
                <c:pt idx="6">
                  <c:v>0.59233340709969096</c:v>
                </c:pt>
                <c:pt idx="7">
                  <c:v>0.59094888971513804</c:v>
                </c:pt>
                <c:pt idx="8">
                  <c:v>0.59362253445814295</c:v>
                </c:pt>
                <c:pt idx="9">
                  <c:v>0.99327149510728596</c:v>
                </c:pt>
                <c:pt idx="10">
                  <c:v>1.08079355490069</c:v>
                </c:pt>
                <c:pt idx="11">
                  <c:v>1.13674481176618</c:v>
                </c:pt>
                <c:pt idx="12">
                  <c:v>1.06601653826694</c:v>
                </c:pt>
                <c:pt idx="13">
                  <c:v>1.4822465763406401</c:v>
                </c:pt>
                <c:pt idx="14">
                  <c:v>1.4853546102444599</c:v>
                </c:pt>
                <c:pt idx="15">
                  <c:v>1.48674828694244</c:v>
                </c:pt>
                <c:pt idx="16">
                  <c:v>1.42194877565839</c:v>
                </c:pt>
                <c:pt idx="17">
                  <c:v>1.4244437008219499</c:v>
                </c:pt>
                <c:pt idx="18">
                  <c:v>1.4233681430510401</c:v>
                </c:pt>
                <c:pt idx="19">
                  <c:v>1.4839361591128699</c:v>
                </c:pt>
                <c:pt idx="20">
                  <c:v>1.4886921816273799</c:v>
                </c:pt>
                <c:pt idx="21">
                  <c:v>1.4812922090438101</c:v>
                </c:pt>
                <c:pt idx="22">
                  <c:v>1.09181551742904</c:v>
                </c:pt>
                <c:pt idx="23">
                  <c:v>1.0837128247721499</c:v>
                </c:pt>
                <c:pt idx="24">
                  <c:v>1.0849088212392799</c:v>
                </c:pt>
                <c:pt idx="25">
                  <c:v>1.5241764282261501</c:v>
                </c:pt>
                <c:pt idx="26">
                  <c:v>1.51914599339923</c:v>
                </c:pt>
                <c:pt idx="27">
                  <c:v>1.52270636255994</c:v>
                </c:pt>
                <c:pt idx="28">
                  <c:v>1.45956872886762</c:v>
                </c:pt>
                <c:pt idx="29">
                  <c:v>1.45917286613647</c:v>
                </c:pt>
                <c:pt idx="30">
                  <c:v>1.4606450394731501</c:v>
                </c:pt>
                <c:pt idx="31">
                  <c:v>1.32071625602895</c:v>
                </c:pt>
                <c:pt idx="32">
                  <c:v>1.3265872894616499</c:v>
                </c:pt>
                <c:pt idx="33">
                  <c:v>1.32037658010533</c:v>
                </c:pt>
                <c:pt idx="34">
                  <c:v>2.2693604372059402</c:v>
                </c:pt>
                <c:pt idx="35">
                  <c:v>2.2632794413767798</c:v>
                </c:pt>
                <c:pt idx="36">
                  <c:v>2.2723609025272</c:v>
                </c:pt>
                <c:pt idx="37">
                  <c:v>0.846108058687006</c:v>
                </c:pt>
                <c:pt idx="38">
                  <c:v>0.84458877712423697</c:v>
                </c:pt>
                <c:pt idx="39">
                  <c:v>0.84479141515415601</c:v>
                </c:pt>
                <c:pt idx="40">
                  <c:v>1.9070026512273499</c:v>
                </c:pt>
                <c:pt idx="41">
                  <c:v>1.9077135917086201</c:v>
                </c:pt>
                <c:pt idx="42">
                  <c:v>1.91893135399513</c:v>
                </c:pt>
                <c:pt idx="43">
                  <c:v>1.9319445625179199</c:v>
                </c:pt>
                <c:pt idx="44">
                  <c:v>1.9224125545926201</c:v>
                </c:pt>
                <c:pt idx="45">
                  <c:v>1.92902933945278</c:v>
                </c:pt>
                <c:pt idx="46">
                  <c:v>1.2776425771793001</c:v>
                </c:pt>
                <c:pt idx="47">
                  <c:v>1.2445390990160901</c:v>
                </c:pt>
                <c:pt idx="48">
                  <c:v>1.2414665356096499</c:v>
                </c:pt>
                <c:pt idx="49">
                  <c:v>0.997461789914181</c:v>
                </c:pt>
                <c:pt idx="50">
                  <c:v>0.99179395760382205</c:v>
                </c:pt>
                <c:pt idx="51">
                  <c:v>1.33157124479593</c:v>
                </c:pt>
                <c:pt idx="52">
                  <c:v>1.32690135114345</c:v>
                </c:pt>
                <c:pt idx="53">
                  <c:v>1.3212189952906099</c:v>
                </c:pt>
                <c:pt idx="54">
                  <c:v>1.6093272919242101</c:v>
                </c:pt>
                <c:pt idx="55">
                  <c:v>1.61747411075216</c:v>
                </c:pt>
                <c:pt idx="56">
                  <c:v>1.61337301546298</c:v>
                </c:pt>
                <c:pt idx="57">
                  <c:v>1.11501834967073</c:v>
                </c:pt>
                <c:pt idx="58">
                  <c:v>1.1115309032445899</c:v>
                </c:pt>
                <c:pt idx="59">
                  <c:v>1.1150170239116599</c:v>
                </c:pt>
                <c:pt idx="60">
                  <c:v>1.0164598390781101</c:v>
                </c:pt>
                <c:pt idx="61">
                  <c:v>1.0495639422458101</c:v>
                </c:pt>
                <c:pt idx="62">
                  <c:v>1.1538935982455101</c:v>
                </c:pt>
                <c:pt idx="63">
                  <c:v>1.4027437965631</c:v>
                </c:pt>
                <c:pt idx="64">
                  <c:v>1.3936157260726001</c:v>
                </c:pt>
                <c:pt idx="65">
                  <c:v>1.39937891900734</c:v>
                </c:pt>
                <c:pt idx="66">
                  <c:v>1.35889290864677</c:v>
                </c:pt>
                <c:pt idx="67">
                  <c:v>1.35197905773072</c:v>
                </c:pt>
                <c:pt idx="68">
                  <c:v>1.3531281032500899</c:v>
                </c:pt>
                <c:pt idx="69">
                  <c:v>1.2978157069669101</c:v>
                </c:pt>
                <c:pt idx="70">
                  <c:v>1.30395550699491</c:v>
                </c:pt>
                <c:pt idx="71">
                  <c:v>1.2923796469636399</c:v>
                </c:pt>
              </c:numCache>
            </c:numRef>
          </c:xVal>
          <c:yVal>
            <c:numRef>
              <c:f>'Calculating 3550 speciation (2)'!$V$5:$V$76</c:f>
              <c:numCache>
                <c:formatCode>0.000</c:formatCode>
                <c:ptCount val="72"/>
                <c:pt idx="0">
                  <c:v>0.44010018241071003</c:v>
                </c:pt>
                <c:pt idx="1">
                  <c:v>0.63201369989604017</c:v>
                </c:pt>
                <c:pt idx="2">
                  <c:v>0.67783754721884981</c:v>
                </c:pt>
                <c:pt idx="3">
                  <c:v>0.86228388792258004</c:v>
                </c:pt>
                <c:pt idx="4">
                  <c:v>0.85017551152551007</c:v>
                </c:pt>
                <c:pt idx="5">
                  <c:v>0.96351577907681984</c:v>
                </c:pt>
                <c:pt idx="6">
                  <c:v>0.95357611638532003</c:v>
                </c:pt>
                <c:pt idx="7">
                  <c:v>0.77006819957053985</c:v>
                </c:pt>
                <c:pt idx="8">
                  <c:v>1.00163245586511</c:v>
                </c:pt>
                <c:pt idx="9">
                  <c:v>0.96668072631498969</c:v>
                </c:pt>
                <c:pt idx="10">
                  <c:v>1.2951924348895301</c:v>
                </c:pt>
                <c:pt idx="11">
                  <c:v>1.2524988160503299</c:v>
                </c:pt>
                <c:pt idx="12">
                  <c:v>1.4444746651270401</c:v>
                </c:pt>
                <c:pt idx="13">
                  <c:v>0.6639004488553204</c:v>
                </c:pt>
                <c:pt idx="14">
                  <c:v>0.93834571833279989</c:v>
                </c:pt>
                <c:pt idx="15">
                  <c:v>0.77986576077536007</c:v>
                </c:pt>
                <c:pt idx="16">
                  <c:v>1.04007045835221</c:v>
                </c:pt>
                <c:pt idx="17">
                  <c:v>1.0394892114174303</c:v>
                </c:pt>
                <c:pt idx="18">
                  <c:v>0.74221148792863989</c:v>
                </c:pt>
                <c:pt idx="19">
                  <c:v>0.98765514135744015</c:v>
                </c:pt>
                <c:pt idx="20">
                  <c:v>0.89590856647859018</c:v>
                </c:pt>
                <c:pt idx="21">
                  <c:v>0.88146476816202979</c:v>
                </c:pt>
                <c:pt idx="22">
                  <c:v>0.87487947410875</c:v>
                </c:pt>
                <c:pt idx="23">
                  <c:v>0.87732241102411002</c:v>
                </c:pt>
                <c:pt idx="24">
                  <c:v>0.7760467030859699</c:v>
                </c:pt>
                <c:pt idx="25">
                  <c:v>0.59897701866481956</c:v>
                </c:pt>
                <c:pt idx="26">
                  <c:v>0.53384253585852992</c:v>
                </c:pt>
                <c:pt idx="27">
                  <c:v>0.82595204820266011</c:v>
                </c:pt>
                <c:pt idx="28">
                  <c:v>1.3606004485516801</c:v>
                </c:pt>
                <c:pt idx="29">
                  <c:v>1.4350053699046501</c:v>
                </c:pt>
                <c:pt idx="30">
                  <c:v>1.13856917720073</c:v>
                </c:pt>
                <c:pt idx="31">
                  <c:v>0.81711876016998986</c:v>
                </c:pt>
                <c:pt idx="32">
                  <c:v>0.79903681526564041</c:v>
                </c:pt>
                <c:pt idx="33">
                  <c:v>0.84772091319505982</c:v>
                </c:pt>
                <c:pt idx="34">
                  <c:v>2.1032366003080702</c:v>
                </c:pt>
                <c:pt idx="35">
                  <c:v>1.7909377521514296</c:v>
                </c:pt>
                <c:pt idx="36">
                  <c:v>2.0470632634069998</c:v>
                </c:pt>
                <c:pt idx="37">
                  <c:v>0.63090627014906997</c:v>
                </c:pt>
                <c:pt idx="38">
                  <c:v>0.64745706562382987</c:v>
                </c:pt>
                <c:pt idx="39">
                  <c:v>0.67757688080534995</c:v>
                </c:pt>
                <c:pt idx="40">
                  <c:v>1.9576005206688802</c:v>
                </c:pt>
                <c:pt idx="41">
                  <c:v>2.0765320260686804</c:v>
                </c:pt>
                <c:pt idx="42">
                  <c:v>1.9390670034904702</c:v>
                </c:pt>
                <c:pt idx="43">
                  <c:v>1.66301829499923</c:v>
                </c:pt>
                <c:pt idx="44">
                  <c:v>1.7616288666896196</c:v>
                </c:pt>
                <c:pt idx="45">
                  <c:v>1.8873003734326699</c:v>
                </c:pt>
                <c:pt idx="46">
                  <c:v>0.33423804612086983</c:v>
                </c:pt>
                <c:pt idx="47">
                  <c:v>0.24966734401467017</c:v>
                </c:pt>
                <c:pt idx="48">
                  <c:v>0.28319383855018021</c:v>
                </c:pt>
                <c:pt idx="49">
                  <c:v>1.01357212685106</c:v>
                </c:pt>
                <c:pt idx="50">
                  <c:v>0.90926862193333013</c:v>
                </c:pt>
                <c:pt idx="51">
                  <c:v>0.55517256059849029</c:v>
                </c:pt>
                <c:pt idx="52">
                  <c:v>0.55898616190489991</c:v>
                </c:pt>
                <c:pt idx="53">
                  <c:v>0.56744554284074011</c:v>
                </c:pt>
                <c:pt idx="54">
                  <c:v>1.47694725575759</c:v>
                </c:pt>
                <c:pt idx="55">
                  <c:v>1.57635758239529</c:v>
                </c:pt>
                <c:pt idx="56">
                  <c:v>1.5364405573852398</c:v>
                </c:pt>
                <c:pt idx="57">
                  <c:v>0.59398895943154018</c:v>
                </c:pt>
                <c:pt idx="58">
                  <c:v>0.57637128203665977</c:v>
                </c:pt>
                <c:pt idx="59">
                  <c:v>0.67118869719678997</c:v>
                </c:pt>
                <c:pt idx="60">
                  <c:v>0.93003093901269018</c:v>
                </c:pt>
                <c:pt idx="61">
                  <c:v>0.71793061392490998</c:v>
                </c:pt>
                <c:pt idx="62">
                  <c:v>0.91711520191015983</c:v>
                </c:pt>
                <c:pt idx="63">
                  <c:v>0.8966440709601502</c:v>
                </c:pt>
                <c:pt idx="64">
                  <c:v>1.0535989129160799</c:v>
                </c:pt>
                <c:pt idx="65">
                  <c:v>0.94692753447519973</c:v>
                </c:pt>
                <c:pt idx="66">
                  <c:v>0.53636830863794005</c:v>
                </c:pt>
                <c:pt idx="67">
                  <c:v>0.68067065513276015</c:v>
                </c:pt>
                <c:pt idx="68">
                  <c:v>0.7471308282951501</c:v>
                </c:pt>
                <c:pt idx="69">
                  <c:v>0.2523633832793899</c:v>
                </c:pt>
                <c:pt idx="70">
                  <c:v>6.7108003206149736E-2</c:v>
                </c:pt>
                <c:pt idx="71">
                  <c:v>0.39391307769769979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2-6B48-9220-5A6BA63F99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22-6B48-9220-5A6BA63F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6447"/>
        <c:axId val="743781839"/>
      </c:scatterChart>
      <c:valAx>
        <c:axId val="74378644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1630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1839"/>
        <c:crosses val="autoZero"/>
        <c:crossBetween val="midCat"/>
      </c:valAx>
      <c:valAx>
        <c:axId val="74378183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3500-4500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'Calculating 3550 speciation (2)'!$F$5:$F$76</c:f>
              <c:numCache>
                <c:formatCode>0.000</c:formatCode>
                <c:ptCount val="72"/>
                <c:pt idx="0">
                  <c:v>1.88609450571144</c:v>
                </c:pt>
                <c:pt idx="1">
                  <c:v>1.6718740008655899</c:v>
                </c:pt>
                <c:pt idx="2">
                  <c:v>1.61961263423849</c:v>
                </c:pt>
                <c:pt idx="3">
                  <c:v>2.00365076969315</c:v>
                </c:pt>
                <c:pt idx="4">
                  <c:v>2.0734369557955201</c:v>
                </c:pt>
                <c:pt idx="5">
                  <c:v>1.94926076347205</c:v>
                </c:pt>
                <c:pt idx="6">
                  <c:v>1.5658556750819299</c:v>
                </c:pt>
                <c:pt idx="7">
                  <c:v>1.7522770946733099</c:v>
                </c:pt>
                <c:pt idx="8">
                  <c:v>1.5202408766689399</c:v>
                </c:pt>
                <c:pt idx="9">
                  <c:v>1.3742418572392201</c:v>
                </c:pt>
                <c:pt idx="10">
                  <c:v>1.26238109478614</c:v>
                </c:pt>
                <c:pt idx="11">
                  <c:v>1.6450423161691401</c:v>
                </c:pt>
                <c:pt idx="12">
                  <c:v>1.0919231840946799</c:v>
                </c:pt>
                <c:pt idx="13">
                  <c:v>2.4131400629579498</c:v>
                </c:pt>
                <c:pt idx="14">
                  <c:v>2.16402647130024</c:v>
                </c:pt>
                <c:pt idx="15">
                  <c:v>2.3131420292966798</c:v>
                </c:pt>
                <c:pt idx="16">
                  <c:v>2.1197940597812202</c:v>
                </c:pt>
                <c:pt idx="17">
                  <c:v>2.1392362726004999</c:v>
                </c:pt>
                <c:pt idx="18">
                  <c:v>2.4422947891642401</c:v>
                </c:pt>
                <c:pt idx="19">
                  <c:v>2.4002579703391498</c:v>
                </c:pt>
                <c:pt idx="20">
                  <c:v>2.4995712599140898</c:v>
                </c:pt>
                <c:pt idx="21">
                  <c:v>2.5100074404485002</c:v>
                </c:pt>
                <c:pt idx="22">
                  <c:v>1.8927350595421299</c:v>
                </c:pt>
                <c:pt idx="23">
                  <c:v>1.8921710359520201</c:v>
                </c:pt>
                <c:pt idx="24">
                  <c:v>1.9909639492863</c:v>
                </c:pt>
                <c:pt idx="25">
                  <c:v>3.6167014884922102</c:v>
                </c:pt>
                <c:pt idx="26">
                  <c:v>3.6807377375956598</c:v>
                </c:pt>
                <c:pt idx="27">
                  <c:v>3.3714629847134501</c:v>
                </c:pt>
                <c:pt idx="28">
                  <c:v>1.8404443823266301</c:v>
                </c:pt>
                <c:pt idx="29">
                  <c:v>1.7308955855899899</c:v>
                </c:pt>
                <c:pt idx="30">
                  <c:v>2.0783096133157399</c:v>
                </c:pt>
                <c:pt idx="31">
                  <c:v>2.1823033313365801</c:v>
                </c:pt>
                <c:pt idx="32">
                  <c:v>2.1884672857144798</c:v>
                </c:pt>
                <c:pt idx="33">
                  <c:v>2.15255068224503</c:v>
                </c:pt>
                <c:pt idx="34">
                  <c:v>2.5333281132769101</c:v>
                </c:pt>
                <c:pt idx="35">
                  <c:v>2.82230544912575</c:v>
                </c:pt>
                <c:pt idx="36">
                  <c:v>2.6128803929046001</c:v>
                </c:pt>
                <c:pt idx="37">
                  <c:v>1.9928543958846501</c:v>
                </c:pt>
                <c:pt idx="38">
                  <c:v>1.9915036335952501</c:v>
                </c:pt>
                <c:pt idx="39">
                  <c:v>1.9637003867493299</c:v>
                </c:pt>
                <c:pt idx="40">
                  <c:v>2.2607243942915498</c:v>
                </c:pt>
                <c:pt idx="41">
                  <c:v>2.1539205245065198</c:v>
                </c:pt>
                <c:pt idx="42">
                  <c:v>2.4056292389402398</c:v>
                </c:pt>
                <c:pt idx="43">
                  <c:v>2.6272018948910101</c:v>
                </c:pt>
                <c:pt idx="44">
                  <c:v>2.54532998782798</c:v>
                </c:pt>
                <c:pt idx="45">
                  <c:v>2.3912694057701001</c:v>
                </c:pt>
                <c:pt idx="46">
                  <c:v>2.2890262041133602</c:v>
                </c:pt>
                <c:pt idx="47">
                  <c:v>2.2130530980033298</c:v>
                </c:pt>
                <c:pt idx="48">
                  <c:v>2.1821852225757898</c:v>
                </c:pt>
                <c:pt idx="49">
                  <c:v>1.3342997462344199</c:v>
                </c:pt>
                <c:pt idx="50">
                  <c:v>1.4242873208262701</c:v>
                </c:pt>
                <c:pt idx="51">
                  <c:v>1.9508285494155799</c:v>
                </c:pt>
                <c:pt idx="52">
                  <c:v>1.9508302819327901</c:v>
                </c:pt>
                <c:pt idx="53">
                  <c:v>1.9523499541973299</c:v>
                </c:pt>
                <c:pt idx="54">
                  <c:v>1.8929658664886799</c:v>
                </c:pt>
                <c:pt idx="55">
                  <c:v>1.8019179326916901</c:v>
                </c:pt>
                <c:pt idx="56">
                  <c:v>1.8333404121866901</c:v>
                </c:pt>
                <c:pt idx="57">
                  <c:v>1.98021299757257</c:v>
                </c:pt>
                <c:pt idx="58">
                  <c:v>2.0184751870958002</c:v>
                </c:pt>
                <c:pt idx="59">
                  <c:v>1.9129353717973601</c:v>
                </c:pt>
                <c:pt idx="60">
                  <c:v>1.15964616636442</c:v>
                </c:pt>
                <c:pt idx="61">
                  <c:v>1.33054513444432</c:v>
                </c:pt>
                <c:pt idx="62">
                  <c:v>1.2803933135619301</c:v>
                </c:pt>
                <c:pt idx="63">
                  <c:v>1.6701915763680899</c:v>
                </c:pt>
                <c:pt idx="64">
                  <c:v>1.43066608989259</c:v>
                </c:pt>
                <c:pt idx="65">
                  <c:v>1.5720092834261501</c:v>
                </c:pt>
                <c:pt idx="66">
                  <c:v>2.35219465058421</c:v>
                </c:pt>
                <c:pt idx="67">
                  <c:v>2.1700013206200799</c:v>
                </c:pt>
                <c:pt idx="68">
                  <c:v>2.1331688286551098</c:v>
                </c:pt>
                <c:pt idx="69">
                  <c:v>2.2165782716173501</c:v>
                </c:pt>
                <c:pt idx="70">
                  <c:v>2.4319448886988302</c:v>
                </c:pt>
                <c:pt idx="71">
                  <c:v>2.1258306610405802</c:v>
                </c:pt>
              </c:numCache>
            </c:numRef>
          </c:xVal>
          <c:yVal>
            <c:numRef>
              <c:f>'Calculating 3550 speciation (2)'!$W$5:$W$76</c:f>
              <c:numCache>
                <c:formatCode>0.000</c:formatCode>
                <c:ptCount val="72"/>
                <c:pt idx="0">
                  <c:v>0.92745582893123002</c:v>
                </c:pt>
                <c:pt idx="1">
                  <c:v>0.91153149971342007</c:v>
                </c:pt>
                <c:pt idx="2">
                  <c:v>0.90768026544647973</c:v>
                </c:pt>
                <c:pt idx="3">
                  <c:v>1.53893738485901</c:v>
                </c:pt>
                <c:pt idx="4">
                  <c:v>1.5631327976103302</c:v>
                </c:pt>
                <c:pt idx="5">
                  <c:v>1.5623822385186499</c:v>
                </c:pt>
                <c:pt idx="6">
                  <c:v>1.9270983843675591</c:v>
                </c:pt>
                <c:pt idx="7">
                  <c:v>1.9313964045287118</c:v>
                </c:pt>
                <c:pt idx="8">
                  <c:v>1.9282507980759069</c:v>
                </c:pt>
                <c:pt idx="9">
                  <c:v>1.3476510884469239</c:v>
                </c:pt>
                <c:pt idx="10">
                  <c:v>1.4767799747749801</c:v>
                </c:pt>
                <c:pt idx="11">
                  <c:v>1.7607963204532899</c:v>
                </c:pt>
                <c:pt idx="12">
                  <c:v>1.4703813109547801</c:v>
                </c:pt>
                <c:pt idx="13">
                  <c:v>1.5947939354726302</c:v>
                </c:pt>
                <c:pt idx="14">
                  <c:v>1.6170175793885799</c:v>
                </c:pt>
                <c:pt idx="15">
                  <c:v>1.6062595031295999</c:v>
                </c:pt>
                <c:pt idx="16">
                  <c:v>1.7379157424750402</c:v>
                </c:pt>
                <c:pt idx="17">
                  <c:v>1.7542817831959803</c:v>
                </c:pt>
                <c:pt idx="18">
                  <c:v>1.7611381340418399</c:v>
                </c:pt>
                <c:pt idx="19">
                  <c:v>1.90397695258372</c:v>
                </c:pt>
                <c:pt idx="20">
                  <c:v>1.9067876447653</c:v>
                </c:pt>
                <c:pt idx="21">
                  <c:v>1.9101799995667199</c:v>
                </c:pt>
                <c:pt idx="22">
                  <c:v>1.6757990162218399</c:v>
                </c:pt>
                <c:pt idx="23">
                  <c:v>1.6857806222039802</c:v>
                </c:pt>
                <c:pt idx="24">
                  <c:v>1.6821018311329901</c:v>
                </c:pt>
                <c:pt idx="25">
                  <c:v>2.6915020789308794</c:v>
                </c:pt>
                <c:pt idx="26">
                  <c:v>2.6954342800549598</c:v>
                </c:pt>
                <c:pt idx="27">
                  <c:v>2.6747086703561704</c:v>
                </c:pt>
                <c:pt idx="28">
                  <c:v>1.7414761020106901</c:v>
                </c:pt>
                <c:pt idx="29">
                  <c:v>1.70672808935817</c:v>
                </c:pt>
                <c:pt idx="30">
                  <c:v>1.7562337510433199</c:v>
                </c:pt>
                <c:pt idx="31">
                  <c:v>1.6787058354776199</c:v>
                </c:pt>
                <c:pt idx="32">
                  <c:v>1.6609168115184703</c:v>
                </c:pt>
                <c:pt idx="33">
                  <c:v>1.6798950153347598</c:v>
                </c:pt>
                <c:pt idx="34">
                  <c:v>2.3672042763790402</c:v>
                </c:pt>
                <c:pt idx="35">
                  <c:v>2.3499637599003997</c:v>
                </c:pt>
                <c:pt idx="36">
                  <c:v>2.3875827537843999</c:v>
                </c:pt>
                <c:pt idx="37">
                  <c:v>1.777652607346714</c:v>
                </c:pt>
                <c:pt idx="38">
                  <c:v>1.7943719220948431</c:v>
                </c:pt>
                <c:pt idx="39">
                  <c:v>1.7964858524005238</c:v>
                </c:pt>
                <c:pt idx="40">
                  <c:v>2.3113222637330804</c:v>
                </c:pt>
                <c:pt idx="41">
                  <c:v>2.3227389588665801</c:v>
                </c:pt>
                <c:pt idx="42">
                  <c:v>2.4257648884355802</c:v>
                </c:pt>
                <c:pt idx="43">
                  <c:v>2.3582756273723202</c:v>
                </c:pt>
                <c:pt idx="44">
                  <c:v>2.3845462999249794</c:v>
                </c:pt>
                <c:pt idx="45">
                  <c:v>2.3495404397499899</c:v>
                </c:pt>
                <c:pt idx="46">
                  <c:v>1.34562167305493</c:v>
                </c:pt>
                <c:pt idx="47">
                  <c:v>1.2181813430019099</c:v>
                </c:pt>
                <c:pt idx="48">
                  <c:v>1.2239125255163201</c:v>
                </c:pt>
                <c:pt idx="49">
                  <c:v>1.3504100831712988</c:v>
                </c:pt>
                <c:pt idx="50">
                  <c:v>1.3417619851557783</c:v>
                </c:pt>
                <c:pt idx="51">
                  <c:v>1.1744298652181402</c:v>
                </c:pt>
                <c:pt idx="52">
                  <c:v>1.18291509269424</c:v>
                </c:pt>
                <c:pt idx="53">
                  <c:v>1.1985765017474601</c:v>
                </c:pt>
                <c:pt idx="54">
                  <c:v>1.7605858303220598</c:v>
                </c:pt>
                <c:pt idx="55">
                  <c:v>1.7608014043348201</c:v>
                </c:pt>
                <c:pt idx="56">
                  <c:v>1.7564079541089499</c:v>
                </c:pt>
                <c:pt idx="57">
                  <c:v>1.4591836073333802</c:v>
                </c:pt>
                <c:pt idx="58">
                  <c:v>1.4833155658878701</c:v>
                </c:pt>
                <c:pt idx="59">
                  <c:v>1.4691070450824901</c:v>
                </c:pt>
                <c:pt idx="60">
                  <c:v>1.0732172662990001</c:v>
                </c:pt>
                <c:pt idx="61">
                  <c:v>0.9989118061234199</c:v>
                </c:pt>
                <c:pt idx="62">
                  <c:v>1.0436149172265798</c:v>
                </c:pt>
                <c:pt idx="63">
                  <c:v>1.1640918507651401</c:v>
                </c:pt>
                <c:pt idx="64">
                  <c:v>1.0906492767360698</c:v>
                </c:pt>
                <c:pt idx="65">
                  <c:v>1.1195578988940098</c:v>
                </c:pt>
                <c:pt idx="66">
                  <c:v>1.52967005057538</c:v>
                </c:pt>
                <c:pt idx="67">
                  <c:v>1.49869291802212</c:v>
                </c:pt>
                <c:pt idx="68">
                  <c:v>1.52717155370017</c:v>
                </c:pt>
                <c:pt idx="69">
                  <c:v>1.1711259479298299</c:v>
                </c:pt>
                <c:pt idx="70">
                  <c:v>1.1950973849100699</c:v>
                </c:pt>
                <c:pt idx="71">
                  <c:v>1.22736409177464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1-DD44-9ADB-4CF25E54E6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131-DD44-9ADB-4CF25E54E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6447"/>
        <c:axId val="743781839"/>
      </c:scatterChart>
      <c:valAx>
        <c:axId val="74378644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4500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1839"/>
        <c:crosses val="autoZero"/>
        <c:crossBetween val="midCat"/>
      </c:valAx>
      <c:valAx>
        <c:axId val="74378183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3500-1630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333442295534226"/>
                  <c:y val="-1.1514939057275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'Calculating 3550 speciation (2)'!$F$5:$F$50</c:f>
              <c:numCache>
                <c:formatCode>0.000</c:formatCode>
                <c:ptCount val="46"/>
                <c:pt idx="0">
                  <c:v>1.88609450571144</c:v>
                </c:pt>
                <c:pt idx="1">
                  <c:v>1.6718740008655899</c:v>
                </c:pt>
                <c:pt idx="2">
                  <c:v>1.61961263423849</c:v>
                </c:pt>
                <c:pt idx="3">
                  <c:v>2.00365076969315</c:v>
                </c:pt>
                <c:pt idx="4">
                  <c:v>2.0734369557955201</c:v>
                </c:pt>
                <c:pt idx="5">
                  <c:v>1.94926076347205</c:v>
                </c:pt>
                <c:pt idx="6">
                  <c:v>1.5658556750819299</c:v>
                </c:pt>
                <c:pt idx="7">
                  <c:v>1.7522770946733099</c:v>
                </c:pt>
                <c:pt idx="8">
                  <c:v>1.5202408766689399</c:v>
                </c:pt>
                <c:pt idx="9">
                  <c:v>1.3742418572392201</c:v>
                </c:pt>
                <c:pt idx="10">
                  <c:v>1.26238109478614</c:v>
                </c:pt>
                <c:pt idx="11">
                  <c:v>1.6450423161691401</c:v>
                </c:pt>
                <c:pt idx="12">
                  <c:v>1.0919231840946799</c:v>
                </c:pt>
                <c:pt idx="13">
                  <c:v>2.4131400629579498</c:v>
                </c:pt>
                <c:pt idx="14">
                  <c:v>2.16402647130024</c:v>
                </c:pt>
                <c:pt idx="15">
                  <c:v>2.3131420292966798</c:v>
                </c:pt>
                <c:pt idx="16">
                  <c:v>2.1197940597812202</c:v>
                </c:pt>
                <c:pt idx="17">
                  <c:v>2.1392362726004999</c:v>
                </c:pt>
                <c:pt idx="18">
                  <c:v>2.4422947891642401</c:v>
                </c:pt>
                <c:pt idx="19">
                  <c:v>2.4002579703391498</c:v>
                </c:pt>
                <c:pt idx="20">
                  <c:v>2.4995712599140898</c:v>
                </c:pt>
                <c:pt idx="21">
                  <c:v>2.5100074404485002</c:v>
                </c:pt>
                <c:pt idx="22">
                  <c:v>1.8927350595421299</c:v>
                </c:pt>
                <c:pt idx="23">
                  <c:v>1.8921710359520201</c:v>
                </c:pt>
                <c:pt idx="24">
                  <c:v>1.9909639492863</c:v>
                </c:pt>
                <c:pt idx="25">
                  <c:v>3.6167014884922102</c:v>
                </c:pt>
                <c:pt idx="26">
                  <c:v>3.6807377375956598</c:v>
                </c:pt>
                <c:pt idx="27">
                  <c:v>3.3714629847134501</c:v>
                </c:pt>
                <c:pt idx="28">
                  <c:v>1.8404443823266301</c:v>
                </c:pt>
                <c:pt idx="29">
                  <c:v>1.7308955855899899</c:v>
                </c:pt>
                <c:pt idx="30">
                  <c:v>2.0783096133157399</c:v>
                </c:pt>
                <c:pt idx="31">
                  <c:v>2.1823033313365801</c:v>
                </c:pt>
                <c:pt idx="32">
                  <c:v>2.1884672857144798</c:v>
                </c:pt>
                <c:pt idx="33">
                  <c:v>2.15255068224503</c:v>
                </c:pt>
                <c:pt idx="34">
                  <c:v>2.5333281132769101</c:v>
                </c:pt>
                <c:pt idx="35">
                  <c:v>2.82230544912575</c:v>
                </c:pt>
                <c:pt idx="36">
                  <c:v>2.6128803929046001</c:v>
                </c:pt>
                <c:pt idx="37">
                  <c:v>1.9928543958846501</c:v>
                </c:pt>
                <c:pt idx="38">
                  <c:v>1.9915036335952501</c:v>
                </c:pt>
                <c:pt idx="39">
                  <c:v>1.9637003867493299</c:v>
                </c:pt>
                <c:pt idx="40">
                  <c:v>2.2607243942915498</c:v>
                </c:pt>
                <c:pt idx="41">
                  <c:v>2.1539205245065198</c:v>
                </c:pt>
                <c:pt idx="42">
                  <c:v>2.4056292389402398</c:v>
                </c:pt>
                <c:pt idx="43">
                  <c:v>2.6272018948910101</c:v>
                </c:pt>
                <c:pt idx="44">
                  <c:v>2.54532998782798</c:v>
                </c:pt>
                <c:pt idx="45">
                  <c:v>2.3912694057701001</c:v>
                </c:pt>
              </c:numCache>
            </c:numRef>
          </c:xVal>
          <c:yVal>
            <c:numRef>
              <c:f>'Calculating 3550 speciation (2)'!$K$5:$K$50</c:f>
              <c:numCache>
                <c:formatCode>0.000</c:formatCode>
                <c:ptCount val="46"/>
                <c:pt idx="0">
                  <c:v>1.4683474282777924</c:v>
                </c:pt>
                <c:pt idx="1">
                  <c:v>1.381898426277379</c:v>
                </c:pt>
                <c:pt idx="2">
                  <c:v>1.3592912488831912</c:v>
                </c:pt>
                <c:pt idx="3">
                  <c:v>1.8953622668457089</c:v>
                </c:pt>
                <c:pt idx="4">
                  <c:v>1.940678320179124</c:v>
                </c:pt>
                <c:pt idx="5">
                  <c:v>1.891651926953517</c:v>
                </c:pt>
                <c:pt idx="6">
                  <c:v>2.0095439328858888</c:v>
                </c:pt>
                <c:pt idx="7">
                  <c:v>2.0736039362823453</c:v>
                </c:pt>
                <c:pt idx="8">
                  <c:v>1.9938450938444932</c:v>
                </c:pt>
                <c:pt idx="9">
                  <c:v>1.4937930940139845</c:v>
                </c:pt>
                <c:pt idx="10">
                  <c:v>1.5147697053240983</c:v>
                </c:pt>
                <c:pt idx="11">
                  <c:v>1.8837161061748595</c:v>
                </c:pt>
                <c:pt idx="12">
                  <c:v>1.4109213804957461</c:v>
                </c:pt>
                <c:pt idx="13">
                  <c:v>2.0955490670233008</c:v>
                </c:pt>
                <c:pt idx="14">
                  <c:v>2.0224132961516212</c:v>
                </c:pt>
                <c:pt idx="15">
                  <c:v>2.0698787846156037</c:v>
                </c:pt>
                <c:pt idx="16">
                  <c:v>2.0791114474890287</c:v>
                </c:pt>
                <c:pt idx="17">
                  <c:v>2.0977114156131145</c:v>
                </c:pt>
                <c:pt idx="18">
                  <c:v>2.2118153606573907</c:v>
                </c:pt>
                <c:pt idx="19">
                  <c:v>2.3015579653633109</c:v>
                </c:pt>
                <c:pt idx="20">
                  <c:v>2.3394593321358199</c:v>
                </c:pt>
                <c:pt idx="21">
                  <c:v>2.3446693057521308</c:v>
                </c:pt>
                <c:pt idx="22">
                  <c:v>1.9295193886941202</c:v>
                </c:pt>
                <c:pt idx="23">
                  <c:v>1.9358754606881143</c:v>
                </c:pt>
                <c:pt idx="24">
                  <c:v>1.9689673765216327</c:v>
                </c:pt>
                <c:pt idx="25">
                  <c:v>3.2604347899595121</c:v>
                </c:pt>
                <c:pt idx="26">
                  <c:v>3.2796555337774658</c:v>
                </c:pt>
                <c:pt idx="27">
                  <c:v>3.178732464779185</c:v>
                </c:pt>
                <c:pt idx="28">
                  <c:v>1.96259844074076</c:v>
                </c:pt>
                <c:pt idx="29">
                  <c:v>1.8884298329596803</c:v>
                </c:pt>
                <c:pt idx="30">
                  <c:v>2.076837928949733</c:v>
                </c:pt>
                <c:pt idx="31">
                  <c:v>2.0542003379703475</c:v>
                </c:pt>
                <c:pt idx="32">
                  <c:v>2.0447920940585069</c:v>
                </c:pt>
                <c:pt idx="33">
                  <c:v>2.0443296586824875</c:v>
                </c:pt>
                <c:pt idx="34">
                  <c:v>2.6886607359576118</c:v>
                </c:pt>
                <c:pt idx="35">
                  <c:v>2.8145056000532849</c:v>
                </c:pt>
                <c:pt idx="36">
                  <c:v>2.7399764909671198</c:v>
                </c:pt>
                <c:pt idx="37">
                  <c:v>2.0247564803438101</c:v>
                </c:pt>
                <c:pt idx="38">
                  <c:v>2.0371654806546045</c:v>
                </c:pt>
                <c:pt idx="39">
                  <c:v>2.0302462609166017</c:v>
                </c:pt>
                <c:pt idx="40">
                  <c:v>2.5154809979840538</c:v>
                </c:pt>
                <c:pt idx="41">
                  <c:v>2.4663139829265703</c:v>
                </c:pt>
                <c:pt idx="42">
                  <c:v>2.6569218849468084</c:v>
                </c:pt>
                <c:pt idx="43">
                  <c:v>2.717829122616175</c:v>
                </c:pt>
                <c:pt idx="44">
                  <c:v>2.6974868676456234</c:v>
                </c:pt>
                <c:pt idx="45">
                  <c:v>2.6034306194756915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B-1749-9788-5D4E263B2B0D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158755279"/>
        <c:axId val="1147536463"/>
      </c:scatterChart>
      <c:valAx>
        <c:axId val="115875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 wt% 4500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36463"/>
        <c:crosses val="autoZero"/>
        <c:crossBetween val="midCat"/>
      </c:valAx>
      <c:valAx>
        <c:axId val="11475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Calculated </a:t>
                </a:r>
              </a:p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OH 3350 peak wt%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5967153284671534E-2"/>
              <c:y val="0.24948630136986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Plotting!$B$2:$B$47</c:f>
              <c:numCache>
                <c:formatCode>0.000</c:formatCode>
                <c:ptCount val="46"/>
                <c:pt idx="0">
                  <c:v>2.32619468812215</c:v>
                </c:pt>
                <c:pt idx="1">
                  <c:v>2.3038877007616301</c:v>
                </c:pt>
                <c:pt idx="2">
                  <c:v>2.2974501814573398</c:v>
                </c:pt>
                <c:pt idx="3">
                  <c:v>2.8659346576157301</c:v>
                </c:pt>
                <c:pt idx="4">
                  <c:v>2.9236124673210302</c:v>
                </c:pt>
                <c:pt idx="5">
                  <c:v>2.9127765425488699</c:v>
                </c:pt>
                <c:pt idx="6">
                  <c:v>2.5194317914672499</c:v>
                </c:pt>
                <c:pt idx="7">
                  <c:v>2.5223452942438498</c:v>
                </c:pt>
                <c:pt idx="8">
                  <c:v>2.5218733325340499</c:v>
                </c:pt>
                <c:pt idx="9">
                  <c:v>2.3409225835542098</c:v>
                </c:pt>
                <c:pt idx="10">
                  <c:v>2.5575735296756701</c:v>
                </c:pt>
                <c:pt idx="11">
                  <c:v>2.89754113221947</c:v>
                </c:pt>
                <c:pt idx="12">
                  <c:v>2.5363978492217201</c:v>
                </c:pt>
                <c:pt idx="13">
                  <c:v>3.0770405118132702</c:v>
                </c:pt>
                <c:pt idx="14">
                  <c:v>3.1023721896330398</c:v>
                </c:pt>
                <c:pt idx="15">
                  <c:v>3.0930077900720399</c:v>
                </c:pt>
                <c:pt idx="16">
                  <c:v>3.1598645181334302</c:v>
                </c:pt>
                <c:pt idx="17">
                  <c:v>3.1787254840179302</c:v>
                </c:pt>
                <c:pt idx="18">
                  <c:v>3.18450627709288</c:v>
                </c:pt>
                <c:pt idx="19">
                  <c:v>3.3879131116965899</c:v>
                </c:pt>
                <c:pt idx="20">
                  <c:v>3.39547982639268</c:v>
                </c:pt>
                <c:pt idx="21">
                  <c:v>3.39147220861053</c:v>
                </c:pt>
                <c:pt idx="22">
                  <c:v>2.7676145336508799</c:v>
                </c:pt>
                <c:pt idx="23">
                  <c:v>2.7694934469761301</c:v>
                </c:pt>
                <c:pt idx="24">
                  <c:v>2.76701065237227</c:v>
                </c:pt>
                <c:pt idx="25">
                  <c:v>4.2156785071570297</c:v>
                </c:pt>
                <c:pt idx="26">
                  <c:v>4.2145802734541897</c:v>
                </c:pt>
                <c:pt idx="27">
                  <c:v>4.1974150329161102</c:v>
                </c:pt>
                <c:pt idx="28">
                  <c:v>3.2010448308783102</c:v>
                </c:pt>
                <c:pt idx="29">
                  <c:v>3.16590095549464</c:v>
                </c:pt>
                <c:pt idx="30">
                  <c:v>3.21687879051647</c:v>
                </c:pt>
                <c:pt idx="31">
                  <c:v>2.9994220915065699</c:v>
                </c:pt>
                <c:pt idx="32">
                  <c:v>2.9875041009801202</c:v>
                </c:pt>
                <c:pt idx="33">
                  <c:v>3.0002715954400898</c:v>
                </c:pt>
                <c:pt idx="34">
                  <c:v>4.6365647135849803</c:v>
                </c:pt>
                <c:pt idx="35">
                  <c:v>4.6132432012771796</c:v>
                </c:pt>
                <c:pt idx="36">
                  <c:v>4.6599436563115999</c:v>
                </c:pt>
                <c:pt idx="37">
                  <c:v>2.62376066603372</c:v>
                </c:pt>
                <c:pt idx="38">
                  <c:v>2.6389606992190799</c:v>
                </c:pt>
                <c:pt idx="39">
                  <c:v>2.6412772675546798</c:v>
                </c:pt>
                <c:pt idx="40">
                  <c:v>4.21832491496043</c:v>
                </c:pt>
                <c:pt idx="41">
                  <c:v>4.2304525505752002</c:v>
                </c:pt>
                <c:pt idx="42">
                  <c:v>4.3446962424307101</c:v>
                </c:pt>
                <c:pt idx="43">
                  <c:v>4.2902201898902401</c:v>
                </c:pt>
                <c:pt idx="44">
                  <c:v>4.3069588545175996</c:v>
                </c:pt>
                <c:pt idx="45">
                  <c:v>4.2785697792027699</c:v>
                </c:pt>
              </c:numCache>
            </c:numRef>
          </c:xVal>
          <c:yVal>
            <c:numRef>
              <c:f>Plotting!$M$2:$M$47</c:f>
              <c:numCache>
                <c:formatCode>0.000</c:formatCode>
                <c:ptCount val="46"/>
                <c:pt idx="0">
                  <c:v>4.4924400000000002</c:v>
                </c:pt>
                <c:pt idx="1">
                  <c:v>4.4924400000000002</c:v>
                </c:pt>
                <c:pt idx="2">
                  <c:v>4.4924400000000002</c:v>
                </c:pt>
                <c:pt idx="3">
                  <c:v>4.4924400000000002</c:v>
                </c:pt>
                <c:pt idx="4">
                  <c:v>4.4924400000000002</c:v>
                </c:pt>
                <c:pt idx="5">
                  <c:v>4.4924400000000002</c:v>
                </c:pt>
                <c:pt idx="6">
                  <c:v>2.1641849999999998</c:v>
                </c:pt>
                <c:pt idx="7">
                  <c:v>2.1641849999999998</c:v>
                </c:pt>
                <c:pt idx="8">
                  <c:v>2.1641849999999998</c:v>
                </c:pt>
                <c:pt idx="10">
                  <c:v>2.9107949999999998</c:v>
                </c:pt>
                <c:pt idx="11">
                  <c:v>2.9107949999999998</c:v>
                </c:pt>
                <c:pt idx="12">
                  <c:v>2.9107949999999998</c:v>
                </c:pt>
                <c:pt idx="13">
                  <c:v>4.0317369999999997</c:v>
                </c:pt>
                <c:pt idx="14">
                  <c:v>4.0317369999999997</c:v>
                </c:pt>
                <c:pt idx="15">
                  <c:v>4.0317369999999997</c:v>
                </c:pt>
                <c:pt idx="16">
                  <c:v>3.5058259999999999</c:v>
                </c:pt>
                <c:pt idx="17">
                  <c:v>3.5058259999999999</c:v>
                </c:pt>
                <c:pt idx="18">
                  <c:v>3.5058259999999999</c:v>
                </c:pt>
                <c:pt idx="19">
                  <c:v>3.5058259999999999</c:v>
                </c:pt>
                <c:pt idx="20">
                  <c:v>3.5058259999999999</c:v>
                </c:pt>
                <c:pt idx="21">
                  <c:v>3.5058259999999999</c:v>
                </c:pt>
                <c:pt idx="22">
                  <c:v>4.527495</c:v>
                </c:pt>
                <c:pt idx="23">
                  <c:v>4.527495</c:v>
                </c:pt>
                <c:pt idx="24">
                  <c:v>4.527495</c:v>
                </c:pt>
                <c:pt idx="25">
                  <c:v>4.2100569999999999</c:v>
                </c:pt>
                <c:pt idx="26">
                  <c:v>4.2100569999999999</c:v>
                </c:pt>
                <c:pt idx="27">
                  <c:v>4.2100569999999999</c:v>
                </c:pt>
                <c:pt idx="28">
                  <c:v>4.7209269999999997</c:v>
                </c:pt>
                <c:pt idx="29">
                  <c:v>4.7209269999999997</c:v>
                </c:pt>
                <c:pt idx="30">
                  <c:v>4.7209269999999997</c:v>
                </c:pt>
                <c:pt idx="31">
                  <c:v>3.1071499999999999</c:v>
                </c:pt>
                <c:pt idx="32">
                  <c:v>3.1071499999999999</c:v>
                </c:pt>
                <c:pt idx="33">
                  <c:v>3.1071499999999999</c:v>
                </c:pt>
                <c:pt idx="34">
                  <c:v>5.3318950000000003</c:v>
                </c:pt>
                <c:pt idx="35">
                  <c:v>5.3318950000000003</c:v>
                </c:pt>
                <c:pt idx="36">
                  <c:v>5.3318950000000003</c:v>
                </c:pt>
                <c:pt idx="37">
                  <c:v>3.461808</c:v>
                </c:pt>
                <c:pt idx="38">
                  <c:v>3.461808</c:v>
                </c:pt>
                <c:pt idx="39">
                  <c:v>3.461808</c:v>
                </c:pt>
                <c:pt idx="40">
                  <c:v>6.0314059999999996</c:v>
                </c:pt>
                <c:pt idx="41">
                  <c:v>6.0314059999999996</c:v>
                </c:pt>
                <c:pt idx="42">
                  <c:v>6.0314059999999996</c:v>
                </c:pt>
                <c:pt idx="43">
                  <c:v>4.3697039999999996</c:v>
                </c:pt>
                <c:pt idx="44">
                  <c:v>4.3697039999999996</c:v>
                </c:pt>
                <c:pt idx="45">
                  <c:v>4.3697039999999996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2-4D44-8166-22FE229751F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Plotting!$B$48:$B$73</c:f>
              <c:numCache>
                <c:formatCode>0.000</c:formatCode>
                <c:ptCount val="26"/>
                <c:pt idx="0">
                  <c:v>2.62326425023423</c:v>
                </c:pt>
                <c:pt idx="1">
                  <c:v>2.462720442018</c:v>
                </c:pt>
                <c:pt idx="2">
                  <c:v>2.4653790611259701</c:v>
                </c:pt>
                <c:pt idx="3">
                  <c:v>2.34787187308548</c:v>
                </c:pt>
                <c:pt idx="4">
                  <c:v>2.3335559427596002</c:v>
                </c:pt>
                <c:pt idx="5">
                  <c:v>2.5060011100140702</c:v>
                </c:pt>
                <c:pt idx="6">
                  <c:v>2.50981644383769</c:v>
                </c:pt>
                <c:pt idx="7">
                  <c:v>2.51979549703807</c:v>
                </c:pt>
                <c:pt idx="8">
                  <c:v>3.3699131222462699</c:v>
                </c:pt>
                <c:pt idx="9">
                  <c:v>3.3782755150869801</c:v>
                </c:pt>
                <c:pt idx="10">
                  <c:v>3.3697809695719299</c:v>
                </c:pt>
                <c:pt idx="11">
                  <c:v>2.5742019570041101</c:v>
                </c:pt>
                <c:pt idx="12">
                  <c:v>2.59484646913246</c:v>
                </c:pt>
                <c:pt idx="13">
                  <c:v>2.58412406899415</c:v>
                </c:pt>
                <c:pt idx="14">
                  <c:v>2.0896771053771102</c:v>
                </c:pt>
                <c:pt idx="15">
                  <c:v>2.04847574836923</c:v>
                </c:pt>
                <c:pt idx="16">
                  <c:v>2.1975085154720899</c:v>
                </c:pt>
                <c:pt idx="17">
                  <c:v>2.5668356473282401</c:v>
                </c:pt>
                <c:pt idx="18">
                  <c:v>2.4842650028086699</c:v>
                </c:pt>
                <c:pt idx="19">
                  <c:v>2.5189368179013498</c:v>
                </c:pt>
                <c:pt idx="20">
                  <c:v>2.88856295922215</c:v>
                </c:pt>
                <c:pt idx="21">
                  <c:v>2.85067197575284</c:v>
                </c:pt>
                <c:pt idx="22">
                  <c:v>2.8802996569502599</c:v>
                </c:pt>
                <c:pt idx="23">
                  <c:v>2.46894165489674</c:v>
                </c:pt>
                <c:pt idx="24">
                  <c:v>2.4990528919049799</c:v>
                </c:pt>
                <c:pt idx="25">
                  <c:v>2.5197437387382799</c:v>
                </c:pt>
              </c:numCache>
            </c:numRef>
          </c:xVal>
          <c:yVal>
            <c:numRef>
              <c:f>Plotting!$M$48:$M$73</c:f>
              <c:numCache>
                <c:formatCode>0.000</c:formatCode>
                <c:ptCount val="26"/>
                <c:pt idx="0">
                  <c:v>3.2631939999999999</c:v>
                </c:pt>
                <c:pt idx="1">
                  <c:v>3.2631939999999999</c:v>
                </c:pt>
                <c:pt idx="2">
                  <c:v>3.2631939999999999</c:v>
                </c:pt>
                <c:pt idx="5">
                  <c:v>3.718966</c:v>
                </c:pt>
                <c:pt idx="6">
                  <c:v>3.718966</c:v>
                </c:pt>
                <c:pt idx="7">
                  <c:v>3.718966</c:v>
                </c:pt>
                <c:pt idx="8">
                  <c:v>3.7264189999999999</c:v>
                </c:pt>
                <c:pt idx="9">
                  <c:v>3.7264189999999999</c:v>
                </c:pt>
                <c:pt idx="10">
                  <c:v>3.7264189999999999</c:v>
                </c:pt>
                <c:pt idx="11">
                  <c:v>4.2198460000000004</c:v>
                </c:pt>
                <c:pt idx="12">
                  <c:v>4.2198460000000004</c:v>
                </c:pt>
                <c:pt idx="13">
                  <c:v>4.2198460000000004</c:v>
                </c:pt>
                <c:pt idx="14">
                  <c:v>3.4263669999999999</c:v>
                </c:pt>
                <c:pt idx="15">
                  <c:v>3.4263669999999999</c:v>
                </c:pt>
                <c:pt idx="16">
                  <c:v>3.4263669999999999</c:v>
                </c:pt>
                <c:pt idx="17">
                  <c:v>3.4263669999999999</c:v>
                </c:pt>
                <c:pt idx="18">
                  <c:v>3.4263669999999999</c:v>
                </c:pt>
                <c:pt idx="19">
                  <c:v>3.4263669999999999</c:v>
                </c:pt>
                <c:pt idx="20">
                  <c:v>3.6237780000000002</c:v>
                </c:pt>
                <c:pt idx="21">
                  <c:v>3.6237780000000002</c:v>
                </c:pt>
                <c:pt idx="22">
                  <c:v>3.6237780000000002</c:v>
                </c:pt>
                <c:pt idx="23">
                  <c:v>2.2304940000000002</c:v>
                </c:pt>
                <c:pt idx="24">
                  <c:v>2.2304940000000002</c:v>
                </c:pt>
                <c:pt idx="25">
                  <c:v>2.2304940000000002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2-4D44-8166-22FE229751F5}"/>
            </c:ext>
          </c:extLst>
        </c:ser>
        <c:ser>
          <c:idx val="2"/>
          <c:order val="2"/>
          <c:tx>
            <c:v>01:01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C2-4D44-8166-22FE229751F5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7C2-4D44-8166-22FE2297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5999"/>
        <c:axId val="1111127647"/>
      </c:scatterChart>
      <c:valAx>
        <c:axId val="1111125999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7647"/>
        <c:crosses val="autoZero"/>
        <c:crossBetween val="midCat"/>
      </c:valAx>
      <c:valAx>
        <c:axId val="11111276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H2O BY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079555577906778"/>
                  <c:y val="-2.6976593679214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'Calculating 3550 speciation (2)'!$C$5:$C$50</c:f>
              <c:numCache>
                <c:formatCode>0.000</c:formatCode>
                <c:ptCount val="46"/>
                <c:pt idx="0">
                  <c:v>1.39873885919092</c:v>
                </c:pt>
                <c:pt idx="1">
                  <c:v>1.39235620104821</c:v>
                </c:pt>
                <c:pt idx="2">
                  <c:v>1.3897699160108601</c:v>
                </c:pt>
                <c:pt idx="3">
                  <c:v>1.3269972727567201</c:v>
                </c:pt>
                <c:pt idx="4">
                  <c:v>1.3604796697107</c:v>
                </c:pt>
                <c:pt idx="5">
                  <c:v>1.35039430403022</c:v>
                </c:pt>
                <c:pt idx="6">
                  <c:v>0.59233340709969096</c:v>
                </c:pt>
                <c:pt idx="7">
                  <c:v>0.59094888971513804</c:v>
                </c:pt>
                <c:pt idx="8">
                  <c:v>0.59362253445814295</c:v>
                </c:pt>
                <c:pt idx="9">
                  <c:v>0.99327149510728596</c:v>
                </c:pt>
                <c:pt idx="10">
                  <c:v>1.08079355490069</c:v>
                </c:pt>
                <c:pt idx="11">
                  <c:v>1.13674481176618</c:v>
                </c:pt>
                <c:pt idx="12">
                  <c:v>1.06601653826694</c:v>
                </c:pt>
                <c:pt idx="13">
                  <c:v>1.4822465763406401</c:v>
                </c:pt>
                <c:pt idx="14">
                  <c:v>1.4853546102444599</c:v>
                </c:pt>
                <c:pt idx="15">
                  <c:v>1.48674828694244</c:v>
                </c:pt>
                <c:pt idx="16">
                  <c:v>1.42194877565839</c:v>
                </c:pt>
                <c:pt idx="17">
                  <c:v>1.4244437008219499</c:v>
                </c:pt>
                <c:pt idx="18">
                  <c:v>1.4233681430510401</c:v>
                </c:pt>
                <c:pt idx="19">
                  <c:v>1.4839361591128699</c:v>
                </c:pt>
                <c:pt idx="20">
                  <c:v>1.4886921816273799</c:v>
                </c:pt>
                <c:pt idx="21">
                  <c:v>1.4812922090438101</c:v>
                </c:pt>
                <c:pt idx="22">
                  <c:v>1.09181551742904</c:v>
                </c:pt>
                <c:pt idx="23">
                  <c:v>1.0837128247721499</c:v>
                </c:pt>
                <c:pt idx="24">
                  <c:v>1.0849088212392799</c:v>
                </c:pt>
                <c:pt idx="25">
                  <c:v>1.5241764282261501</c:v>
                </c:pt>
                <c:pt idx="26">
                  <c:v>1.51914599339923</c:v>
                </c:pt>
                <c:pt idx="27">
                  <c:v>1.52270636255994</c:v>
                </c:pt>
                <c:pt idx="28">
                  <c:v>1.45956872886762</c:v>
                </c:pt>
                <c:pt idx="29">
                  <c:v>1.45917286613647</c:v>
                </c:pt>
                <c:pt idx="30">
                  <c:v>1.4606450394731501</c:v>
                </c:pt>
                <c:pt idx="31">
                  <c:v>1.32071625602895</c:v>
                </c:pt>
                <c:pt idx="32">
                  <c:v>1.3265872894616499</c:v>
                </c:pt>
                <c:pt idx="33">
                  <c:v>1.32037658010533</c:v>
                </c:pt>
                <c:pt idx="34">
                  <c:v>2.2693604372059402</c:v>
                </c:pt>
                <c:pt idx="35">
                  <c:v>2.2632794413767798</c:v>
                </c:pt>
                <c:pt idx="36">
                  <c:v>2.2723609025272</c:v>
                </c:pt>
                <c:pt idx="37">
                  <c:v>0.846108058687006</c:v>
                </c:pt>
                <c:pt idx="38">
                  <c:v>0.84458877712423697</c:v>
                </c:pt>
                <c:pt idx="39">
                  <c:v>0.84479141515415601</c:v>
                </c:pt>
                <c:pt idx="40">
                  <c:v>1.9070026512273499</c:v>
                </c:pt>
                <c:pt idx="41">
                  <c:v>1.9077135917086201</c:v>
                </c:pt>
                <c:pt idx="42">
                  <c:v>1.91893135399513</c:v>
                </c:pt>
                <c:pt idx="43">
                  <c:v>1.9319445625179199</c:v>
                </c:pt>
                <c:pt idx="44">
                  <c:v>1.9224125545926201</c:v>
                </c:pt>
                <c:pt idx="45">
                  <c:v>1.92902933945278</c:v>
                </c:pt>
              </c:numCache>
            </c:numRef>
          </c:xVal>
          <c:yVal>
            <c:numRef>
              <c:f>'Calculating 3550 speciation (2)'!$L$5:$L$50</c:f>
              <c:numCache>
                <c:formatCode>0.000</c:formatCode>
                <c:ptCount val="46"/>
                <c:pt idx="0">
                  <c:v>1.0732188046988724</c:v>
                </c:pt>
                <c:pt idx="1">
                  <c:v>1.1342510440685487</c:v>
                </c:pt>
                <c:pt idx="2">
                  <c:v>1.149557045764551</c:v>
                </c:pt>
                <c:pt idx="3">
                  <c:v>1.2371617646815245</c:v>
                </c:pt>
                <c:pt idx="4">
                  <c:v>1.2549922154030364</c:v>
                </c:pt>
                <c:pt idx="5">
                  <c:v>1.2915705679463538</c:v>
                </c:pt>
                <c:pt idx="6">
                  <c:v>0.74920084411791155</c:v>
                </c:pt>
                <c:pt idx="7">
                  <c:v>0.68922211138684242</c:v>
                </c:pt>
                <c:pt idx="8">
                  <c:v>0.76731845431871437</c:v>
                </c:pt>
                <c:pt idx="9">
                  <c:v>1.0640976976299101</c:v>
                </c:pt>
                <c:pt idx="10">
                  <c:v>1.2781597325689731</c:v>
                </c:pt>
                <c:pt idx="11">
                  <c:v>1.2828846658341395</c:v>
                </c:pt>
                <c:pt idx="12">
                  <c:v>1.3575659172116996</c:v>
                </c:pt>
                <c:pt idx="13">
                  <c:v>1.2685921408266547</c:v>
                </c:pt>
                <c:pt idx="14">
                  <c:v>1.3681186011913964</c:v>
                </c:pt>
                <c:pt idx="15">
                  <c:v>1.3111920777224773</c:v>
                </c:pt>
                <c:pt idx="16">
                  <c:v>1.3745302648155244</c:v>
                </c:pt>
                <c:pt idx="17">
                  <c:v>1.3766341317367732</c:v>
                </c:pt>
                <c:pt idx="18">
                  <c:v>1.2704403674063447</c:v>
                </c:pt>
                <c:pt idx="19">
                  <c:v>1.4023792280385512</c:v>
                </c:pt>
                <c:pt idx="20">
                  <c:v>1.3732232294706268</c:v>
                </c:pt>
                <c:pt idx="21">
                  <c:v>1.3637462962921765</c:v>
                </c:pt>
                <c:pt idx="22">
                  <c:v>1.096970222908211</c:v>
                </c:pt>
                <c:pt idx="23">
                  <c:v>1.0927416423365051</c:v>
                </c:pt>
                <c:pt idx="24">
                  <c:v>1.0574372883851055</c:v>
                </c:pt>
                <c:pt idx="25">
                  <c:v>1.3542048061336813</c:v>
                </c:pt>
                <c:pt idx="26">
                  <c:v>1.3340715620060835</c:v>
                </c:pt>
                <c:pt idx="27">
                  <c:v>1.4149399219611627</c:v>
                </c:pt>
                <c:pt idx="28">
                  <c:v>1.5339795081238432</c:v>
                </c:pt>
                <c:pt idx="29">
                  <c:v>1.5690001453853974</c:v>
                </c:pt>
                <c:pt idx="30">
                  <c:v>1.438544512084126</c:v>
                </c:pt>
                <c:pt idx="31">
                  <c:v>1.2252464711273228</c:v>
                </c:pt>
                <c:pt idx="32">
                  <c:v>1.2216060826113455</c:v>
                </c:pt>
                <c:pt idx="33">
                  <c:v>1.2358951055245564</c:v>
                </c:pt>
                <c:pt idx="34">
                  <c:v>2.3737462841537136</c:v>
                </c:pt>
                <c:pt idx="35">
                  <c:v>2.2244494327995503</c:v>
                </c:pt>
                <c:pt idx="36">
                  <c:v>2.3485016587160517</c:v>
                </c:pt>
                <c:pt idx="37">
                  <c:v>0.84724558889203871</c:v>
                </c:pt>
                <c:pt idx="38">
                  <c:v>0.85148454157571563</c:v>
                </c:pt>
                <c:pt idx="39">
                  <c:v>0.86081384183362553</c:v>
                </c:pt>
                <c:pt idx="40">
                  <c:v>2.0912741706534748</c:v>
                </c:pt>
                <c:pt idx="41">
                  <c:v>2.1528715603141646</c:v>
                </c:pt>
                <c:pt idx="42">
                  <c:v>2.0887948479669403</c:v>
                </c:pt>
                <c:pt idx="43">
                  <c:v>1.9697432262411947</c:v>
                </c:pt>
                <c:pt idx="44">
                  <c:v>2.0079278117648851</c:v>
                </c:pt>
                <c:pt idx="45">
                  <c:v>2.0698677131154297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5-0944-A3F3-F440228E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55279"/>
        <c:axId val="1147536463"/>
      </c:scatterChart>
      <c:valAx>
        <c:axId val="115875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1630</a:t>
                </a:r>
                <a:r>
                  <a:rPr lang="en-US" baseline="0"/>
                  <a:t> Peak Molecular Water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36463"/>
        <c:crosses val="autoZero"/>
        <c:crossBetween val="midCat"/>
      </c:valAx>
      <c:valAx>
        <c:axId val="11475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Molecular Water 3350 peak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'Calculating 3550 speciation (2)'!$H$5:$H$50</c:f>
              <c:numCache>
                <c:formatCode>0.000</c:formatCode>
                <c:ptCount val="46"/>
                <c:pt idx="0">
                  <c:v>3.2848333649023598</c:v>
                </c:pt>
                <c:pt idx="1">
                  <c:v>3.0642302019137997</c:v>
                </c:pt>
                <c:pt idx="2">
                  <c:v>3.0093825502493501</c:v>
                </c:pt>
                <c:pt idx="3">
                  <c:v>3.3306480424498703</c:v>
                </c:pt>
                <c:pt idx="4">
                  <c:v>3.4339166255062201</c:v>
                </c:pt>
                <c:pt idx="5">
                  <c:v>3.29965506750227</c:v>
                </c:pt>
                <c:pt idx="6">
                  <c:v>2.1581890821816208</c:v>
                </c:pt>
                <c:pt idx="7">
                  <c:v>2.343225984388448</c:v>
                </c:pt>
                <c:pt idx="8">
                  <c:v>2.1138634111270829</c:v>
                </c:pt>
                <c:pt idx="9">
                  <c:v>2.367513352346506</c:v>
                </c:pt>
                <c:pt idx="10">
                  <c:v>2.34317464968683</c:v>
                </c:pt>
                <c:pt idx="11">
                  <c:v>2.7817871279353201</c:v>
                </c:pt>
                <c:pt idx="12">
                  <c:v>2.1579397223616201</c:v>
                </c:pt>
                <c:pt idx="13">
                  <c:v>3.8953866392985899</c:v>
                </c:pt>
                <c:pt idx="14">
                  <c:v>3.6493810815446999</c:v>
                </c:pt>
                <c:pt idx="15">
                  <c:v>3.7998903162391198</c:v>
                </c:pt>
                <c:pt idx="16">
                  <c:v>3.5417428354396101</c:v>
                </c:pt>
                <c:pt idx="17">
                  <c:v>3.5636799734224498</c:v>
                </c:pt>
                <c:pt idx="18">
                  <c:v>3.8656629322152805</c:v>
                </c:pt>
                <c:pt idx="19">
                  <c:v>3.8841941294520197</c:v>
                </c:pt>
                <c:pt idx="20">
                  <c:v>3.9882634415414699</c:v>
                </c:pt>
                <c:pt idx="21">
                  <c:v>3.9912996494923103</c:v>
                </c:pt>
                <c:pt idx="22">
                  <c:v>2.98455057697117</c:v>
                </c:pt>
                <c:pt idx="23">
                  <c:v>2.9758838607241698</c:v>
                </c:pt>
                <c:pt idx="24">
                  <c:v>3.0758727705255797</c:v>
                </c:pt>
                <c:pt idx="25">
                  <c:v>5.1408779167183605</c:v>
                </c:pt>
                <c:pt idx="26">
                  <c:v>5.1998837309948893</c:v>
                </c:pt>
                <c:pt idx="27">
                  <c:v>4.8941693472733903</c:v>
                </c:pt>
                <c:pt idx="28">
                  <c:v>3.3000131111942501</c:v>
                </c:pt>
                <c:pt idx="29">
                  <c:v>3.1900684517264599</c:v>
                </c:pt>
                <c:pt idx="30">
                  <c:v>3.53895465278889</c:v>
                </c:pt>
                <c:pt idx="31">
                  <c:v>3.5030195873655301</c:v>
                </c:pt>
                <c:pt idx="32">
                  <c:v>3.51505457517613</c:v>
                </c:pt>
                <c:pt idx="33">
                  <c:v>3.47292726235036</c:v>
                </c:pt>
                <c:pt idx="34">
                  <c:v>4.8026885504828503</c:v>
                </c:pt>
                <c:pt idx="35">
                  <c:v>5.0855848905025294</c:v>
                </c:pt>
                <c:pt idx="36">
                  <c:v>4.8852412954318005</c:v>
                </c:pt>
                <c:pt idx="37">
                  <c:v>2.8389624545716563</c:v>
                </c:pt>
                <c:pt idx="38">
                  <c:v>2.8360924107194871</c:v>
                </c:pt>
                <c:pt idx="39">
                  <c:v>2.8084918019034859</c:v>
                </c:pt>
                <c:pt idx="40">
                  <c:v>4.1677270455188999</c:v>
                </c:pt>
                <c:pt idx="41">
                  <c:v>4.0616341162151404</c:v>
                </c:pt>
                <c:pt idx="42">
                  <c:v>4.3245605929353701</c:v>
                </c:pt>
                <c:pt idx="43">
                  <c:v>4.5591464574089304</c:v>
                </c:pt>
                <c:pt idx="44">
                  <c:v>4.4677425424206003</c:v>
                </c:pt>
                <c:pt idx="45">
                  <c:v>4.32029874522288</c:v>
                </c:pt>
              </c:numCache>
            </c:numRef>
          </c:xVal>
          <c:yVal>
            <c:numRef>
              <c:f>'Calculating 3550 speciation (2)'!$I$5:$I$50</c:f>
              <c:numCache>
                <c:formatCode>0.000</c:formatCode>
                <c:ptCount val="46"/>
                <c:pt idx="0">
                  <c:v>0.57418270462785048</c:v>
                </c:pt>
                <c:pt idx="1">
                  <c:v>0.54560979126875064</c:v>
                </c:pt>
                <c:pt idx="2">
                  <c:v>0.53818768707364673</c:v>
                </c:pt>
                <c:pt idx="3">
                  <c:v>0.60157985597882546</c:v>
                </c:pt>
                <c:pt idx="4">
                  <c:v>0.60381109442045899</c:v>
                </c:pt>
                <c:pt idx="5">
                  <c:v>0.59074682765176911</c:v>
                </c:pt>
                <c:pt idx="6">
                  <c:v>0.72554146808076403</c:v>
                </c:pt>
                <c:pt idx="7">
                  <c:v>0.74780542139243644</c:v>
                </c:pt>
                <c:pt idx="8">
                  <c:v>0.71917649393362104</c:v>
                </c:pt>
                <c:pt idx="9">
                  <c:v>0.58045791204394781</c:v>
                </c:pt>
                <c:pt idx="10">
                  <c:v>0.53874818718905981</c:v>
                </c:pt>
                <c:pt idx="11">
                  <c:v>0.59136168244121279</c:v>
                </c:pt>
                <c:pt idx="12">
                  <c:v>0.50600263426250569</c:v>
                </c:pt>
                <c:pt idx="13">
                  <c:v>0.61948666112190187</c:v>
                </c:pt>
                <c:pt idx="14">
                  <c:v>0.5929845151672285</c:v>
                </c:pt>
                <c:pt idx="15">
                  <c:v>0.60873915739390994</c:v>
                </c:pt>
                <c:pt idx="16">
                  <c:v>0.59851721547087022</c:v>
                </c:pt>
                <c:pt idx="17">
                  <c:v>0.60028854682651045</c:v>
                </c:pt>
                <c:pt idx="18">
                  <c:v>0.63179196737793275</c:v>
                </c:pt>
                <c:pt idx="19">
                  <c:v>0.61795520263498704</c:v>
                </c:pt>
                <c:pt idx="20">
                  <c:v>0.62673173338519528</c:v>
                </c:pt>
                <c:pt idx="21">
                  <c:v>0.62886970683039822</c:v>
                </c:pt>
                <c:pt idx="22">
                  <c:v>0.63417757907890637</c:v>
                </c:pt>
                <c:pt idx="23">
                  <c:v>0.63583497357708296</c:v>
                </c:pt>
                <c:pt idx="24">
                  <c:v>0.64728423371884158</c:v>
                </c:pt>
                <c:pt idx="25">
                  <c:v>0.7035182603209732</c:v>
                </c:pt>
                <c:pt idx="26">
                  <c:v>0.70785000742534432</c:v>
                </c:pt>
                <c:pt idx="27">
                  <c:v>0.68887338085097916</c:v>
                </c:pt>
                <c:pt idx="28">
                  <c:v>0.55770820306243785</c:v>
                </c:pt>
                <c:pt idx="29">
                  <c:v>0.54258885405836099</c:v>
                </c:pt>
                <c:pt idx="30">
                  <c:v>0.5872665284585995</c:v>
                </c:pt>
                <c:pt idx="31">
                  <c:v>0.62297777015223488</c:v>
                </c:pt>
                <c:pt idx="32">
                  <c:v>0.6225983804546823</c:v>
                </c:pt>
                <c:pt idx="33">
                  <c:v>0.61980874335624769</c:v>
                </c:pt>
                <c:pt idx="34">
                  <c:v>0.52748124027784726</c:v>
                </c:pt>
                <c:pt idx="35">
                  <c:v>0.55496182049708453</c:v>
                </c:pt>
                <c:pt idx="36">
                  <c:v>0.53485185989644157</c:v>
                </c:pt>
                <c:pt idx="37">
                  <c:v>0.70196574550519464</c:v>
                </c:pt>
                <c:pt idx="38">
                  <c:v>0.70219983878805492</c:v>
                </c:pt>
                <c:pt idx="39">
                  <c:v>0.6992010392974658</c:v>
                </c:pt>
                <c:pt idx="40">
                  <c:v>0.5424358096392754</c:v>
                </c:pt>
                <c:pt idx="41">
                  <c:v>0.53030885177655152</c:v>
                </c:pt>
                <c:pt idx="42">
                  <c:v>0.55627136844147618</c:v>
                </c:pt>
                <c:pt idx="43">
                  <c:v>0.57624862886815664</c:v>
                </c:pt>
                <c:pt idx="44">
                  <c:v>0.569712771866423</c:v>
                </c:pt>
                <c:pt idx="45">
                  <c:v>0.5534963081926263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7-F643-ABB7-72F15A505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70367"/>
        <c:axId val="1190230719"/>
      </c:scatterChart>
      <c:valAx>
        <c:axId val="119037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30719"/>
        <c:crosses val="autoZero"/>
        <c:crossBetween val="midCat"/>
      </c:valAx>
      <c:valAx>
        <c:axId val="11902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7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Plotting!$C$2:$C$73</c:f>
              <c:numCache>
                <c:formatCode>0.000</c:formatCode>
                <c:ptCount val="72"/>
                <c:pt idx="0">
                  <c:v>1.39873885919092</c:v>
                </c:pt>
                <c:pt idx="1">
                  <c:v>1.39235620104821</c:v>
                </c:pt>
                <c:pt idx="2">
                  <c:v>1.3897699160108601</c:v>
                </c:pt>
                <c:pt idx="3">
                  <c:v>1.3269972727567201</c:v>
                </c:pt>
                <c:pt idx="4">
                  <c:v>1.3604796697107</c:v>
                </c:pt>
                <c:pt idx="5">
                  <c:v>1.35039430403022</c:v>
                </c:pt>
                <c:pt idx="6">
                  <c:v>0.59233340709969096</c:v>
                </c:pt>
                <c:pt idx="7">
                  <c:v>0.59094888971513804</c:v>
                </c:pt>
                <c:pt idx="8">
                  <c:v>0.59362253445814295</c:v>
                </c:pt>
                <c:pt idx="9">
                  <c:v>0.99327149510728596</c:v>
                </c:pt>
                <c:pt idx="10">
                  <c:v>1.08079355490069</c:v>
                </c:pt>
                <c:pt idx="11">
                  <c:v>1.13674481176618</c:v>
                </c:pt>
                <c:pt idx="12">
                  <c:v>1.06601653826694</c:v>
                </c:pt>
                <c:pt idx="13">
                  <c:v>1.4822465763406401</c:v>
                </c:pt>
                <c:pt idx="14">
                  <c:v>1.4853546102444599</c:v>
                </c:pt>
                <c:pt idx="15">
                  <c:v>1.48674828694244</c:v>
                </c:pt>
                <c:pt idx="16">
                  <c:v>1.42194877565839</c:v>
                </c:pt>
                <c:pt idx="17">
                  <c:v>1.4244437008219499</c:v>
                </c:pt>
                <c:pt idx="18">
                  <c:v>1.4233681430510401</c:v>
                </c:pt>
                <c:pt idx="19">
                  <c:v>1.4839361591128699</c:v>
                </c:pt>
                <c:pt idx="20">
                  <c:v>1.4886921816273799</c:v>
                </c:pt>
                <c:pt idx="21">
                  <c:v>1.4812922090438101</c:v>
                </c:pt>
                <c:pt idx="22">
                  <c:v>1.09181551742904</c:v>
                </c:pt>
                <c:pt idx="23">
                  <c:v>1.0837128247721499</c:v>
                </c:pt>
                <c:pt idx="24">
                  <c:v>1.0849088212392799</c:v>
                </c:pt>
                <c:pt idx="25">
                  <c:v>1.5241764282261501</c:v>
                </c:pt>
                <c:pt idx="26">
                  <c:v>1.51914599339923</c:v>
                </c:pt>
                <c:pt idx="27">
                  <c:v>1.52270636255994</c:v>
                </c:pt>
                <c:pt idx="28">
                  <c:v>1.45956872886762</c:v>
                </c:pt>
                <c:pt idx="29">
                  <c:v>1.45917286613647</c:v>
                </c:pt>
                <c:pt idx="30">
                  <c:v>1.4606450394731501</c:v>
                </c:pt>
                <c:pt idx="31">
                  <c:v>1.32071625602895</c:v>
                </c:pt>
                <c:pt idx="32">
                  <c:v>1.3265872894616499</c:v>
                </c:pt>
                <c:pt idx="33">
                  <c:v>1.32037658010533</c:v>
                </c:pt>
                <c:pt idx="34">
                  <c:v>2.2693604372059402</c:v>
                </c:pt>
                <c:pt idx="35">
                  <c:v>2.2632794413767798</c:v>
                </c:pt>
                <c:pt idx="36">
                  <c:v>2.2723609025272</c:v>
                </c:pt>
                <c:pt idx="37">
                  <c:v>0.846108058687006</c:v>
                </c:pt>
                <c:pt idx="38">
                  <c:v>0.84458877712423697</c:v>
                </c:pt>
                <c:pt idx="39">
                  <c:v>0.84479141515415601</c:v>
                </c:pt>
                <c:pt idx="40">
                  <c:v>1.9070026512273499</c:v>
                </c:pt>
                <c:pt idx="41">
                  <c:v>1.9077135917086201</c:v>
                </c:pt>
                <c:pt idx="42">
                  <c:v>1.91893135399513</c:v>
                </c:pt>
                <c:pt idx="43">
                  <c:v>1.9319445625179199</c:v>
                </c:pt>
                <c:pt idx="44">
                  <c:v>1.9224125545926201</c:v>
                </c:pt>
                <c:pt idx="45">
                  <c:v>1.92902933945278</c:v>
                </c:pt>
                <c:pt idx="46">
                  <c:v>1.2776425771793001</c:v>
                </c:pt>
                <c:pt idx="47">
                  <c:v>1.2445390990160901</c:v>
                </c:pt>
                <c:pt idx="48">
                  <c:v>1.2414665356096499</c:v>
                </c:pt>
                <c:pt idx="49">
                  <c:v>0.997461789914181</c:v>
                </c:pt>
                <c:pt idx="50">
                  <c:v>0.99179395760382205</c:v>
                </c:pt>
                <c:pt idx="51">
                  <c:v>1.33157124479593</c:v>
                </c:pt>
                <c:pt idx="52">
                  <c:v>1.32690135114345</c:v>
                </c:pt>
                <c:pt idx="53">
                  <c:v>1.3212189952906099</c:v>
                </c:pt>
                <c:pt idx="54">
                  <c:v>1.6093272919242101</c:v>
                </c:pt>
                <c:pt idx="55">
                  <c:v>1.61747411075216</c:v>
                </c:pt>
                <c:pt idx="56">
                  <c:v>1.61337301546298</c:v>
                </c:pt>
                <c:pt idx="57">
                  <c:v>1.11501834967073</c:v>
                </c:pt>
                <c:pt idx="58">
                  <c:v>1.1115309032445899</c:v>
                </c:pt>
                <c:pt idx="59">
                  <c:v>1.1150170239116599</c:v>
                </c:pt>
                <c:pt idx="60">
                  <c:v>1.0164598390781101</c:v>
                </c:pt>
                <c:pt idx="61">
                  <c:v>1.0495639422458101</c:v>
                </c:pt>
                <c:pt idx="62">
                  <c:v>1.1538935982455101</c:v>
                </c:pt>
                <c:pt idx="63">
                  <c:v>1.4027437965631</c:v>
                </c:pt>
                <c:pt idx="64">
                  <c:v>1.3936157260726001</c:v>
                </c:pt>
                <c:pt idx="65">
                  <c:v>1.39937891900734</c:v>
                </c:pt>
                <c:pt idx="66">
                  <c:v>1.35889290864677</c:v>
                </c:pt>
                <c:pt idx="67">
                  <c:v>1.35197905773072</c:v>
                </c:pt>
                <c:pt idx="68">
                  <c:v>1.3531281032500899</c:v>
                </c:pt>
                <c:pt idx="69">
                  <c:v>1.2978157069669101</c:v>
                </c:pt>
                <c:pt idx="70">
                  <c:v>1.30395550699491</c:v>
                </c:pt>
                <c:pt idx="71">
                  <c:v>1.2923796469636399</c:v>
                </c:pt>
              </c:numCache>
            </c:numRef>
          </c:xVal>
          <c:yVal>
            <c:numRef>
              <c:f>Plotting!$H$2:$H$73</c:f>
              <c:numCache>
                <c:formatCode>0.000</c:formatCode>
                <c:ptCount val="72"/>
                <c:pt idx="0">
                  <c:v>2.4548342076593999</c:v>
                </c:pt>
                <c:pt idx="1">
                  <c:v>2.4900940382441399</c:v>
                </c:pt>
                <c:pt idx="2">
                  <c:v>2.7151642043227202</c:v>
                </c:pt>
                <c:pt idx="3">
                  <c:v>1.6679542505357901</c:v>
                </c:pt>
                <c:pt idx="4">
                  <c:v>1.9438435008583199</c:v>
                </c:pt>
                <c:pt idx="5">
                  <c:v>1.7466473994368901</c:v>
                </c:pt>
                <c:pt idx="6">
                  <c:v>0.98996083434365201</c:v>
                </c:pt>
                <c:pt idx="7">
                  <c:v>1.07716458443194</c:v>
                </c:pt>
                <c:pt idx="8">
                  <c:v>1.17028012685232</c:v>
                </c:pt>
                <c:pt idx="9">
                  <c:v>1.33490211228394</c:v>
                </c:pt>
                <c:pt idx="10">
                  <c:v>2.7825592440767601</c:v>
                </c:pt>
                <c:pt idx="11">
                  <c:v>2.49502740519379</c:v>
                </c:pt>
                <c:pt idx="12">
                  <c:v>2.9527725146350798</c:v>
                </c:pt>
                <c:pt idx="13">
                  <c:v>2.0832368789908702</c:v>
                </c:pt>
                <c:pt idx="14">
                  <c:v>2.2989377661283998</c:v>
                </c:pt>
                <c:pt idx="15">
                  <c:v>2.2030133579847702</c:v>
                </c:pt>
                <c:pt idx="16">
                  <c:v>2.5941884095210801</c:v>
                </c:pt>
                <c:pt idx="17">
                  <c:v>2.5163834286829601</c:v>
                </c:pt>
                <c:pt idx="18">
                  <c:v>2.3041455451353201</c:v>
                </c:pt>
                <c:pt idx="19">
                  <c:v>2.5937765920849798</c:v>
                </c:pt>
                <c:pt idx="20">
                  <c:v>2.4163385547384899</c:v>
                </c:pt>
                <c:pt idx="21">
                  <c:v>2.4239859844741698</c:v>
                </c:pt>
                <c:pt idx="22">
                  <c:v>2.1186619092442598</c:v>
                </c:pt>
                <c:pt idx="23">
                  <c:v>1.89709962928085</c:v>
                </c:pt>
                <c:pt idx="24">
                  <c:v>2.2629688916410098</c:v>
                </c:pt>
                <c:pt idx="25">
                  <c:v>2.6322525710767599</c:v>
                </c:pt>
                <c:pt idx="26">
                  <c:v>2.80211460294995</c:v>
                </c:pt>
                <c:pt idx="27">
                  <c:v>2.56786046704471</c:v>
                </c:pt>
                <c:pt idx="28">
                  <c:v>2.0339748800712401</c:v>
                </c:pt>
                <c:pt idx="29">
                  <c:v>1.7983314357647999</c:v>
                </c:pt>
                <c:pt idx="30">
                  <c:v>1.8746350320002501</c:v>
                </c:pt>
                <c:pt idx="31">
                  <c:v>3.6658612908379902</c:v>
                </c:pt>
                <c:pt idx="32">
                  <c:v>3.5029946507685299</c:v>
                </c:pt>
                <c:pt idx="33">
                  <c:v>3.7279981641249602</c:v>
                </c:pt>
                <c:pt idx="34">
                  <c:v>4.1831614429905297</c:v>
                </c:pt>
                <c:pt idx="35">
                  <c:v>4.1569276549022103</c:v>
                </c:pt>
                <c:pt idx="36">
                  <c:v>4.2770556265583002</c:v>
                </c:pt>
                <c:pt idx="37">
                  <c:v>1.87224834809034</c:v>
                </c:pt>
                <c:pt idx="38">
                  <c:v>1.9991438636152901</c:v>
                </c:pt>
                <c:pt idx="39">
                  <c:v>2.0133576459825</c:v>
                </c:pt>
                <c:pt idx="40">
                  <c:v>4.7805565752595296</c:v>
                </c:pt>
                <c:pt idx="41">
                  <c:v>4.8265789984760001</c:v>
                </c:pt>
                <c:pt idx="42">
                  <c:v>4.9825685730964198</c:v>
                </c:pt>
                <c:pt idx="43">
                  <c:v>3.7738243223055101</c:v>
                </c:pt>
                <c:pt idx="44">
                  <c:v>3.7534170086523302</c:v>
                </c:pt>
                <c:pt idx="45">
                  <c:v>3.8377939006260799</c:v>
                </c:pt>
                <c:pt idx="46">
                  <c:v>1.77530991323652</c:v>
                </c:pt>
                <c:pt idx="47">
                  <c:v>1.71744148371146</c:v>
                </c:pt>
                <c:pt idx="48">
                  <c:v>1.6597092248677301</c:v>
                </c:pt>
                <c:pt idx="49">
                  <c:v>1.3871562997134601</c:v>
                </c:pt>
                <c:pt idx="50">
                  <c:v>1.2879371588312301</c:v>
                </c:pt>
                <c:pt idx="51">
                  <c:v>2.9773157258479799</c:v>
                </c:pt>
                <c:pt idx="52">
                  <c:v>3.0898319127642102</c:v>
                </c:pt>
                <c:pt idx="53">
                  <c:v>2.8738547640005301</c:v>
                </c:pt>
                <c:pt idx="54">
                  <c:v>2.2450869703946998</c:v>
                </c:pt>
                <c:pt idx="55">
                  <c:v>2.40280196688532</c:v>
                </c:pt>
                <c:pt idx="56">
                  <c:v>2.4881642052571702</c:v>
                </c:pt>
                <c:pt idx="57">
                  <c:v>1.34456862200739</c:v>
                </c:pt>
                <c:pt idx="58">
                  <c:v>1.34152334837167</c:v>
                </c:pt>
                <c:pt idx="59">
                  <c:v>1.40546104490674</c:v>
                </c:pt>
                <c:pt idx="60">
                  <c:v>2.48141363410795</c:v>
                </c:pt>
                <c:pt idx="61">
                  <c:v>3.02149705628424</c:v>
                </c:pt>
                <c:pt idx="62">
                  <c:v>2.833020329729</c:v>
                </c:pt>
                <c:pt idx="63">
                  <c:v>2.9476428306943898</c:v>
                </c:pt>
                <c:pt idx="64">
                  <c:v>2.8204353425227899</c:v>
                </c:pt>
                <c:pt idx="65">
                  <c:v>3.2007107245970601</c:v>
                </c:pt>
                <c:pt idx="66">
                  <c:v>1.31578274615616</c:v>
                </c:pt>
                <c:pt idx="67">
                  <c:v>1.3833263285638799</c:v>
                </c:pt>
                <c:pt idx="68">
                  <c:v>1.46270776417266</c:v>
                </c:pt>
                <c:pt idx="69">
                  <c:v>2.6021938297142899</c:v>
                </c:pt>
                <c:pt idx="70">
                  <c:v>2.5425991630796099</c:v>
                </c:pt>
                <c:pt idx="71">
                  <c:v>2.7050362366493199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0-B64F-A355-60B3BEC7A2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9A0-B64F-A355-60B3BEC7A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6447"/>
        <c:axId val="743781839"/>
      </c:scatterChart>
      <c:valAx>
        <c:axId val="74378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1630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1839"/>
        <c:crosses val="autoZero"/>
        <c:crossBetween val="midCat"/>
      </c:valAx>
      <c:valAx>
        <c:axId val="7437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5200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68151202246118"/>
                  <c:y val="-4.13152755905511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Plotting!$C$2:$C$73</c:f>
              <c:numCache>
                <c:formatCode>0.000</c:formatCode>
                <c:ptCount val="72"/>
                <c:pt idx="0">
                  <c:v>1.39873885919092</c:v>
                </c:pt>
                <c:pt idx="1">
                  <c:v>1.39235620104821</c:v>
                </c:pt>
                <c:pt idx="2">
                  <c:v>1.3897699160108601</c:v>
                </c:pt>
                <c:pt idx="3">
                  <c:v>1.3269972727567201</c:v>
                </c:pt>
                <c:pt idx="4">
                  <c:v>1.3604796697107</c:v>
                </c:pt>
                <c:pt idx="5">
                  <c:v>1.35039430403022</c:v>
                </c:pt>
                <c:pt idx="6">
                  <c:v>0.59233340709969096</c:v>
                </c:pt>
                <c:pt idx="7">
                  <c:v>0.59094888971513804</c:v>
                </c:pt>
                <c:pt idx="8">
                  <c:v>0.59362253445814295</c:v>
                </c:pt>
                <c:pt idx="9">
                  <c:v>0.99327149510728596</c:v>
                </c:pt>
                <c:pt idx="10">
                  <c:v>1.08079355490069</c:v>
                </c:pt>
                <c:pt idx="11">
                  <c:v>1.13674481176618</c:v>
                </c:pt>
                <c:pt idx="12">
                  <c:v>1.06601653826694</c:v>
                </c:pt>
                <c:pt idx="13">
                  <c:v>1.4822465763406401</c:v>
                </c:pt>
                <c:pt idx="14">
                  <c:v>1.4853546102444599</c:v>
                </c:pt>
                <c:pt idx="15">
                  <c:v>1.48674828694244</c:v>
                </c:pt>
                <c:pt idx="16">
                  <c:v>1.42194877565839</c:v>
                </c:pt>
                <c:pt idx="17">
                  <c:v>1.4244437008219499</c:v>
                </c:pt>
                <c:pt idx="18">
                  <c:v>1.4233681430510401</c:v>
                </c:pt>
                <c:pt idx="19">
                  <c:v>1.4839361591128699</c:v>
                </c:pt>
                <c:pt idx="20">
                  <c:v>1.4886921816273799</c:v>
                </c:pt>
                <c:pt idx="21">
                  <c:v>1.4812922090438101</c:v>
                </c:pt>
                <c:pt idx="22">
                  <c:v>1.09181551742904</c:v>
                </c:pt>
                <c:pt idx="23">
                  <c:v>1.0837128247721499</c:v>
                </c:pt>
                <c:pt idx="24">
                  <c:v>1.0849088212392799</c:v>
                </c:pt>
                <c:pt idx="25">
                  <c:v>1.5241764282261501</c:v>
                </c:pt>
                <c:pt idx="26">
                  <c:v>1.51914599339923</c:v>
                </c:pt>
                <c:pt idx="27">
                  <c:v>1.52270636255994</c:v>
                </c:pt>
                <c:pt idx="28">
                  <c:v>1.45956872886762</c:v>
                </c:pt>
                <c:pt idx="29">
                  <c:v>1.45917286613647</c:v>
                </c:pt>
                <c:pt idx="30">
                  <c:v>1.4606450394731501</c:v>
                </c:pt>
                <c:pt idx="31">
                  <c:v>1.32071625602895</c:v>
                </c:pt>
                <c:pt idx="32">
                  <c:v>1.3265872894616499</c:v>
                </c:pt>
                <c:pt idx="33">
                  <c:v>1.32037658010533</c:v>
                </c:pt>
                <c:pt idx="34">
                  <c:v>2.2693604372059402</c:v>
                </c:pt>
                <c:pt idx="35">
                  <c:v>2.2632794413767798</c:v>
                </c:pt>
                <c:pt idx="36">
                  <c:v>2.2723609025272</c:v>
                </c:pt>
                <c:pt idx="37">
                  <c:v>0.846108058687006</c:v>
                </c:pt>
                <c:pt idx="38">
                  <c:v>0.84458877712423697</c:v>
                </c:pt>
                <c:pt idx="39">
                  <c:v>0.84479141515415601</c:v>
                </c:pt>
                <c:pt idx="40">
                  <c:v>1.9070026512273499</c:v>
                </c:pt>
                <c:pt idx="41">
                  <c:v>1.9077135917086201</c:v>
                </c:pt>
                <c:pt idx="42">
                  <c:v>1.91893135399513</c:v>
                </c:pt>
                <c:pt idx="43">
                  <c:v>1.9319445625179199</c:v>
                </c:pt>
                <c:pt idx="44">
                  <c:v>1.9224125545926201</c:v>
                </c:pt>
                <c:pt idx="45">
                  <c:v>1.92902933945278</c:v>
                </c:pt>
                <c:pt idx="46">
                  <c:v>1.2776425771793001</c:v>
                </c:pt>
                <c:pt idx="47">
                  <c:v>1.2445390990160901</c:v>
                </c:pt>
                <c:pt idx="48">
                  <c:v>1.2414665356096499</c:v>
                </c:pt>
                <c:pt idx="49">
                  <c:v>0.997461789914181</c:v>
                </c:pt>
                <c:pt idx="50">
                  <c:v>0.99179395760382205</c:v>
                </c:pt>
                <c:pt idx="51">
                  <c:v>1.33157124479593</c:v>
                </c:pt>
                <c:pt idx="52">
                  <c:v>1.32690135114345</c:v>
                </c:pt>
                <c:pt idx="53">
                  <c:v>1.3212189952906099</c:v>
                </c:pt>
                <c:pt idx="54">
                  <c:v>1.6093272919242101</c:v>
                </c:pt>
                <c:pt idx="55">
                  <c:v>1.61747411075216</c:v>
                </c:pt>
                <c:pt idx="56">
                  <c:v>1.61337301546298</c:v>
                </c:pt>
                <c:pt idx="57">
                  <c:v>1.11501834967073</c:v>
                </c:pt>
                <c:pt idx="58">
                  <c:v>1.1115309032445899</c:v>
                </c:pt>
                <c:pt idx="59">
                  <c:v>1.1150170239116599</c:v>
                </c:pt>
                <c:pt idx="60">
                  <c:v>1.0164598390781101</c:v>
                </c:pt>
                <c:pt idx="61">
                  <c:v>1.0495639422458101</c:v>
                </c:pt>
                <c:pt idx="62">
                  <c:v>1.1538935982455101</c:v>
                </c:pt>
                <c:pt idx="63">
                  <c:v>1.4027437965631</c:v>
                </c:pt>
                <c:pt idx="64">
                  <c:v>1.3936157260726001</c:v>
                </c:pt>
                <c:pt idx="65">
                  <c:v>1.39937891900734</c:v>
                </c:pt>
                <c:pt idx="66">
                  <c:v>1.35889290864677</c:v>
                </c:pt>
                <c:pt idx="67">
                  <c:v>1.35197905773072</c:v>
                </c:pt>
                <c:pt idx="68">
                  <c:v>1.3531281032500899</c:v>
                </c:pt>
                <c:pt idx="69">
                  <c:v>1.2978157069669101</c:v>
                </c:pt>
                <c:pt idx="70">
                  <c:v>1.30395550699491</c:v>
                </c:pt>
                <c:pt idx="71">
                  <c:v>1.2923796469636399</c:v>
                </c:pt>
              </c:numCache>
            </c:numRef>
          </c:xVal>
          <c:yVal>
            <c:numRef>
              <c:f>Plotting!$K$2:$K$73</c:f>
              <c:numCache>
                <c:formatCode>0.000</c:formatCode>
                <c:ptCount val="72"/>
                <c:pt idx="0">
                  <c:v>0.44010018241071003</c:v>
                </c:pt>
                <c:pt idx="1">
                  <c:v>0.63201369989604017</c:v>
                </c:pt>
                <c:pt idx="2">
                  <c:v>0.67783754721884981</c:v>
                </c:pt>
                <c:pt idx="3">
                  <c:v>0.86228388792258004</c:v>
                </c:pt>
                <c:pt idx="4">
                  <c:v>0.85017551152551007</c:v>
                </c:pt>
                <c:pt idx="5">
                  <c:v>0.96351577907681984</c:v>
                </c:pt>
                <c:pt idx="6">
                  <c:v>0.95357611638532003</c:v>
                </c:pt>
                <c:pt idx="7">
                  <c:v>0.77006819957053985</c:v>
                </c:pt>
                <c:pt idx="8">
                  <c:v>1.00163245586511</c:v>
                </c:pt>
                <c:pt idx="9">
                  <c:v>0.96668072631498969</c:v>
                </c:pt>
                <c:pt idx="10">
                  <c:v>1.2951924348895301</c:v>
                </c:pt>
                <c:pt idx="11">
                  <c:v>1.2524988160503299</c:v>
                </c:pt>
                <c:pt idx="12">
                  <c:v>1.4444746651270401</c:v>
                </c:pt>
                <c:pt idx="13">
                  <c:v>0.6639004488553204</c:v>
                </c:pt>
                <c:pt idx="14">
                  <c:v>0.93834571833279989</c:v>
                </c:pt>
                <c:pt idx="15">
                  <c:v>0.77986576077536007</c:v>
                </c:pt>
                <c:pt idx="16">
                  <c:v>1.04007045835221</c:v>
                </c:pt>
                <c:pt idx="17">
                  <c:v>1.0394892114174303</c:v>
                </c:pt>
                <c:pt idx="18">
                  <c:v>0.74221148792863989</c:v>
                </c:pt>
                <c:pt idx="19">
                  <c:v>0.98765514135744015</c:v>
                </c:pt>
                <c:pt idx="20">
                  <c:v>0.89590856647859018</c:v>
                </c:pt>
                <c:pt idx="21">
                  <c:v>0.88146476816202979</c:v>
                </c:pt>
                <c:pt idx="22">
                  <c:v>0.87487947410875</c:v>
                </c:pt>
                <c:pt idx="23">
                  <c:v>0.87732241102411002</c:v>
                </c:pt>
                <c:pt idx="24">
                  <c:v>0.7760467030859699</c:v>
                </c:pt>
                <c:pt idx="25">
                  <c:v>0.59897701866481956</c:v>
                </c:pt>
                <c:pt idx="26">
                  <c:v>0.53384253585852992</c:v>
                </c:pt>
                <c:pt idx="27">
                  <c:v>0.82595204820266011</c:v>
                </c:pt>
                <c:pt idx="28">
                  <c:v>1.3606004485516801</c:v>
                </c:pt>
                <c:pt idx="29">
                  <c:v>1.4350053699046501</c:v>
                </c:pt>
                <c:pt idx="30">
                  <c:v>1.13856917720073</c:v>
                </c:pt>
                <c:pt idx="31">
                  <c:v>0.81711876016998986</c:v>
                </c:pt>
                <c:pt idx="32">
                  <c:v>0.79903681526564041</c:v>
                </c:pt>
                <c:pt idx="33">
                  <c:v>0.84772091319505982</c:v>
                </c:pt>
                <c:pt idx="34">
                  <c:v>2.1032366003080702</c:v>
                </c:pt>
                <c:pt idx="35">
                  <c:v>1.7909377521514296</c:v>
                </c:pt>
                <c:pt idx="36">
                  <c:v>2.0470632634069998</c:v>
                </c:pt>
                <c:pt idx="37">
                  <c:v>0.63090627014906997</c:v>
                </c:pt>
                <c:pt idx="38">
                  <c:v>0.64745706562382987</c:v>
                </c:pt>
                <c:pt idx="39">
                  <c:v>0.67757688080534995</c:v>
                </c:pt>
                <c:pt idx="40">
                  <c:v>1.9576005206688802</c:v>
                </c:pt>
                <c:pt idx="41">
                  <c:v>2.0765320260686804</c:v>
                </c:pt>
                <c:pt idx="42">
                  <c:v>1.9390670034904702</c:v>
                </c:pt>
                <c:pt idx="43">
                  <c:v>1.66301829499923</c:v>
                </c:pt>
                <c:pt idx="44">
                  <c:v>1.7616288666896196</c:v>
                </c:pt>
                <c:pt idx="45">
                  <c:v>1.8873003734326699</c:v>
                </c:pt>
                <c:pt idx="46">
                  <c:v>0.33423804612086983</c:v>
                </c:pt>
                <c:pt idx="47">
                  <c:v>0.24966734401467017</c:v>
                </c:pt>
                <c:pt idx="48">
                  <c:v>0.28319383855018021</c:v>
                </c:pt>
                <c:pt idx="49">
                  <c:v>1.01357212685106</c:v>
                </c:pt>
                <c:pt idx="50">
                  <c:v>0.90926862193333013</c:v>
                </c:pt>
                <c:pt idx="51">
                  <c:v>0.55517256059849029</c:v>
                </c:pt>
                <c:pt idx="52">
                  <c:v>0.55898616190489991</c:v>
                </c:pt>
                <c:pt idx="53">
                  <c:v>0.56744554284074011</c:v>
                </c:pt>
                <c:pt idx="54">
                  <c:v>1.47694725575759</c:v>
                </c:pt>
                <c:pt idx="55">
                  <c:v>1.57635758239529</c:v>
                </c:pt>
                <c:pt idx="56">
                  <c:v>1.5364405573852398</c:v>
                </c:pt>
                <c:pt idx="57">
                  <c:v>0.59398895943154018</c:v>
                </c:pt>
                <c:pt idx="58">
                  <c:v>0.57637128203665977</c:v>
                </c:pt>
                <c:pt idx="59">
                  <c:v>0.67118869719678997</c:v>
                </c:pt>
                <c:pt idx="60">
                  <c:v>0.93003093901269018</c:v>
                </c:pt>
                <c:pt idx="61">
                  <c:v>0.71793061392490998</c:v>
                </c:pt>
                <c:pt idx="62">
                  <c:v>0.91711520191015983</c:v>
                </c:pt>
                <c:pt idx="63">
                  <c:v>0.8966440709601502</c:v>
                </c:pt>
                <c:pt idx="64">
                  <c:v>1.0535989129160799</c:v>
                </c:pt>
                <c:pt idx="65">
                  <c:v>0.94692753447519973</c:v>
                </c:pt>
                <c:pt idx="66">
                  <c:v>0.53636830863794005</c:v>
                </c:pt>
                <c:pt idx="67">
                  <c:v>0.68067065513276015</c:v>
                </c:pt>
                <c:pt idx="68">
                  <c:v>0.7471308282951501</c:v>
                </c:pt>
                <c:pt idx="69">
                  <c:v>0.2523633832793899</c:v>
                </c:pt>
                <c:pt idx="70">
                  <c:v>6.7108003206149736E-2</c:v>
                </c:pt>
                <c:pt idx="71">
                  <c:v>0.39391307769769979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D-3740-AB3D-5DAFAE9CC1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01D-3740-AB3D-5DAFAE9C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6447"/>
        <c:axId val="743781839"/>
      </c:scatterChart>
      <c:valAx>
        <c:axId val="74378644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1630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1839"/>
        <c:crosses val="autoZero"/>
        <c:crossBetween val="midCat"/>
      </c:valAx>
      <c:valAx>
        <c:axId val="74378183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3500-4500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Plotting!$F$2:$F$73</c:f>
              <c:numCache>
                <c:formatCode>0.000</c:formatCode>
                <c:ptCount val="72"/>
                <c:pt idx="0">
                  <c:v>1.88609450571144</c:v>
                </c:pt>
                <c:pt idx="1">
                  <c:v>1.6718740008655899</c:v>
                </c:pt>
                <c:pt idx="2">
                  <c:v>1.61961263423849</c:v>
                </c:pt>
                <c:pt idx="3">
                  <c:v>2.00365076969315</c:v>
                </c:pt>
                <c:pt idx="4">
                  <c:v>2.0734369557955201</c:v>
                </c:pt>
                <c:pt idx="5">
                  <c:v>1.94926076347205</c:v>
                </c:pt>
                <c:pt idx="6">
                  <c:v>1.5658556750819299</c:v>
                </c:pt>
                <c:pt idx="7">
                  <c:v>1.7522770946733099</c:v>
                </c:pt>
                <c:pt idx="8">
                  <c:v>1.5202408766689399</c:v>
                </c:pt>
                <c:pt idx="9">
                  <c:v>1.3742418572392201</c:v>
                </c:pt>
                <c:pt idx="10">
                  <c:v>1.26238109478614</c:v>
                </c:pt>
                <c:pt idx="11">
                  <c:v>1.6450423161691401</c:v>
                </c:pt>
                <c:pt idx="12">
                  <c:v>1.0919231840946799</c:v>
                </c:pt>
                <c:pt idx="13">
                  <c:v>2.4131400629579498</c:v>
                </c:pt>
                <c:pt idx="14">
                  <c:v>2.16402647130024</c:v>
                </c:pt>
                <c:pt idx="15">
                  <c:v>2.3131420292966798</c:v>
                </c:pt>
                <c:pt idx="16">
                  <c:v>2.1197940597812202</c:v>
                </c:pt>
                <c:pt idx="17">
                  <c:v>2.1392362726004999</c:v>
                </c:pt>
                <c:pt idx="18">
                  <c:v>2.4422947891642401</c:v>
                </c:pt>
                <c:pt idx="19">
                  <c:v>2.4002579703391498</c:v>
                </c:pt>
                <c:pt idx="20">
                  <c:v>2.4995712599140898</c:v>
                </c:pt>
                <c:pt idx="21">
                  <c:v>2.5100074404485002</c:v>
                </c:pt>
                <c:pt idx="22">
                  <c:v>1.8927350595421299</c:v>
                </c:pt>
                <c:pt idx="23">
                  <c:v>1.8921710359520201</c:v>
                </c:pt>
                <c:pt idx="24">
                  <c:v>1.9909639492863</c:v>
                </c:pt>
                <c:pt idx="25">
                  <c:v>3.6167014884922102</c:v>
                </c:pt>
                <c:pt idx="26">
                  <c:v>3.6807377375956598</c:v>
                </c:pt>
                <c:pt idx="27">
                  <c:v>3.3714629847134501</c:v>
                </c:pt>
                <c:pt idx="28">
                  <c:v>1.8404443823266301</c:v>
                </c:pt>
                <c:pt idx="29">
                  <c:v>1.7308955855899899</c:v>
                </c:pt>
                <c:pt idx="30">
                  <c:v>2.0783096133157399</c:v>
                </c:pt>
                <c:pt idx="31">
                  <c:v>2.1823033313365801</c:v>
                </c:pt>
                <c:pt idx="32">
                  <c:v>2.1884672857144798</c:v>
                </c:pt>
                <c:pt idx="33">
                  <c:v>2.15255068224503</c:v>
                </c:pt>
                <c:pt idx="34">
                  <c:v>2.5333281132769101</c:v>
                </c:pt>
                <c:pt idx="35">
                  <c:v>2.82230544912575</c:v>
                </c:pt>
                <c:pt idx="36">
                  <c:v>2.6128803929046001</c:v>
                </c:pt>
                <c:pt idx="37">
                  <c:v>1.9928543958846501</c:v>
                </c:pt>
                <c:pt idx="38">
                  <c:v>1.9915036335952501</c:v>
                </c:pt>
                <c:pt idx="39">
                  <c:v>1.9637003867493299</c:v>
                </c:pt>
                <c:pt idx="40">
                  <c:v>2.2607243942915498</c:v>
                </c:pt>
                <c:pt idx="41">
                  <c:v>2.1539205245065198</c:v>
                </c:pt>
                <c:pt idx="42">
                  <c:v>2.4056292389402398</c:v>
                </c:pt>
                <c:pt idx="43">
                  <c:v>2.6272018948910101</c:v>
                </c:pt>
                <c:pt idx="44">
                  <c:v>2.54532998782798</c:v>
                </c:pt>
                <c:pt idx="45">
                  <c:v>2.3912694057701001</c:v>
                </c:pt>
                <c:pt idx="46">
                  <c:v>2.2890262041133602</c:v>
                </c:pt>
                <c:pt idx="47">
                  <c:v>2.2130530980033298</c:v>
                </c:pt>
                <c:pt idx="48">
                  <c:v>2.1821852225757898</c:v>
                </c:pt>
                <c:pt idx="49">
                  <c:v>1.3342997462344199</c:v>
                </c:pt>
                <c:pt idx="50">
                  <c:v>1.4242873208262701</c:v>
                </c:pt>
                <c:pt idx="51">
                  <c:v>1.9508285494155799</c:v>
                </c:pt>
                <c:pt idx="52">
                  <c:v>1.9508302819327901</c:v>
                </c:pt>
                <c:pt idx="53">
                  <c:v>1.9523499541973299</c:v>
                </c:pt>
                <c:pt idx="54">
                  <c:v>1.8929658664886799</c:v>
                </c:pt>
                <c:pt idx="55">
                  <c:v>1.8019179326916901</c:v>
                </c:pt>
                <c:pt idx="56">
                  <c:v>1.8333404121866901</c:v>
                </c:pt>
                <c:pt idx="57">
                  <c:v>1.98021299757257</c:v>
                </c:pt>
                <c:pt idx="58">
                  <c:v>2.0184751870958002</c:v>
                </c:pt>
                <c:pt idx="59">
                  <c:v>1.9129353717973601</c:v>
                </c:pt>
                <c:pt idx="60">
                  <c:v>1.15964616636442</c:v>
                </c:pt>
                <c:pt idx="61">
                  <c:v>1.33054513444432</c:v>
                </c:pt>
                <c:pt idx="62">
                  <c:v>1.2803933135619301</c:v>
                </c:pt>
                <c:pt idx="63">
                  <c:v>1.6701915763680899</c:v>
                </c:pt>
                <c:pt idx="64">
                  <c:v>1.43066608989259</c:v>
                </c:pt>
                <c:pt idx="65">
                  <c:v>1.5720092834261501</c:v>
                </c:pt>
                <c:pt idx="66">
                  <c:v>2.35219465058421</c:v>
                </c:pt>
                <c:pt idx="67">
                  <c:v>2.1700013206200799</c:v>
                </c:pt>
                <c:pt idx="68">
                  <c:v>2.1331688286551098</c:v>
                </c:pt>
                <c:pt idx="69">
                  <c:v>2.2165782716173501</c:v>
                </c:pt>
                <c:pt idx="70">
                  <c:v>2.4319448886988302</c:v>
                </c:pt>
                <c:pt idx="71">
                  <c:v>2.1258306610405802</c:v>
                </c:pt>
              </c:numCache>
            </c:numRef>
          </c:xVal>
          <c:yVal>
            <c:numRef>
              <c:f>Plotting!$L$2:$L$73</c:f>
              <c:numCache>
                <c:formatCode>0.000</c:formatCode>
                <c:ptCount val="72"/>
                <c:pt idx="0">
                  <c:v>0.92745582893123002</c:v>
                </c:pt>
                <c:pt idx="1">
                  <c:v>0.91153149971342007</c:v>
                </c:pt>
                <c:pt idx="2">
                  <c:v>0.90768026544647973</c:v>
                </c:pt>
                <c:pt idx="3">
                  <c:v>1.53893738485901</c:v>
                </c:pt>
                <c:pt idx="4">
                  <c:v>1.5631327976103302</c:v>
                </c:pt>
                <c:pt idx="5">
                  <c:v>1.5623822385186499</c:v>
                </c:pt>
                <c:pt idx="6">
                  <c:v>1.9270983843675591</c:v>
                </c:pt>
                <c:pt idx="7">
                  <c:v>1.9313964045287118</c:v>
                </c:pt>
                <c:pt idx="8">
                  <c:v>1.9282507980759069</c:v>
                </c:pt>
                <c:pt idx="9">
                  <c:v>1.3476510884469239</c:v>
                </c:pt>
                <c:pt idx="10">
                  <c:v>1.4767799747749801</c:v>
                </c:pt>
                <c:pt idx="11">
                  <c:v>1.7607963204532899</c:v>
                </c:pt>
                <c:pt idx="12">
                  <c:v>1.4703813109547801</c:v>
                </c:pt>
                <c:pt idx="13">
                  <c:v>1.5947939354726302</c:v>
                </c:pt>
                <c:pt idx="14">
                  <c:v>1.6170175793885799</c:v>
                </c:pt>
                <c:pt idx="15">
                  <c:v>1.6062595031295999</c:v>
                </c:pt>
                <c:pt idx="16">
                  <c:v>1.7379157424750402</c:v>
                </c:pt>
                <c:pt idx="17">
                  <c:v>1.7542817831959803</c:v>
                </c:pt>
                <c:pt idx="18">
                  <c:v>1.7611381340418399</c:v>
                </c:pt>
                <c:pt idx="19">
                  <c:v>1.90397695258372</c:v>
                </c:pt>
                <c:pt idx="20">
                  <c:v>1.9067876447653</c:v>
                </c:pt>
                <c:pt idx="21">
                  <c:v>1.9101799995667199</c:v>
                </c:pt>
                <c:pt idx="22">
                  <c:v>1.6757990162218399</c:v>
                </c:pt>
                <c:pt idx="23">
                  <c:v>1.6857806222039802</c:v>
                </c:pt>
                <c:pt idx="24">
                  <c:v>1.6821018311329901</c:v>
                </c:pt>
                <c:pt idx="25">
                  <c:v>2.6915020789308794</c:v>
                </c:pt>
                <c:pt idx="26">
                  <c:v>2.6954342800549598</c:v>
                </c:pt>
                <c:pt idx="27">
                  <c:v>2.6747086703561704</c:v>
                </c:pt>
                <c:pt idx="28">
                  <c:v>1.7414761020106901</c:v>
                </c:pt>
                <c:pt idx="29">
                  <c:v>1.70672808935817</c:v>
                </c:pt>
                <c:pt idx="30">
                  <c:v>1.7562337510433199</c:v>
                </c:pt>
                <c:pt idx="31">
                  <c:v>1.6787058354776199</c:v>
                </c:pt>
                <c:pt idx="32">
                  <c:v>1.6609168115184703</c:v>
                </c:pt>
                <c:pt idx="33">
                  <c:v>1.6798950153347598</c:v>
                </c:pt>
                <c:pt idx="34">
                  <c:v>2.3672042763790402</c:v>
                </c:pt>
                <c:pt idx="35">
                  <c:v>2.3499637599003997</c:v>
                </c:pt>
                <c:pt idx="36">
                  <c:v>2.3875827537843999</c:v>
                </c:pt>
                <c:pt idx="37">
                  <c:v>1.777652607346714</c:v>
                </c:pt>
                <c:pt idx="38">
                  <c:v>1.7943719220948431</c:v>
                </c:pt>
                <c:pt idx="39">
                  <c:v>1.7964858524005238</c:v>
                </c:pt>
                <c:pt idx="40">
                  <c:v>2.3113222637330804</c:v>
                </c:pt>
                <c:pt idx="41">
                  <c:v>2.3227389588665801</c:v>
                </c:pt>
                <c:pt idx="42">
                  <c:v>2.4257648884355802</c:v>
                </c:pt>
                <c:pt idx="43">
                  <c:v>2.3582756273723202</c:v>
                </c:pt>
                <c:pt idx="44">
                  <c:v>2.3845462999249794</c:v>
                </c:pt>
                <c:pt idx="45">
                  <c:v>2.3495404397499899</c:v>
                </c:pt>
                <c:pt idx="46">
                  <c:v>1.34562167305493</c:v>
                </c:pt>
                <c:pt idx="47">
                  <c:v>1.2181813430019099</c:v>
                </c:pt>
                <c:pt idx="48">
                  <c:v>1.2239125255163201</c:v>
                </c:pt>
                <c:pt idx="49">
                  <c:v>1.3504100831712988</c:v>
                </c:pt>
                <c:pt idx="50">
                  <c:v>1.3417619851557783</c:v>
                </c:pt>
                <c:pt idx="51">
                  <c:v>1.1744298652181402</c:v>
                </c:pt>
                <c:pt idx="52">
                  <c:v>1.18291509269424</c:v>
                </c:pt>
                <c:pt idx="53">
                  <c:v>1.1985765017474601</c:v>
                </c:pt>
                <c:pt idx="54">
                  <c:v>1.7605858303220598</c:v>
                </c:pt>
                <c:pt idx="55">
                  <c:v>1.7608014043348201</c:v>
                </c:pt>
                <c:pt idx="56">
                  <c:v>1.7564079541089499</c:v>
                </c:pt>
                <c:pt idx="57">
                  <c:v>1.4591836073333802</c:v>
                </c:pt>
                <c:pt idx="58">
                  <c:v>1.4833155658878701</c:v>
                </c:pt>
                <c:pt idx="59">
                  <c:v>1.4691070450824901</c:v>
                </c:pt>
                <c:pt idx="60">
                  <c:v>1.0732172662990001</c:v>
                </c:pt>
                <c:pt idx="61">
                  <c:v>0.9989118061234199</c:v>
                </c:pt>
                <c:pt idx="62">
                  <c:v>1.0436149172265798</c:v>
                </c:pt>
                <c:pt idx="63">
                  <c:v>1.1640918507651401</c:v>
                </c:pt>
                <c:pt idx="64">
                  <c:v>1.0906492767360698</c:v>
                </c:pt>
                <c:pt idx="65">
                  <c:v>1.1195578988940098</c:v>
                </c:pt>
                <c:pt idx="66">
                  <c:v>1.52967005057538</c:v>
                </c:pt>
                <c:pt idx="67">
                  <c:v>1.49869291802212</c:v>
                </c:pt>
                <c:pt idx="68">
                  <c:v>1.52717155370017</c:v>
                </c:pt>
                <c:pt idx="69">
                  <c:v>1.1711259479298299</c:v>
                </c:pt>
                <c:pt idx="70">
                  <c:v>1.1950973849100699</c:v>
                </c:pt>
                <c:pt idx="71">
                  <c:v>1.22736409177464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C748-9EAA-4E68375E58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C32-C748-9EAA-4E68375E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6447"/>
        <c:axId val="743781839"/>
      </c:scatterChart>
      <c:valAx>
        <c:axId val="74378644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4500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1839"/>
        <c:crosses val="autoZero"/>
        <c:crossBetween val="midCat"/>
      </c:valAx>
      <c:valAx>
        <c:axId val="74378183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3500-1630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Plotting!$J$2:$J$47</c:f>
              <c:numCache>
                <c:formatCode>0.000</c:formatCode>
                <c:ptCount val="46"/>
                <c:pt idx="0">
                  <c:v>4.3409287133708396</c:v>
                </c:pt>
                <c:pt idx="1">
                  <c:v>4.1619680391097296</c:v>
                </c:pt>
                <c:pt idx="2">
                  <c:v>4.3347768385612104</c:v>
                </c:pt>
                <c:pt idx="3">
                  <c:v>3.6716050202289399</c:v>
                </c:pt>
                <c:pt idx="4">
                  <c:v>4.0172804566538396</c:v>
                </c:pt>
                <c:pt idx="5">
                  <c:v>3.6959081629089399</c:v>
                </c:pt>
                <c:pt idx="6">
                  <c:v>2.5558165094255818</c:v>
                </c:pt>
                <c:pt idx="7">
                  <c:v>2.8294416791052499</c:v>
                </c:pt>
                <c:pt idx="8">
                  <c:v>2.6905210035212601</c:v>
                </c:pt>
                <c:pt idx="9">
                  <c:v>2.7091439695231601</c:v>
                </c:pt>
                <c:pt idx="10">
                  <c:v>4.0449403388628999</c:v>
                </c:pt>
                <c:pt idx="11">
                  <c:v>4.1400697213629298</c:v>
                </c:pt>
                <c:pt idx="12">
                  <c:v>4.0446956987297593</c:v>
                </c:pt>
                <c:pt idx="13">
                  <c:v>4.49637694194882</c:v>
                </c:pt>
                <c:pt idx="14">
                  <c:v>4.4629642374286398</c:v>
                </c:pt>
                <c:pt idx="15">
                  <c:v>4.5161553872814499</c:v>
                </c:pt>
                <c:pt idx="16">
                  <c:v>4.7139824693022998</c:v>
                </c:pt>
                <c:pt idx="17">
                  <c:v>4.6556197012834595</c:v>
                </c:pt>
                <c:pt idx="18">
                  <c:v>4.7464403342995602</c:v>
                </c:pt>
                <c:pt idx="19">
                  <c:v>4.9940345624241296</c:v>
                </c:pt>
                <c:pt idx="20">
                  <c:v>4.9159098146525793</c:v>
                </c:pt>
                <c:pt idx="21">
                  <c:v>4.9339934249226705</c:v>
                </c:pt>
                <c:pt idx="22">
                  <c:v>4.0113969687863893</c:v>
                </c:pt>
                <c:pt idx="23">
                  <c:v>3.7892706652328698</c:v>
                </c:pt>
                <c:pt idx="24">
                  <c:v>4.2539328409273098</c:v>
                </c:pt>
                <c:pt idx="25">
                  <c:v>6.2489540595689697</c:v>
                </c:pt>
                <c:pt idx="26">
                  <c:v>6.4828523405456098</c:v>
                </c:pt>
                <c:pt idx="27">
                  <c:v>5.9393234517581597</c:v>
                </c:pt>
                <c:pt idx="28">
                  <c:v>3.8744192623978702</c:v>
                </c:pt>
                <c:pt idx="29">
                  <c:v>3.5292270213547896</c:v>
                </c:pt>
                <c:pt idx="30">
                  <c:v>3.95294464531599</c:v>
                </c:pt>
                <c:pt idx="31">
                  <c:v>5.8481646221745702</c:v>
                </c:pt>
                <c:pt idx="32">
                  <c:v>5.6914619364830097</c:v>
                </c:pt>
                <c:pt idx="33">
                  <c:v>5.8805488463699902</c:v>
                </c:pt>
                <c:pt idx="34">
                  <c:v>6.7164895562674403</c:v>
                </c:pt>
                <c:pt idx="35">
                  <c:v>6.9792331040279603</c:v>
                </c:pt>
                <c:pt idx="36">
                  <c:v>6.8899360194629002</c:v>
                </c:pt>
                <c:pt idx="37">
                  <c:v>3.8651027439749903</c:v>
                </c:pt>
                <c:pt idx="38">
                  <c:v>3.9906474972105404</c:v>
                </c:pt>
                <c:pt idx="39">
                  <c:v>3.9770580327318301</c:v>
                </c:pt>
                <c:pt idx="40">
                  <c:v>7.0412809695510798</c:v>
                </c:pt>
                <c:pt idx="41">
                  <c:v>6.9804995229825195</c:v>
                </c:pt>
                <c:pt idx="42">
                  <c:v>7.38819781203666</c:v>
                </c:pt>
                <c:pt idx="43">
                  <c:v>6.4010262171965202</c:v>
                </c:pt>
                <c:pt idx="44">
                  <c:v>6.2987469964803102</c:v>
                </c:pt>
                <c:pt idx="45">
                  <c:v>6.2290633063961796</c:v>
                </c:pt>
              </c:numCache>
            </c:numRef>
          </c:xVal>
          <c:yVal>
            <c:numRef>
              <c:f>Plotting!$M$2:$M$47</c:f>
              <c:numCache>
                <c:formatCode>0.000</c:formatCode>
                <c:ptCount val="46"/>
                <c:pt idx="0">
                  <c:v>4.4924400000000002</c:v>
                </c:pt>
                <c:pt idx="1">
                  <c:v>4.4924400000000002</c:v>
                </c:pt>
                <c:pt idx="2">
                  <c:v>4.4924400000000002</c:v>
                </c:pt>
                <c:pt idx="3">
                  <c:v>4.4924400000000002</c:v>
                </c:pt>
                <c:pt idx="4">
                  <c:v>4.4924400000000002</c:v>
                </c:pt>
                <c:pt idx="5">
                  <c:v>4.4924400000000002</c:v>
                </c:pt>
                <c:pt idx="6">
                  <c:v>2.1641849999999998</c:v>
                </c:pt>
                <c:pt idx="7">
                  <c:v>2.1641849999999998</c:v>
                </c:pt>
                <c:pt idx="8">
                  <c:v>2.1641849999999998</c:v>
                </c:pt>
                <c:pt idx="10">
                  <c:v>2.9107949999999998</c:v>
                </c:pt>
                <c:pt idx="11">
                  <c:v>2.9107949999999998</c:v>
                </c:pt>
                <c:pt idx="12">
                  <c:v>2.9107949999999998</c:v>
                </c:pt>
                <c:pt idx="13">
                  <c:v>4.0317369999999997</c:v>
                </c:pt>
                <c:pt idx="14">
                  <c:v>4.0317369999999997</c:v>
                </c:pt>
                <c:pt idx="15">
                  <c:v>4.0317369999999997</c:v>
                </c:pt>
                <c:pt idx="16">
                  <c:v>3.5058259999999999</c:v>
                </c:pt>
                <c:pt idx="17">
                  <c:v>3.5058259999999999</c:v>
                </c:pt>
                <c:pt idx="18">
                  <c:v>3.5058259999999999</c:v>
                </c:pt>
                <c:pt idx="19">
                  <c:v>3.5058259999999999</c:v>
                </c:pt>
                <c:pt idx="20">
                  <c:v>3.5058259999999999</c:v>
                </c:pt>
                <c:pt idx="21">
                  <c:v>3.5058259999999999</c:v>
                </c:pt>
                <c:pt idx="22">
                  <c:v>4.527495</c:v>
                </c:pt>
                <c:pt idx="23">
                  <c:v>4.527495</c:v>
                </c:pt>
                <c:pt idx="24">
                  <c:v>4.527495</c:v>
                </c:pt>
                <c:pt idx="25">
                  <c:v>4.2100569999999999</c:v>
                </c:pt>
                <c:pt idx="26">
                  <c:v>4.2100569999999999</c:v>
                </c:pt>
                <c:pt idx="27">
                  <c:v>4.2100569999999999</c:v>
                </c:pt>
                <c:pt idx="28">
                  <c:v>4.7209269999999997</c:v>
                </c:pt>
                <c:pt idx="29">
                  <c:v>4.7209269999999997</c:v>
                </c:pt>
                <c:pt idx="30">
                  <c:v>4.7209269999999997</c:v>
                </c:pt>
                <c:pt idx="31">
                  <c:v>3.1071499999999999</c:v>
                </c:pt>
                <c:pt idx="32">
                  <c:v>3.1071499999999999</c:v>
                </c:pt>
                <c:pt idx="33">
                  <c:v>3.1071499999999999</c:v>
                </c:pt>
                <c:pt idx="34">
                  <c:v>5.3318950000000003</c:v>
                </c:pt>
                <c:pt idx="35">
                  <c:v>5.3318950000000003</c:v>
                </c:pt>
                <c:pt idx="36">
                  <c:v>5.3318950000000003</c:v>
                </c:pt>
                <c:pt idx="37">
                  <c:v>3.461808</c:v>
                </c:pt>
                <c:pt idx="38">
                  <c:v>3.461808</c:v>
                </c:pt>
                <c:pt idx="39">
                  <c:v>3.461808</c:v>
                </c:pt>
                <c:pt idx="40">
                  <c:v>6.0314059999999996</c:v>
                </c:pt>
                <c:pt idx="41">
                  <c:v>6.0314059999999996</c:v>
                </c:pt>
                <c:pt idx="42">
                  <c:v>6.0314059999999996</c:v>
                </c:pt>
                <c:pt idx="43">
                  <c:v>4.3697039999999996</c:v>
                </c:pt>
                <c:pt idx="44">
                  <c:v>4.3697039999999996</c:v>
                </c:pt>
                <c:pt idx="45">
                  <c:v>4.3697039999999996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D-4F49-8EF9-501A24B930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Plotting!$J$48:$J$73</c:f>
              <c:numCache>
                <c:formatCode>0.000</c:formatCode>
                <c:ptCount val="26"/>
                <c:pt idx="0">
                  <c:v>4.06433611734988</c:v>
                </c:pt>
                <c:pt idx="1">
                  <c:v>3.9304945817147896</c:v>
                </c:pt>
                <c:pt idx="2">
                  <c:v>3.8418944474435199</c:v>
                </c:pt>
                <c:pt idx="3">
                  <c:v>2.72145604594788</c:v>
                </c:pt>
                <c:pt idx="4">
                  <c:v>2.7122244796575004</c:v>
                </c:pt>
                <c:pt idx="5">
                  <c:v>4.92814427526356</c:v>
                </c:pt>
                <c:pt idx="6">
                  <c:v>5.0406621946970001</c:v>
                </c:pt>
                <c:pt idx="7">
                  <c:v>4.82620471819786</c:v>
                </c:pt>
                <c:pt idx="8">
                  <c:v>4.1380528368833795</c:v>
                </c:pt>
                <c:pt idx="9">
                  <c:v>4.2047198995770101</c:v>
                </c:pt>
                <c:pt idx="10">
                  <c:v>4.3215046174438605</c:v>
                </c:pt>
                <c:pt idx="11">
                  <c:v>3.32478161957996</c:v>
                </c:pt>
                <c:pt idx="12">
                  <c:v>3.3599985354674704</c:v>
                </c:pt>
                <c:pt idx="13">
                  <c:v>3.3183964167041</c:v>
                </c:pt>
                <c:pt idx="14">
                  <c:v>3.64105980047237</c:v>
                </c:pt>
                <c:pt idx="15">
                  <c:v>4.35204219072856</c:v>
                </c:pt>
                <c:pt idx="16">
                  <c:v>4.1134136432909303</c:v>
                </c:pt>
                <c:pt idx="17">
                  <c:v>4.6178344070624799</c:v>
                </c:pt>
                <c:pt idx="18">
                  <c:v>4.2511014324153802</c:v>
                </c:pt>
                <c:pt idx="19">
                  <c:v>4.7727200080232102</c:v>
                </c:pt>
                <c:pt idx="20">
                  <c:v>3.6679773967403699</c:v>
                </c:pt>
                <c:pt idx="21">
                  <c:v>3.5533276491839598</c:v>
                </c:pt>
                <c:pt idx="22">
                  <c:v>3.5958765928277696</c:v>
                </c:pt>
                <c:pt idx="23">
                  <c:v>4.81877210133164</c:v>
                </c:pt>
                <c:pt idx="24">
                  <c:v>4.9745440517784401</c:v>
                </c:pt>
                <c:pt idx="25">
                  <c:v>4.8308668976898996</c:v>
                </c:pt>
              </c:numCache>
            </c:numRef>
          </c:xVal>
          <c:yVal>
            <c:numRef>
              <c:f>Plotting!$M$48:$M$73</c:f>
              <c:numCache>
                <c:formatCode>0.000</c:formatCode>
                <c:ptCount val="26"/>
                <c:pt idx="0">
                  <c:v>3.2631939999999999</c:v>
                </c:pt>
                <c:pt idx="1">
                  <c:v>3.2631939999999999</c:v>
                </c:pt>
                <c:pt idx="2">
                  <c:v>3.2631939999999999</c:v>
                </c:pt>
                <c:pt idx="5">
                  <c:v>3.718966</c:v>
                </c:pt>
                <c:pt idx="6">
                  <c:v>3.718966</c:v>
                </c:pt>
                <c:pt idx="7">
                  <c:v>3.718966</c:v>
                </c:pt>
                <c:pt idx="8">
                  <c:v>3.7264189999999999</c:v>
                </c:pt>
                <c:pt idx="9">
                  <c:v>3.7264189999999999</c:v>
                </c:pt>
                <c:pt idx="10">
                  <c:v>3.7264189999999999</c:v>
                </c:pt>
                <c:pt idx="11">
                  <c:v>4.2198460000000004</c:v>
                </c:pt>
                <c:pt idx="12">
                  <c:v>4.2198460000000004</c:v>
                </c:pt>
                <c:pt idx="13">
                  <c:v>4.2198460000000004</c:v>
                </c:pt>
                <c:pt idx="14">
                  <c:v>3.4263669999999999</c:v>
                </c:pt>
                <c:pt idx="15">
                  <c:v>3.4263669999999999</c:v>
                </c:pt>
                <c:pt idx="16">
                  <c:v>3.4263669999999999</c:v>
                </c:pt>
                <c:pt idx="17">
                  <c:v>3.4263669999999999</c:v>
                </c:pt>
                <c:pt idx="18">
                  <c:v>3.4263669999999999</c:v>
                </c:pt>
                <c:pt idx="19">
                  <c:v>3.4263669999999999</c:v>
                </c:pt>
                <c:pt idx="20">
                  <c:v>3.6237780000000002</c:v>
                </c:pt>
                <c:pt idx="21">
                  <c:v>3.6237780000000002</c:v>
                </c:pt>
                <c:pt idx="22">
                  <c:v>3.6237780000000002</c:v>
                </c:pt>
                <c:pt idx="23">
                  <c:v>2.2304940000000002</c:v>
                </c:pt>
                <c:pt idx="24">
                  <c:v>2.2304940000000002</c:v>
                </c:pt>
                <c:pt idx="25">
                  <c:v>2.2304940000000002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D-4F49-8EF9-501A24B93043}"/>
            </c:ext>
          </c:extLst>
        </c:ser>
        <c:ser>
          <c:idx val="2"/>
          <c:order val="2"/>
          <c:tx>
            <c:v>01:01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7D-4F49-8EF9-501A24B93043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97D-4F49-8EF9-501A24B9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5999"/>
        <c:axId val="1111127647"/>
      </c:scatterChart>
      <c:valAx>
        <c:axId val="1111125999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4500+5200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7647"/>
        <c:crosses val="autoZero"/>
        <c:crossBetween val="midCat"/>
      </c:valAx>
      <c:valAx>
        <c:axId val="11111276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H2O BY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Not Saturated 3550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935882047418194E-2"/>
                  <c:y val="2.5603779527559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'Calculating 3550 speciation1'!$B$5:$B$50</c:f>
              <c:numCache>
                <c:formatCode>0.000</c:formatCode>
                <c:ptCount val="46"/>
                <c:pt idx="0">
                  <c:v>2.32619468812215</c:v>
                </c:pt>
                <c:pt idx="1">
                  <c:v>2.3038877007616301</c:v>
                </c:pt>
                <c:pt idx="2">
                  <c:v>2.2974501814573398</c:v>
                </c:pt>
                <c:pt idx="3">
                  <c:v>2.8659346576157301</c:v>
                </c:pt>
                <c:pt idx="4">
                  <c:v>2.9236124673210302</c:v>
                </c:pt>
                <c:pt idx="5">
                  <c:v>2.9127765425488699</c:v>
                </c:pt>
                <c:pt idx="6">
                  <c:v>2.5194317914672499</c:v>
                </c:pt>
                <c:pt idx="7">
                  <c:v>2.5223452942438498</c:v>
                </c:pt>
                <c:pt idx="8">
                  <c:v>2.5218733325340499</c:v>
                </c:pt>
                <c:pt idx="9">
                  <c:v>2.3409225835542098</c:v>
                </c:pt>
                <c:pt idx="10">
                  <c:v>2.5575735296756701</c:v>
                </c:pt>
                <c:pt idx="11">
                  <c:v>2.89754113221947</c:v>
                </c:pt>
                <c:pt idx="12">
                  <c:v>2.5363978492217201</c:v>
                </c:pt>
                <c:pt idx="13">
                  <c:v>3.0770405118132702</c:v>
                </c:pt>
                <c:pt idx="14">
                  <c:v>3.1023721896330398</c:v>
                </c:pt>
                <c:pt idx="15">
                  <c:v>3.0930077900720399</c:v>
                </c:pt>
                <c:pt idx="16">
                  <c:v>3.1598645181334302</c:v>
                </c:pt>
                <c:pt idx="17">
                  <c:v>3.1787254840179302</c:v>
                </c:pt>
                <c:pt idx="18">
                  <c:v>3.18450627709288</c:v>
                </c:pt>
                <c:pt idx="19">
                  <c:v>3.3879131116965899</c:v>
                </c:pt>
                <c:pt idx="20">
                  <c:v>3.39547982639268</c:v>
                </c:pt>
                <c:pt idx="21">
                  <c:v>3.39147220861053</c:v>
                </c:pt>
                <c:pt idx="22">
                  <c:v>2.7676145336508799</c:v>
                </c:pt>
                <c:pt idx="23">
                  <c:v>2.7694934469761301</c:v>
                </c:pt>
                <c:pt idx="24">
                  <c:v>2.76701065237227</c:v>
                </c:pt>
                <c:pt idx="25">
                  <c:v>4.2156785071570297</c:v>
                </c:pt>
                <c:pt idx="26">
                  <c:v>4.2145802734541897</c:v>
                </c:pt>
                <c:pt idx="27">
                  <c:v>4.1974150329161102</c:v>
                </c:pt>
                <c:pt idx="28">
                  <c:v>3.2010448308783102</c:v>
                </c:pt>
                <c:pt idx="29">
                  <c:v>3.16590095549464</c:v>
                </c:pt>
                <c:pt idx="30">
                  <c:v>3.21687879051647</c:v>
                </c:pt>
                <c:pt idx="31">
                  <c:v>2.9994220915065699</c:v>
                </c:pt>
                <c:pt idx="32">
                  <c:v>2.9875041009801202</c:v>
                </c:pt>
                <c:pt idx="33">
                  <c:v>3.0002715954400898</c:v>
                </c:pt>
                <c:pt idx="34">
                  <c:v>4.6365647135849803</c:v>
                </c:pt>
                <c:pt idx="35">
                  <c:v>4.6132432012771796</c:v>
                </c:pt>
                <c:pt idx="36">
                  <c:v>4.6599436563115999</c:v>
                </c:pt>
                <c:pt idx="37">
                  <c:v>2.62376066603372</c:v>
                </c:pt>
                <c:pt idx="38">
                  <c:v>2.6389606992190799</c:v>
                </c:pt>
                <c:pt idx="39">
                  <c:v>2.6412772675546798</c:v>
                </c:pt>
                <c:pt idx="40">
                  <c:v>4.21832491496043</c:v>
                </c:pt>
                <c:pt idx="41">
                  <c:v>4.2304525505752002</c:v>
                </c:pt>
                <c:pt idx="42">
                  <c:v>4.3446962424307101</c:v>
                </c:pt>
                <c:pt idx="43">
                  <c:v>4.2902201898902401</c:v>
                </c:pt>
                <c:pt idx="44">
                  <c:v>4.3069588545175996</c:v>
                </c:pt>
                <c:pt idx="45">
                  <c:v>4.2785697792027699</c:v>
                </c:pt>
              </c:numCache>
            </c:numRef>
          </c:xVal>
          <c:yVal>
            <c:numRef>
              <c:f>'Calculating 3550 speciation1'!$X$5:$X$50</c:f>
              <c:numCache>
                <c:formatCode>0.000</c:formatCode>
                <c:ptCount val="46"/>
                <c:pt idx="0">
                  <c:v>4.3409287133708396</c:v>
                </c:pt>
                <c:pt idx="1">
                  <c:v>4.1619680391097296</c:v>
                </c:pt>
                <c:pt idx="2">
                  <c:v>4.3347768385612104</c:v>
                </c:pt>
                <c:pt idx="3">
                  <c:v>3.6716050202289399</c:v>
                </c:pt>
                <c:pt idx="4">
                  <c:v>4.0172804566538396</c:v>
                </c:pt>
                <c:pt idx="5">
                  <c:v>3.6959081629089399</c:v>
                </c:pt>
                <c:pt idx="6">
                  <c:v>2.5558165094255818</c:v>
                </c:pt>
                <c:pt idx="7">
                  <c:v>2.8294416791052499</c:v>
                </c:pt>
                <c:pt idx="8">
                  <c:v>2.6905210035212601</c:v>
                </c:pt>
                <c:pt idx="9">
                  <c:v>2.7091439695231601</c:v>
                </c:pt>
                <c:pt idx="10">
                  <c:v>4.0449403388628999</c:v>
                </c:pt>
                <c:pt idx="11">
                  <c:v>4.1400697213629298</c:v>
                </c:pt>
                <c:pt idx="12">
                  <c:v>4.0446956987297593</c:v>
                </c:pt>
                <c:pt idx="13">
                  <c:v>4.49637694194882</c:v>
                </c:pt>
                <c:pt idx="14">
                  <c:v>4.4629642374286398</c:v>
                </c:pt>
                <c:pt idx="15">
                  <c:v>4.5161553872814499</c:v>
                </c:pt>
                <c:pt idx="16">
                  <c:v>4.7139824693022998</c:v>
                </c:pt>
                <c:pt idx="17">
                  <c:v>4.6556197012834595</c:v>
                </c:pt>
                <c:pt idx="18">
                  <c:v>4.7464403342995602</c:v>
                </c:pt>
                <c:pt idx="19">
                  <c:v>4.9940345624241296</c:v>
                </c:pt>
                <c:pt idx="20">
                  <c:v>4.9159098146525793</c:v>
                </c:pt>
                <c:pt idx="21">
                  <c:v>4.9339934249226705</c:v>
                </c:pt>
                <c:pt idx="22">
                  <c:v>4.0113969687863893</c:v>
                </c:pt>
                <c:pt idx="23">
                  <c:v>3.7892706652328698</c:v>
                </c:pt>
                <c:pt idx="24">
                  <c:v>4.2539328409273098</c:v>
                </c:pt>
                <c:pt idx="25">
                  <c:v>6.2489540595689697</c:v>
                </c:pt>
                <c:pt idx="26">
                  <c:v>6.4828523405456098</c:v>
                </c:pt>
                <c:pt idx="27">
                  <c:v>5.9393234517581597</c:v>
                </c:pt>
                <c:pt idx="28">
                  <c:v>3.8744192623978702</c:v>
                </c:pt>
                <c:pt idx="29">
                  <c:v>3.5292270213547896</c:v>
                </c:pt>
                <c:pt idx="30">
                  <c:v>3.95294464531599</c:v>
                </c:pt>
                <c:pt idx="31">
                  <c:v>5.8481646221745702</c:v>
                </c:pt>
                <c:pt idx="32">
                  <c:v>5.6914619364830097</c:v>
                </c:pt>
                <c:pt idx="33">
                  <c:v>5.8805488463699902</c:v>
                </c:pt>
                <c:pt idx="34">
                  <c:v>6.7164895562674403</c:v>
                </c:pt>
                <c:pt idx="35">
                  <c:v>6.9792331040279603</c:v>
                </c:pt>
                <c:pt idx="36">
                  <c:v>6.8899360194629002</c:v>
                </c:pt>
                <c:pt idx="37">
                  <c:v>3.8651027439749903</c:v>
                </c:pt>
                <c:pt idx="38">
                  <c:v>3.9906474972105404</c:v>
                </c:pt>
                <c:pt idx="39">
                  <c:v>3.9770580327318301</c:v>
                </c:pt>
                <c:pt idx="40">
                  <c:v>7.0412809695510798</c:v>
                </c:pt>
                <c:pt idx="41">
                  <c:v>6.9804995229825195</c:v>
                </c:pt>
                <c:pt idx="42">
                  <c:v>7.38819781203666</c:v>
                </c:pt>
                <c:pt idx="43">
                  <c:v>6.4010262171965202</c:v>
                </c:pt>
                <c:pt idx="44">
                  <c:v>6.2987469964803102</c:v>
                </c:pt>
                <c:pt idx="45">
                  <c:v>6.2290633063961796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A-D943-B1C7-268C55F7B9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'Calculating 3550 speciation1'!$B$51:$B$76</c:f>
              <c:numCache>
                <c:formatCode>0.000</c:formatCode>
                <c:ptCount val="26"/>
                <c:pt idx="0">
                  <c:v>2.62326425023423</c:v>
                </c:pt>
                <c:pt idx="1">
                  <c:v>2.462720442018</c:v>
                </c:pt>
                <c:pt idx="2">
                  <c:v>2.4653790611259701</c:v>
                </c:pt>
                <c:pt idx="3">
                  <c:v>2.34787187308548</c:v>
                </c:pt>
                <c:pt idx="4">
                  <c:v>2.3335559427596002</c:v>
                </c:pt>
                <c:pt idx="5">
                  <c:v>2.5060011100140702</c:v>
                </c:pt>
                <c:pt idx="6">
                  <c:v>2.50981644383769</c:v>
                </c:pt>
                <c:pt idx="7">
                  <c:v>2.51979549703807</c:v>
                </c:pt>
                <c:pt idx="8">
                  <c:v>3.3699131222462699</c:v>
                </c:pt>
                <c:pt idx="9">
                  <c:v>3.3782755150869801</c:v>
                </c:pt>
                <c:pt idx="10">
                  <c:v>3.3697809695719299</c:v>
                </c:pt>
                <c:pt idx="11">
                  <c:v>2.5742019570041101</c:v>
                </c:pt>
                <c:pt idx="12">
                  <c:v>2.59484646913246</c:v>
                </c:pt>
                <c:pt idx="13">
                  <c:v>2.58412406899415</c:v>
                </c:pt>
                <c:pt idx="14">
                  <c:v>2.0896771053771102</c:v>
                </c:pt>
                <c:pt idx="15">
                  <c:v>2.04847574836923</c:v>
                </c:pt>
                <c:pt idx="16">
                  <c:v>2.1975085154720899</c:v>
                </c:pt>
                <c:pt idx="17">
                  <c:v>2.5668356473282401</c:v>
                </c:pt>
                <c:pt idx="18">
                  <c:v>2.4842650028086699</c:v>
                </c:pt>
                <c:pt idx="19">
                  <c:v>2.5189368179013498</c:v>
                </c:pt>
                <c:pt idx="20">
                  <c:v>2.88856295922215</c:v>
                </c:pt>
                <c:pt idx="21">
                  <c:v>2.85067197575284</c:v>
                </c:pt>
                <c:pt idx="22">
                  <c:v>2.8802996569502599</c:v>
                </c:pt>
                <c:pt idx="23">
                  <c:v>2.46894165489674</c:v>
                </c:pt>
                <c:pt idx="24">
                  <c:v>2.4990528919049799</c:v>
                </c:pt>
                <c:pt idx="25">
                  <c:v>2.5197437387382799</c:v>
                </c:pt>
              </c:numCache>
            </c:numRef>
          </c:xVal>
          <c:yVal>
            <c:numRef>
              <c:f>'Calculating 3550 speciation1'!$X$51:$X$76</c:f>
              <c:numCache>
                <c:formatCode>0.000</c:formatCode>
                <c:ptCount val="26"/>
                <c:pt idx="0">
                  <c:v>4.06433611734988</c:v>
                </c:pt>
                <c:pt idx="1">
                  <c:v>3.9304945817147896</c:v>
                </c:pt>
                <c:pt idx="2">
                  <c:v>3.8418944474435199</c:v>
                </c:pt>
                <c:pt idx="3">
                  <c:v>2.72145604594788</c:v>
                </c:pt>
                <c:pt idx="4">
                  <c:v>2.7122244796575004</c:v>
                </c:pt>
                <c:pt idx="5">
                  <c:v>4.92814427526356</c:v>
                </c:pt>
                <c:pt idx="6">
                  <c:v>5.0406621946970001</c:v>
                </c:pt>
                <c:pt idx="7">
                  <c:v>4.82620471819786</c:v>
                </c:pt>
                <c:pt idx="8">
                  <c:v>4.1380528368833795</c:v>
                </c:pt>
                <c:pt idx="9">
                  <c:v>4.2047198995770101</c:v>
                </c:pt>
                <c:pt idx="10">
                  <c:v>4.3215046174438605</c:v>
                </c:pt>
                <c:pt idx="11">
                  <c:v>3.32478161957996</c:v>
                </c:pt>
                <c:pt idx="12">
                  <c:v>3.3599985354674704</c:v>
                </c:pt>
                <c:pt idx="13">
                  <c:v>3.3183964167041</c:v>
                </c:pt>
                <c:pt idx="14">
                  <c:v>3.64105980047237</c:v>
                </c:pt>
                <c:pt idx="15">
                  <c:v>4.35204219072856</c:v>
                </c:pt>
                <c:pt idx="16">
                  <c:v>4.1134136432909303</c:v>
                </c:pt>
                <c:pt idx="17">
                  <c:v>4.6178344070624799</c:v>
                </c:pt>
                <c:pt idx="18">
                  <c:v>4.2511014324153802</c:v>
                </c:pt>
                <c:pt idx="19">
                  <c:v>4.7727200080232102</c:v>
                </c:pt>
                <c:pt idx="20">
                  <c:v>3.6679773967403699</c:v>
                </c:pt>
                <c:pt idx="21">
                  <c:v>3.5533276491839598</c:v>
                </c:pt>
                <c:pt idx="22">
                  <c:v>3.5958765928277696</c:v>
                </c:pt>
                <c:pt idx="23">
                  <c:v>4.81877210133164</c:v>
                </c:pt>
                <c:pt idx="24">
                  <c:v>4.9745440517784401</c:v>
                </c:pt>
                <c:pt idx="25">
                  <c:v>4.8308668976898996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A-D943-B1C7-268C55F7B956}"/>
            </c:ext>
          </c:extLst>
        </c:ser>
        <c:ser>
          <c:idx val="2"/>
          <c:order val="2"/>
          <c:tx>
            <c:v>01:01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ABA-D943-B1C7-268C55F7B956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ABA-D943-B1C7-268C55F7B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5999"/>
        <c:axId val="1111127647"/>
      </c:scatterChart>
      <c:valAx>
        <c:axId val="1111125999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7647"/>
        <c:crosses val="autoZero"/>
        <c:crossBetween val="midCat"/>
      </c:valAx>
      <c:valAx>
        <c:axId val="11111276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4500+5200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'Calculating 3550 speciation1'!$B$5:$B$50</c:f>
              <c:numCache>
                <c:formatCode>0.000</c:formatCode>
                <c:ptCount val="46"/>
                <c:pt idx="0">
                  <c:v>2.32619468812215</c:v>
                </c:pt>
                <c:pt idx="1">
                  <c:v>2.3038877007616301</c:v>
                </c:pt>
                <c:pt idx="2">
                  <c:v>2.2974501814573398</c:v>
                </c:pt>
                <c:pt idx="3">
                  <c:v>2.8659346576157301</c:v>
                </c:pt>
                <c:pt idx="4">
                  <c:v>2.9236124673210302</c:v>
                </c:pt>
                <c:pt idx="5">
                  <c:v>2.9127765425488699</c:v>
                </c:pt>
                <c:pt idx="6">
                  <c:v>2.5194317914672499</c:v>
                </c:pt>
                <c:pt idx="7">
                  <c:v>2.5223452942438498</c:v>
                </c:pt>
                <c:pt idx="8">
                  <c:v>2.5218733325340499</c:v>
                </c:pt>
                <c:pt idx="9">
                  <c:v>2.3409225835542098</c:v>
                </c:pt>
                <c:pt idx="10">
                  <c:v>2.5575735296756701</c:v>
                </c:pt>
                <c:pt idx="11">
                  <c:v>2.89754113221947</c:v>
                </c:pt>
                <c:pt idx="12">
                  <c:v>2.5363978492217201</c:v>
                </c:pt>
                <c:pt idx="13">
                  <c:v>3.0770405118132702</c:v>
                </c:pt>
                <c:pt idx="14">
                  <c:v>3.1023721896330398</c:v>
                </c:pt>
                <c:pt idx="15">
                  <c:v>3.0930077900720399</c:v>
                </c:pt>
                <c:pt idx="16">
                  <c:v>3.1598645181334302</c:v>
                </c:pt>
                <c:pt idx="17">
                  <c:v>3.1787254840179302</c:v>
                </c:pt>
                <c:pt idx="18">
                  <c:v>3.18450627709288</c:v>
                </c:pt>
                <c:pt idx="19">
                  <c:v>3.3879131116965899</c:v>
                </c:pt>
                <c:pt idx="20">
                  <c:v>3.39547982639268</c:v>
                </c:pt>
                <c:pt idx="21">
                  <c:v>3.39147220861053</c:v>
                </c:pt>
                <c:pt idx="22">
                  <c:v>2.7676145336508799</c:v>
                </c:pt>
                <c:pt idx="23">
                  <c:v>2.7694934469761301</c:v>
                </c:pt>
                <c:pt idx="24">
                  <c:v>2.76701065237227</c:v>
                </c:pt>
                <c:pt idx="25">
                  <c:v>4.2156785071570297</c:v>
                </c:pt>
                <c:pt idx="26">
                  <c:v>4.2145802734541897</c:v>
                </c:pt>
                <c:pt idx="27">
                  <c:v>4.1974150329161102</c:v>
                </c:pt>
                <c:pt idx="28">
                  <c:v>3.2010448308783102</c:v>
                </c:pt>
                <c:pt idx="29">
                  <c:v>3.16590095549464</c:v>
                </c:pt>
                <c:pt idx="30">
                  <c:v>3.21687879051647</c:v>
                </c:pt>
                <c:pt idx="31">
                  <c:v>2.9994220915065699</c:v>
                </c:pt>
                <c:pt idx="32">
                  <c:v>2.9875041009801202</c:v>
                </c:pt>
                <c:pt idx="33">
                  <c:v>3.0002715954400898</c:v>
                </c:pt>
                <c:pt idx="34">
                  <c:v>4.6365647135849803</c:v>
                </c:pt>
                <c:pt idx="35">
                  <c:v>4.6132432012771796</c:v>
                </c:pt>
                <c:pt idx="36">
                  <c:v>4.6599436563115999</c:v>
                </c:pt>
                <c:pt idx="37">
                  <c:v>2.62376066603372</c:v>
                </c:pt>
                <c:pt idx="38">
                  <c:v>2.6389606992190799</c:v>
                </c:pt>
                <c:pt idx="39">
                  <c:v>2.6412772675546798</c:v>
                </c:pt>
                <c:pt idx="40">
                  <c:v>4.21832491496043</c:v>
                </c:pt>
                <c:pt idx="41">
                  <c:v>4.2304525505752002</c:v>
                </c:pt>
                <c:pt idx="42">
                  <c:v>4.3446962424307101</c:v>
                </c:pt>
                <c:pt idx="43">
                  <c:v>4.2902201898902401</c:v>
                </c:pt>
                <c:pt idx="44">
                  <c:v>4.3069588545175996</c:v>
                </c:pt>
                <c:pt idx="45">
                  <c:v>4.2785697792027699</c:v>
                </c:pt>
              </c:numCache>
            </c:numRef>
          </c:xVal>
          <c:yVal>
            <c:numRef>
              <c:f>'Calculating 3550 speciation1'!$AA$5:$AA$50</c:f>
              <c:numCache>
                <c:formatCode>0.000</c:formatCode>
                <c:ptCount val="46"/>
                <c:pt idx="0">
                  <c:v>4.4924400000000002</c:v>
                </c:pt>
                <c:pt idx="1">
                  <c:v>4.4924400000000002</c:v>
                </c:pt>
                <c:pt idx="2">
                  <c:v>4.4924400000000002</c:v>
                </c:pt>
                <c:pt idx="3">
                  <c:v>4.4924400000000002</c:v>
                </c:pt>
                <c:pt idx="4">
                  <c:v>4.4924400000000002</c:v>
                </c:pt>
                <c:pt idx="5">
                  <c:v>4.4924400000000002</c:v>
                </c:pt>
                <c:pt idx="6">
                  <c:v>2.1641849999999998</c:v>
                </c:pt>
                <c:pt idx="7">
                  <c:v>2.1641849999999998</c:v>
                </c:pt>
                <c:pt idx="8">
                  <c:v>2.1641849999999998</c:v>
                </c:pt>
                <c:pt idx="10">
                  <c:v>2.9107949999999998</c:v>
                </c:pt>
                <c:pt idx="11">
                  <c:v>2.9107949999999998</c:v>
                </c:pt>
                <c:pt idx="12">
                  <c:v>2.9107949999999998</c:v>
                </c:pt>
                <c:pt idx="13">
                  <c:v>4.0317369999999997</c:v>
                </c:pt>
                <c:pt idx="14">
                  <c:v>4.0317369999999997</c:v>
                </c:pt>
                <c:pt idx="15">
                  <c:v>4.0317369999999997</c:v>
                </c:pt>
                <c:pt idx="16">
                  <c:v>3.5058259999999999</c:v>
                </c:pt>
                <c:pt idx="17">
                  <c:v>3.5058259999999999</c:v>
                </c:pt>
                <c:pt idx="18">
                  <c:v>3.5058259999999999</c:v>
                </c:pt>
                <c:pt idx="19">
                  <c:v>3.5058259999999999</c:v>
                </c:pt>
                <c:pt idx="20">
                  <c:v>3.5058259999999999</c:v>
                </c:pt>
                <c:pt idx="21">
                  <c:v>3.5058259999999999</c:v>
                </c:pt>
                <c:pt idx="22">
                  <c:v>4.527495</c:v>
                </c:pt>
                <c:pt idx="23">
                  <c:v>4.527495</c:v>
                </c:pt>
                <c:pt idx="24">
                  <c:v>4.527495</c:v>
                </c:pt>
                <c:pt idx="25">
                  <c:v>4.2100569999999999</c:v>
                </c:pt>
                <c:pt idx="26">
                  <c:v>4.2100569999999999</c:v>
                </c:pt>
                <c:pt idx="27">
                  <c:v>4.2100569999999999</c:v>
                </c:pt>
                <c:pt idx="28">
                  <c:v>4.7209269999999997</c:v>
                </c:pt>
                <c:pt idx="29">
                  <c:v>4.7209269999999997</c:v>
                </c:pt>
                <c:pt idx="30">
                  <c:v>4.7209269999999997</c:v>
                </c:pt>
                <c:pt idx="31">
                  <c:v>3.1071499999999999</c:v>
                </c:pt>
                <c:pt idx="32">
                  <c:v>3.1071499999999999</c:v>
                </c:pt>
                <c:pt idx="33">
                  <c:v>3.1071499999999999</c:v>
                </c:pt>
                <c:pt idx="34">
                  <c:v>5.3318950000000003</c:v>
                </c:pt>
                <c:pt idx="35">
                  <c:v>5.3318950000000003</c:v>
                </c:pt>
                <c:pt idx="36">
                  <c:v>5.3318950000000003</c:v>
                </c:pt>
                <c:pt idx="37">
                  <c:v>3.461808</c:v>
                </c:pt>
                <c:pt idx="38">
                  <c:v>3.461808</c:v>
                </c:pt>
                <c:pt idx="39">
                  <c:v>3.461808</c:v>
                </c:pt>
                <c:pt idx="40">
                  <c:v>6.0314059999999996</c:v>
                </c:pt>
                <c:pt idx="41">
                  <c:v>6.0314059999999996</c:v>
                </c:pt>
                <c:pt idx="42">
                  <c:v>6.0314059999999996</c:v>
                </c:pt>
                <c:pt idx="43">
                  <c:v>4.3697039999999996</c:v>
                </c:pt>
                <c:pt idx="44">
                  <c:v>4.3697039999999996</c:v>
                </c:pt>
                <c:pt idx="45">
                  <c:v>4.3697039999999996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5-6C4D-9F20-6E5EFD0318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'Calculating 3550 speciation1'!$B$51:$B$76</c:f>
              <c:numCache>
                <c:formatCode>0.000</c:formatCode>
                <c:ptCount val="26"/>
                <c:pt idx="0">
                  <c:v>2.62326425023423</c:v>
                </c:pt>
                <c:pt idx="1">
                  <c:v>2.462720442018</c:v>
                </c:pt>
                <c:pt idx="2">
                  <c:v>2.4653790611259701</c:v>
                </c:pt>
                <c:pt idx="3">
                  <c:v>2.34787187308548</c:v>
                </c:pt>
                <c:pt idx="4">
                  <c:v>2.3335559427596002</c:v>
                </c:pt>
                <c:pt idx="5">
                  <c:v>2.5060011100140702</c:v>
                </c:pt>
                <c:pt idx="6">
                  <c:v>2.50981644383769</c:v>
                </c:pt>
                <c:pt idx="7">
                  <c:v>2.51979549703807</c:v>
                </c:pt>
                <c:pt idx="8">
                  <c:v>3.3699131222462699</c:v>
                </c:pt>
                <c:pt idx="9">
                  <c:v>3.3782755150869801</c:v>
                </c:pt>
                <c:pt idx="10">
                  <c:v>3.3697809695719299</c:v>
                </c:pt>
                <c:pt idx="11">
                  <c:v>2.5742019570041101</c:v>
                </c:pt>
                <c:pt idx="12">
                  <c:v>2.59484646913246</c:v>
                </c:pt>
                <c:pt idx="13">
                  <c:v>2.58412406899415</c:v>
                </c:pt>
                <c:pt idx="14">
                  <c:v>2.0896771053771102</c:v>
                </c:pt>
                <c:pt idx="15">
                  <c:v>2.04847574836923</c:v>
                </c:pt>
                <c:pt idx="16">
                  <c:v>2.1975085154720899</c:v>
                </c:pt>
                <c:pt idx="17">
                  <c:v>2.5668356473282401</c:v>
                </c:pt>
                <c:pt idx="18">
                  <c:v>2.4842650028086699</c:v>
                </c:pt>
                <c:pt idx="19">
                  <c:v>2.5189368179013498</c:v>
                </c:pt>
                <c:pt idx="20">
                  <c:v>2.88856295922215</c:v>
                </c:pt>
                <c:pt idx="21">
                  <c:v>2.85067197575284</c:v>
                </c:pt>
                <c:pt idx="22">
                  <c:v>2.8802996569502599</c:v>
                </c:pt>
                <c:pt idx="23">
                  <c:v>2.46894165489674</c:v>
                </c:pt>
                <c:pt idx="24">
                  <c:v>2.4990528919049799</c:v>
                </c:pt>
                <c:pt idx="25">
                  <c:v>2.5197437387382799</c:v>
                </c:pt>
              </c:numCache>
            </c:numRef>
          </c:xVal>
          <c:yVal>
            <c:numRef>
              <c:f>'Calculating 3550 speciation1'!$AA$51:$AA$76</c:f>
              <c:numCache>
                <c:formatCode>0.000</c:formatCode>
                <c:ptCount val="26"/>
                <c:pt idx="0">
                  <c:v>3.2631939999999999</c:v>
                </c:pt>
                <c:pt idx="1">
                  <c:v>3.2631939999999999</c:v>
                </c:pt>
                <c:pt idx="2">
                  <c:v>3.2631939999999999</c:v>
                </c:pt>
                <c:pt idx="5">
                  <c:v>3.718966</c:v>
                </c:pt>
                <c:pt idx="6">
                  <c:v>3.718966</c:v>
                </c:pt>
                <c:pt idx="7">
                  <c:v>3.718966</c:v>
                </c:pt>
                <c:pt idx="8">
                  <c:v>3.7264189999999999</c:v>
                </c:pt>
                <c:pt idx="9">
                  <c:v>3.7264189999999999</c:v>
                </c:pt>
                <c:pt idx="10">
                  <c:v>3.7264189999999999</c:v>
                </c:pt>
                <c:pt idx="11">
                  <c:v>4.2198460000000004</c:v>
                </c:pt>
                <c:pt idx="12">
                  <c:v>4.2198460000000004</c:v>
                </c:pt>
                <c:pt idx="13">
                  <c:v>4.2198460000000004</c:v>
                </c:pt>
                <c:pt idx="14">
                  <c:v>3.4263669999999999</c:v>
                </c:pt>
                <c:pt idx="15">
                  <c:v>3.4263669999999999</c:v>
                </c:pt>
                <c:pt idx="16">
                  <c:v>3.4263669999999999</c:v>
                </c:pt>
                <c:pt idx="17">
                  <c:v>3.4263669999999999</c:v>
                </c:pt>
                <c:pt idx="18">
                  <c:v>3.4263669999999999</c:v>
                </c:pt>
                <c:pt idx="19">
                  <c:v>3.4263669999999999</c:v>
                </c:pt>
                <c:pt idx="20">
                  <c:v>3.6237780000000002</c:v>
                </c:pt>
                <c:pt idx="21">
                  <c:v>3.6237780000000002</c:v>
                </c:pt>
                <c:pt idx="22">
                  <c:v>3.6237780000000002</c:v>
                </c:pt>
                <c:pt idx="23">
                  <c:v>2.2304940000000002</c:v>
                </c:pt>
                <c:pt idx="24">
                  <c:v>2.2304940000000002</c:v>
                </c:pt>
                <c:pt idx="25">
                  <c:v>2.2304940000000002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5-6C4D-9F20-6E5EFD031814}"/>
            </c:ext>
          </c:extLst>
        </c:ser>
        <c:ser>
          <c:idx val="2"/>
          <c:order val="2"/>
          <c:tx>
            <c:v>01:01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35-6C4D-9F20-6E5EFD031814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635-6C4D-9F20-6E5EFD031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5999"/>
        <c:axId val="1111127647"/>
      </c:scatterChart>
      <c:valAx>
        <c:axId val="1111125999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3550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7647"/>
        <c:crosses val="autoZero"/>
        <c:crossBetween val="midCat"/>
      </c:valAx>
      <c:valAx>
        <c:axId val="11111276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H2O BY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112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33632</xdr:colOff>
      <xdr:row>3</xdr:row>
      <xdr:rowOff>16228</xdr:rowOff>
    </xdr:from>
    <xdr:to>
      <xdr:col>19</xdr:col>
      <xdr:colOff>65381</xdr:colOff>
      <xdr:row>32</xdr:row>
      <xdr:rowOff>73378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5054B-C8B1-7945-AEC9-B42A2E92C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110490</xdr:colOff>
      <xdr:row>1</xdr:row>
      <xdr:rowOff>134620</xdr:rowOff>
    </xdr:from>
    <xdr:to>
      <xdr:col>28</xdr:col>
      <xdr:colOff>574040</xdr:colOff>
      <xdr:row>32</xdr:row>
      <xdr:rowOff>198120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6ECF3-7337-7E42-B035-FD6BAD527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34</xdr:row>
      <xdr:rowOff>0</xdr:rowOff>
    </xdr:from>
    <xdr:to>
      <xdr:col>28</xdr:col>
      <xdr:colOff>704850</xdr:colOff>
      <xdr:row>65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BDBE3-E57D-B44B-981D-6D16C46C9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434340</xdr:colOff>
      <xdr:row>0</xdr:row>
      <xdr:rowOff>746760</xdr:rowOff>
    </xdr:from>
    <xdr:to>
      <xdr:col>41</xdr:col>
      <xdr:colOff>396240</xdr:colOff>
      <xdr:row>32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5C84F-1DD3-E34E-9AEC-5F8BED3E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386080</xdr:colOff>
      <xdr:row>33</xdr:row>
      <xdr:rowOff>152400</xdr:rowOff>
    </xdr:from>
    <xdr:to>
      <xdr:col>41</xdr:col>
      <xdr:colOff>347980</xdr:colOff>
      <xdr:row>64</xdr:row>
      <xdr:rowOff>215900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6FC06E-2ECB-9F4D-B0AD-24C9F6831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33</xdr:row>
      <xdr:rowOff>142240</xdr:rowOff>
    </xdr:from>
    <xdr:to>
      <xdr:col>53</xdr:col>
      <xdr:colOff>784860</xdr:colOff>
      <xdr:row>64</xdr:row>
      <xdr:rowOff>205740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B4B230-022D-7D4E-A399-AAC572615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274949</xdr:colOff>
      <xdr:row>65</xdr:row>
      <xdr:rowOff>78556</xdr:rowOff>
    </xdr:from>
    <xdr:to>
      <xdr:col>28</xdr:col>
      <xdr:colOff>738499</xdr:colOff>
      <xdr:row>96</xdr:row>
      <xdr:rowOff>142057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35DBFC-FC09-D741-8401-A20844383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110490</xdr:colOff>
      <xdr:row>4</xdr:row>
      <xdr:rowOff>134620</xdr:rowOff>
    </xdr:from>
    <xdr:to>
      <xdr:col>42</xdr:col>
      <xdr:colOff>574040</xdr:colOff>
      <xdr:row>35</xdr:row>
      <xdr:rowOff>198120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214CA-AF9A-EA4E-B01B-E029EAA38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241300</xdr:colOff>
      <xdr:row>37</xdr:row>
      <xdr:rowOff>0</xdr:rowOff>
    </xdr:from>
    <xdr:to>
      <xdr:col>42</xdr:col>
      <xdr:colOff>704850</xdr:colOff>
      <xdr:row>68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05402-4F61-404C-84CB-9F807C49C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434340</xdr:colOff>
      <xdr:row>3</xdr:row>
      <xdr:rowOff>746760</xdr:rowOff>
    </xdr:from>
    <xdr:to>
      <xdr:col>55</xdr:col>
      <xdr:colOff>396240</xdr:colOff>
      <xdr:row>35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D0BE3-2A8F-2142-BB4D-3CADFF96C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386080</xdr:colOff>
      <xdr:row>36</xdr:row>
      <xdr:rowOff>152400</xdr:rowOff>
    </xdr:from>
    <xdr:to>
      <xdr:col>55</xdr:col>
      <xdr:colOff>347980</xdr:colOff>
      <xdr:row>67</xdr:row>
      <xdr:rowOff>215900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71FF4B-0422-6040-8E25-622EE466C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36</xdr:row>
      <xdr:rowOff>142240</xdr:rowOff>
    </xdr:from>
    <xdr:to>
      <xdr:col>67</xdr:col>
      <xdr:colOff>784860</xdr:colOff>
      <xdr:row>67</xdr:row>
      <xdr:rowOff>205740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32E653-558A-6142-945F-BF1D85BD3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50800</xdr:colOff>
      <xdr:row>4</xdr:row>
      <xdr:rowOff>30480</xdr:rowOff>
    </xdr:from>
    <xdr:to>
      <xdr:col>24</xdr:col>
      <xdr:colOff>335280</xdr:colOff>
      <xdr:row>18</xdr:row>
      <xdr:rowOff>182880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497CF3-4AF4-4346-B623-2EB0D408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30480</xdr:colOff>
      <xdr:row>19</xdr:row>
      <xdr:rowOff>81280</xdr:rowOff>
    </xdr:from>
    <xdr:to>
      <xdr:col>24</xdr:col>
      <xdr:colOff>314960</xdr:colOff>
      <xdr:row>33</xdr:row>
      <xdr:rowOff>233680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750A99-234B-9D47-BA39-DAF0F29BA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111760</xdr:colOff>
      <xdr:row>25</xdr:row>
      <xdr:rowOff>137160</xdr:rowOff>
    </xdr:from>
    <xdr:to>
      <xdr:col>17</xdr:col>
      <xdr:colOff>233680</xdr:colOff>
      <xdr:row>36</xdr:row>
      <xdr:rowOff>86360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7AB192-808E-7D48-A5ED-85ABB384B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110490</xdr:colOff>
      <xdr:row>4</xdr:row>
      <xdr:rowOff>134620</xdr:rowOff>
    </xdr:from>
    <xdr:to>
      <xdr:col>43</xdr:col>
      <xdr:colOff>574040</xdr:colOff>
      <xdr:row>35</xdr:row>
      <xdr:rowOff>198120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FCEC1-9DD1-F94F-8337-2AD49DCBA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241300</xdr:colOff>
      <xdr:row>37</xdr:row>
      <xdr:rowOff>0</xdr:rowOff>
    </xdr:from>
    <xdr:to>
      <xdr:col>43</xdr:col>
      <xdr:colOff>704850</xdr:colOff>
      <xdr:row>68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419E7-6827-B945-8714-EBA4C0874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434340</xdr:colOff>
      <xdr:row>3</xdr:row>
      <xdr:rowOff>746760</xdr:rowOff>
    </xdr:from>
    <xdr:to>
      <xdr:col>56</xdr:col>
      <xdr:colOff>396240</xdr:colOff>
      <xdr:row>35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A39C3-9A6F-6C4C-BF8E-8095D2054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386080</xdr:colOff>
      <xdr:row>36</xdr:row>
      <xdr:rowOff>152400</xdr:rowOff>
    </xdr:from>
    <xdr:to>
      <xdr:col>56</xdr:col>
      <xdr:colOff>347980</xdr:colOff>
      <xdr:row>67</xdr:row>
      <xdr:rowOff>215900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B47CC4-7117-7F41-908D-9C00728B0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0</xdr:colOff>
      <xdr:row>36</xdr:row>
      <xdr:rowOff>142240</xdr:rowOff>
    </xdr:from>
    <xdr:to>
      <xdr:col>68</xdr:col>
      <xdr:colOff>784860</xdr:colOff>
      <xdr:row>67</xdr:row>
      <xdr:rowOff>205740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B322A-B63E-3B4C-B855-35246B983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111760</xdr:colOff>
      <xdr:row>3</xdr:row>
      <xdr:rowOff>711200</xdr:rowOff>
    </xdr:from>
    <xdr:to>
      <xdr:col>26</xdr:col>
      <xdr:colOff>396240</xdr:colOff>
      <xdr:row>18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6DD071-89DB-BC46-8A75-F58F18A2A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335280</xdr:colOff>
      <xdr:row>18</xdr:row>
      <xdr:rowOff>223520</xdr:rowOff>
    </xdr:from>
    <xdr:to>
      <xdr:col>26</xdr:col>
      <xdr:colOff>619760</xdr:colOff>
      <xdr:row>33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A6E826-2D79-1C45-BFA7-27A9A1C06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111760</xdr:colOff>
      <xdr:row>25</xdr:row>
      <xdr:rowOff>137160</xdr:rowOff>
    </xdr:from>
    <xdr:to>
      <xdr:col>18</xdr:col>
      <xdr:colOff>233680</xdr:colOff>
      <xdr:row>36</xdr:row>
      <xdr:rowOff>86360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159DAF-CEB9-094A-ACD1-CF77AAE6A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110490</xdr:colOff>
      <xdr:row>4</xdr:row>
      <xdr:rowOff>134620</xdr:rowOff>
    </xdr:from>
    <xdr:to>
      <xdr:col>39</xdr:col>
      <xdr:colOff>574040</xdr:colOff>
      <xdr:row>35</xdr:row>
      <xdr:rowOff>198120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82B66-1A81-4E45-83A2-4E1B37842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241300</xdr:colOff>
      <xdr:row>37</xdr:row>
      <xdr:rowOff>0</xdr:rowOff>
    </xdr:from>
    <xdr:to>
      <xdr:col>39</xdr:col>
      <xdr:colOff>704850</xdr:colOff>
      <xdr:row>68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102CE-DE06-A44D-8B49-AAFEACB0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434340</xdr:colOff>
      <xdr:row>3</xdr:row>
      <xdr:rowOff>746760</xdr:rowOff>
    </xdr:from>
    <xdr:to>
      <xdr:col>52</xdr:col>
      <xdr:colOff>396240</xdr:colOff>
      <xdr:row>35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68FB44-26C1-5D44-A502-CA9B83E71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386080</xdr:colOff>
      <xdr:row>36</xdr:row>
      <xdr:rowOff>152400</xdr:rowOff>
    </xdr:from>
    <xdr:to>
      <xdr:col>52</xdr:col>
      <xdr:colOff>347980</xdr:colOff>
      <xdr:row>67</xdr:row>
      <xdr:rowOff>215900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E7B6B2-97B3-2246-942A-6487D2404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36</xdr:row>
      <xdr:rowOff>142240</xdr:rowOff>
    </xdr:from>
    <xdr:to>
      <xdr:col>64</xdr:col>
      <xdr:colOff>784860</xdr:colOff>
      <xdr:row>67</xdr:row>
      <xdr:rowOff>205740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3A44A0-770E-3D4D-A9CC-EE3FBD67D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243840</xdr:colOff>
      <xdr:row>3</xdr:row>
      <xdr:rowOff>680720</xdr:rowOff>
    </xdr:from>
    <xdr:to>
      <xdr:col>22</xdr:col>
      <xdr:colOff>528320</xdr:colOff>
      <xdr:row>18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D8D8DD-C0EC-E142-8960-6F29B001B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243840</xdr:colOff>
      <xdr:row>18</xdr:row>
      <xdr:rowOff>101600</xdr:rowOff>
    </xdr:from>
    <xdr:to>
      <xdr:col>22</xdr:col>
      <xdr:colOff>528320</xdr:colOff>
      <xdr:row>33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F552E-4EE8-FD48-A0C2-98EAEC27D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193040</xdr:colOff>
      <xdr:row>50</xdr:row>
      <xdr:rowOff>223520</xdr:rowOff>
    </xdr:from>
    <xdr:to>
      <xdr:col>14</xdr:col>
      <xdr:colOff>203200</xdr:colOff>
      <xdr:row>69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CBD7D3-3E6E-DF4A-AE9F-67BFFF76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5E47-A2F0-464C-98CA-C623CDFCE857}">
  <dimension ref="A1:J123"/>
  <sheetViews>
    <sheetView zoomScale="135" workbookViewId="0">
      <selection activeCell="F12" sqref="F12"/>
    </sheetView>
  </sheetViews>
  <sheetFormatPr baseColWidth="10" defaultRowHeight="16" x14ac:dyDescent="0.2"/>
  <cols>
    <col min="1" max="1" width="25" customWidth="1"/>
  </cols>
  <sheetData>
    <row r="1" spans="1:10" x14ac:dyDescent="0.2">
      <c r="B1" t="s">
        <v>0</v>
      </c>
      <c r="C1" t="s">
        <v>1</v>
      </c>
      <c r="D1" t="s">
        <v>123</v>
      </c>
      <c r="F1" t="s">
        <v>126</v>
      </c>
      <c r="G1" t="s">
        <v>127</v>
      </c>
      <c r="H1" t="s">
        <v>130</v>
      </c>
      <c r="I1" t="s">
        <v>128</v>
      </c>
      <c r="J1" t="s">
        <v>129</v>
      </c>
    </row>
    <row r="2" spans="1:10" x14ac:dyDescent="0.2">
      <c r="A2" t="s">
        <v>14</v>
      </c>
      <c r="B2">
        <v>2.3861221959301702</v>
      </c>
      <c r="C2">
        <v>1.4283249467177299</v>
      </c>
      <c r="D2" t="s">
        <v>124</v>
      </c>
      <c r="F2">
        <v>1.76830390223415</v>
      </c>
      <c r="G2">
        <v>1.8440718084699199</v>
      </c>
      <c r="H2">
        <f t="shared" ref="H2:H38" si="0">F2+G2</f>
        <v>3.6123757107040699</v>
      </c>
      <c r="I2" t="s">
        <v>124</v>
      </c>
      <c r="J2" t="s">
        <v>124</v>
      </c>
    </row>
    <row r="3" spans="1:10" x14ac:dyDescent="0.2">
      <c r="A3" t="s">
        <v>15</v>
      </c>
      <c r="B3">
        <v>2.3631997789259098</v>
      </c>
      <c r="C3">
        <v>1.4216766424937901</v>
      </c>
      <c r="D3" t="s">
        <v>124</v>
      </c>
      <c r="F3">
        <v>1.4620924659646199</v>
      </c>
      <c r="G3">
        <v>1.73992882342098</v>
      </c>
      <c r="H3">
        <f t="shared" si="0"/>
        <v>3.2020212893856002</v>
      </c>
      <c r="I3" t="s">
        <v>125</v>
      </c>
      <c r="J3" t="s">
        <v>124</v>
      </c>
    </row>
    <row r="4" spans="1:10" x14ac:dyDescent="0.2">
      <c r="A4" t="s">
        <v>16</v>
      </c>
      <c r="B4">
        <v>2.3565847964395599</v>
      </c>
      <c r="C4">
        <v>1.42088823897467</v>
      </c>
      <c r="D4" t="s">
        <v>124</v>
      </c>
      <c r="F4">
        <v>1.52717040765985</v>
      </c>
      <c r="G4">
        <v>1.8880536820171101</v>
      </c>
      <c r="H4">
        <f t="shared" si="0"/>
        <v>3.4152240896769603</v>
      </c>
      <c r="I4" t="s">
        <v>124</v>
      </c>
      <c r="J4" t="s">
        <v>124</v>
      </c>
    </row>
    <row r="5" spans="1:10" x14ac:dyDescent="0.2">
      <c r="A5" t="s">
        <v>17</v>
      </c>
      <c r="B5">
        <v>2.9409843314398501</v>
      </c>
      <c r="C5">
        <v>1.35600850565332</v>
      </c>
      <c r="D5" t="s">
        <v>124</v>
      </c>
      <c r="F5">
        <v>1.7197910633753599</v>
      </c>
      <c r="G5">
        <v>1.3832048170808999</v>
      </c>
      <c r="H5">
        <f t="shared" si="0"/>
        <v>3.1029958804562598</v>
      </c>
      <c r="I5" t="s">
        <v>124</v>
      </c>
      <c r="J5" t="s">
        <v>124</v>
      </c>
    </row>
    <row r="6" spans="1:10" x14ac:dyDescent="0.2">
      <c r="A6" t="s">
        <v>18</v>
      </c>
      <c r="B6">
        <v>3.0003041671968198</v>
      </c>
      <c r="C6">
        <v>1.39266759431215</v>
      </c>
      <c r="D6" t="s">
        <v>124</v>
      </c>
      <c r="F6">
        <v>1.7244526236594599</v>
      </c>
      <c r="G6">
        <v>1.3232138260269899</v>
      </c>
      <c r="H6">
        <f t="shared" si="0"/>
        <v>3.0476664496864498</v>
      </c>
      <c r="I6" t="s">
        <v>124</v>
      </c>
      <c r="J6" t="s">
        <v>124</v>
      </c>
    </row>
    <row r="7" spans="1:10" x14ac:dyDescent="0.2">
      <c r="A7" t="s">
        <v>19</v>
      </c>
      <c r="B7">
        <v>2.9891593747457401</v>
      </c>
      <c r="C7">
        <v>1.38108281430811</v>
      </c>
      <c r="D7" t="s">
        <v>124</v>
      </c>
      <c r="F7">
        <v>1.6881662778481299</v>
      </c>
      <c r="G7">
        <v>1.36031674615683</v>
      </c>
      <c r="H7">
        <f t="shared" si="0"/>
        <v>3.0484830240049599</v>
      </c>
      <c r="I7" t="s">
        <v>124</v>
      </c>
      <c r="J7" t="s">
        <v>124</v>
      </c>
    </row>
    <row r="8" spans="1:10" x14ac:dyDescent="0.2">
      <c r="A8" t="s">
        <v>20</v>
      </c>
      <c r="B8">
        <v>2.6912544167528099</v>
      </c>
      <c r="C8">
        <v>1.3072698427490199</v>
      </c>
      <c r="D8" t="s">
        <v>125</v>
      </c>
      <c r="F8">
        <v>1.90851261005477</v>
      </c>
      <c r="G8">
        <v>1.28564145792325</v>
      </c>
      <c r="H8">
        <f t="shared" si="0"/>
        <v>3.1941540679780198</v>
      </c>
      <c r="I8" t="s">
        <v>125</v>
      </c>
      <c r="J8" t="s">
        <v>124</v>
      </c>
    </row>
    <row r="9" spans="1:10" x14ac:dyDescent="0.2">
      <c r="A9" t="s">
        <v>21</v>
      </c>
      <c r="B9">
        <v>2.5262363266213401</v>
      </c>
      <c r="C9">
        <v>1.27293813049755</v>
      </c>
      <c r="D9" t="s">
        <v>125</v>
      </c>
      <c r="F9">
        <v>1.91988481650054</v>
      </c>
      <c r="G9">
        <v>1.2284075573477</v>
      </c>
      <c r="H9">
        <f t="shared" si="0"/>
        <v>3.14829237384824</v>
      </c>
      <c r="I9" t="s">
        <v>125</v>
      </c>
      <c r="J9" t="s">
        <v>124</v>
      </c>
    </row>
    <row r="10" spans="1:10" x14ac:dyDescent="0.2">
      <c r="A10" t="s">
        <v>22</v>
      </c>
      <c r="B10">
        <v>2.5289687188476901</v>
      </c>
      <c r="C10">
        <v>1.26992859346835</v>
      </c>
      <c r="D10" t="s">
        <v>125</v>
      </c>
      <c r="F10">
        <v>1.91068936236978</v>
      </c>
      <c r="G10">
        <v>1.22656407065979</v>
      </c>
      <c r="H10">
        <f t="shared" si="0"/>
        <v>3.1372534330295698</v>
      </c>
      <c r="I10" t="s">
        <v>124</v>
      </c>
      <c r="J10" t="s">
        <v>124</v>
      </c>
    </row>
    <row r="11" spans="1:10" x14ac:dyDescent="0.2">
      <c r="A11" t="s">
        <v>27</v>
      </c>
      <c r="B11">
        <v>2.4086151712592598</v>
      </c>
      <c r="C11">
        <v>1.01527988919351</v>
      </c>
      <c r="D11" t="s">
        <v>125</v>
      </c>
      <c r="F11">
        <v>1.1625739979023599</v>
      </c>
      <c r="G11">
        <v>1.0115448622026699</v>
      </c>
      <c r="H11">
        <f t="shared" si="0"/>
        <v>2.1741188601050299</v>
      </c>
      <c r="I11" t="s">
        <v>124</v>
      </c>
      <c r="J11" t="s">
        <v>124</v>
      </c>
    </row>
    <row r="12" spans="1:10" x14ac:dyDescent="0.2">
      <c r="A12" t="s">
        <v>28</v>
      </c>
      <c r="B12">
        <v>2.4014730403298898</v>
      </c>
      <c r="C12">
        <v>1.0138701562978101</v>
      </c>
      <c r="D12" t="s">
        <v>124</v>
      </c>
      <c r="F12">
        <v>1.20268731492213</v>
      </c>
      <c r="G12">
        <v>0.97702399753344304</v>
      </c>
      <c r="H12">
        <f t="shared" si="0"/>
        <v>2.1797113124555731</v>
      </c>
      <c r="I12" t="s">
        <v>124</v>
      </c>
      <c r="J12" t="s">
        <v>124</v>
      </c>
    </row>
    <row r="13" spans="1:10" x14ac:dyDescent="0.2">
      <c r="A13" t="s">
        <v>29</v>
      </c>
      <c r="B13">
        <v>2.3939020586167499</v>
      </c>
      <c r="C13">
        <v>1.0095988886554701</v>
      </c>
      <c r="D13" t="s">
        <v>125</v>
      </c>
      <c r="F13">
        <v>1.28515406972879</v>
      </c>
      <c r="G13">
        <v>0.94212614884491297</v>
      </c>
      <c r="H13">
        <f t="shared" si="0"/>
        <v>2.2272802185737031</v>
      </c>
      <c r="I13" t="s">
        <v>124</v>
      </c>
      <c r="J13" t="s">
        <v>124</v>
      </c>
    </row>
    <row r="14" spans="1:10" x14ac:dyDescent="0.2">
      <c r="A14" t="s">
        <v>30</v>
      </c>
      <c r="B14">
        <v>2.57115268430181</v>
      </c>
      <c r="C14">
        <v>1.3617174938354799</v>
      </c>
      <c r="D14" t="s">
        <v>125</v>
      </c>
      <c r="F14">
        <v>1.6714049434188101</v>
      </c>
      <c r="G14">
        <v>1.8938236209536601</v>
      </c>
      <c r="H14">
        <f t="shared" si="0"/>
        <v>3.5652285643724699</v>
      </c>
      <c r="I14" t="s">
        <v>124</v>
      </c>
      <c r="J14" t="s">
        <v>124</v>
      </c>
    </row>
    <row r="15" spans="1:10" x14ac:dyDescent="0.2">
      <c r="A15" t="s">
        <v>31</v>
      </c>
      <c r="B15">
        <v>2.57507485827449</v>
      </c>
      <c r="C15">
        <v>1.3571747045654301</v>
      </c>
      <c r="D15" t="s">
        <v>125</v>
      </c>
      <c r="F15">
        <v>1.62763460641111</v>
      </c>
      <c r="G15">
        <v>1.95139653696134</v>
      </c>
      <c r="H15">
        <f t="shared" si="0"/>
        <v>3.57903114337245</v>
      </c>
      <c r="I15" t="s">
        <v>124</v>
      </c>
      <c r="J15" t="s">
        <v>124</v>
      </c>
    </row>
    <row r="16" spans="1:10" x14ac:dyDescent="0.2">
      <c r="A16" t="s">
        <v>32</v>
      </c>
      <c r="B16">
        <v>2.5853334593399899</v>
      </c>
      <c r="C16">
        <v>1.35190586442135</v>
      </c>
      <c r="D16" t="s">
        <v>125</v>
      </c>
      <c r="F16">
        <v>1.6759214254988399</v>
      </c>
      <c r="G16">
        <v>1.9890554876891899</v>
      </c>
      <c r="H16">
        <f t="shared" si="0"/>
        <v>3.6649769131880299</v>
      </c>
      <c r="I16" t="s">
        <v>124</v>
      </c>
      <c r="J16" t="s">
        <v>124</v>
      </c>
    </row>
    <row r="17" spans="1:10" x14ac:dyDescent="0.2">
      <c r="A17" t="s">
        <v>33</v>
      </c>
      <c r="B17">
        <v>2.6258557315911402</v>
      </c>
      <c r="C17">
        <v>1.10806176381428</v>
      </c>
      <c r="D17" t="s">
        <v>124</v>
      </c>
      <c r="F17">
        <v>1.28984380614022</v>
      </c>
      <c r="G17">
        <v>2.1161335560086001</v>
      </c>
      <c r="H17">
        <f t="shared" si="0"/>
        <v>3.4059773621488203</v>
      </c>
      <c r="I17" t="s">
        <v>125</v>
      </c>
      <c r="J17" t="s">
        <v>125</v>
      </c>
    </row>
    <row r="18" spans="1:10" x14ac:dyDescent="0.2">
      <c r="A18" t="s">
        <v>34</v>
      </c>
      <c r="B18">
        <v>2.9756816438536799</v>
      </c>
      <c r="C18">
        <v>1.1646274951150599</v>
      </c>
      <c r="D18" t="s">
        <v>124</v>
      </c>
      <c r="F18">
        <v>1.5412756251844899</v>
      </c>
      <c r="G18">
        <v>1.84500871264461</v>
      </c>
      <c r="H18">
        <f t="shared" si="0"/>
        <v>3.3862843378290997</v>
      </c>
      <c r="I18" t="s">
        <v>125</v>
      </c>
      <c r="J18" t="s">
        <v>125</v>
      </c>
    </row>
    <row r="19" spans="1:10" x14ac:dyDescent="0.2">
      <c r="A19" t="s">
        <v>35</v>
      </c>
      <c r="B19">
        <v>2.60407185788688</v>
      </c>
      <c r="C19">
        <v>1.09435567670617</v>
      </c>
      <c r="D19" t="s">
        <v>124</v>
      </c>
      <c r="F19">
        <v>1.1920786699238799</v>
      </c>
      <c r="G19">
        <v>2.0705053486255101</v>
      </c>
      <c r="H19">
        <f t="shared" si="0"/>
        <v>3.26258401854939</v>
      </c>
      <c r="I19" t="s">
        <v>125</v>
      </c>
      <c r="J19" t="s">
        <v>125</v>
      </c>
    </row>
    <row r="20" spans="1:10" x14ac:dyDescent="0.2">
      <c r="A20" t="s">
        <v>45</v>
      </c>
      <c r="B20">
        <v>3.4594780140313501</v>
      </c>
      <c r="C20">
        <v>1.6500990148736301</v>
      </c>
      <c r="D20" t="s">
        <v>125</v>
      </c>
      <c r="F20">
        <v>1.5675284244454499</v>
      </c>
      <c r="G20">
        <v>1.5553017811202801</v>
      </c>
      <c r="H20">
        <f t="shared" si="0"/>
        <v>3.1228302055657302</v>
      </c>
      <c r="I20" t="s">
        <v>124</v>
      </c>
      <c r="J20" t="s">
        <v>124</v>
      </c>
    </row>
    <row r="21" spans="1:10" x14ac:dyDescent="0.2">
      <c r="A21" t="s">
        <v>46</v>
      </c>
      <c r="B21">
        <v>3.4680844241894802</v>
      </c>
      <c r="C21">
        <v>1.65948565497074</v>
      </c>
      <c r="D21" t="s">
        <v>125</v>
      </c>
      <c r="F21">
        <v>1.5043963695956699</v>
      </c>
      <c r="G21">
        <v>1.61783794548644</v>
      </c>
      <c r="H21">
        <f t="shared" si="0"/>
        <v>3.1222343150821099</v>
      </c>
      <c r="I21" t="s">
        <v>124</v>
      </c>
      <c r="J21" t="s">
        <v>124</v>
      </c>
    </row>
    <row r="22" spans="1:10" x14ac:dyDescent="0.2">
      <c r="A22" t="s">
        <v>47</v>
      </c>
      <c r="B22">
        <v>3.4593420059239999</v>
      </c>
      <c r="C22">
        <v>1.65694365564966</v>
      </c>
      <c r="D22" t="s">
        <v>125</v>
      </c>
      <c r="F22">
        <v>1.5879332198348599</v>
      </c>
      <c r="G22">
        <v>1.6335303181109599</v>
      </c>
      <c r="H22">
        <f t="shared" si="0"/>
        <v>3.2214635379458199</v>
      </c>
      <c r="I22" t="s">
        <v>124</v>
      </c>
      <c r="J22" t="s">
        <v>124</v>
      </c>
    </row>
    <row r="23" spans="1:10" x14ac:dyDescent="0.2">
      <c r="A23" t="s">
        <v>48</v>
      </c>
      <c r="B23">
        <v>3.1550189566827598</v>
      </c>
      <c r="C23">
        <v>1.5161392812165899</v>
      </c>
      <c r="D23" t="s">
        <v>124</v>
      </c>
      <c r="F23">
        <v>1.96730531246777</v>
      </c>
      <c r="G23">
        <v>1.40713986608013</v>
      </c>
      <c r="H23">
        <f t="shared" si="0"/>
        <v>3.3744451785478997</v>
      </c>
      <c r="I23" t="s">
        <v>125</v>
      </c>
      <c r="J23" t="s">
        <v>124</v>
      </c>
    </row>
    <row r="24" spans="1:10" x14ac:dyDescent="0.2">
      <c r="A24" t="s">
        <v>49</v>
      </c>
      <c r="B24">
        <v>3.1810533302005299</v>
      </c>
      <c r="C24">
        <v>1.51954824683294</v>
      </c>
      <c r="D24" t="s">
        <v>124</v>
      </c>
      <c r="F24">
        <v>1.7581477957665601</v>
      </c>
      <c r="G24">
        <v>1.64781742358207</v>
      </c>
      <c r="H24">
        <f t="shared" si="0"/>
        <v>3.4059652193486301</v>
      </c>
      <c r="I24" t="s">
        <v>124</v>
      </c>
      <c r="J24" t="s">
        <v>124</v>
      </c>
    </row>
    <row r="25" spans="1:10" x14ac:dyDescent="0.2">
      <c r="A25" t="s">
        <v>50</v>
      </c>
      <c r="B25">
        <v>3.1714290533098901</v>
      </c>
      <c r="C25">
        <v>1.51993836710192</v>
      </c>
      <c r="D25" t="s">
        <v>124</v>
      </c>
      <c r="F25">
        <v>1.84775307213466</v>
      </c>
      <c r="G25">
        <v>1.560118066424</v>
      </c>
      <c r="H25">
        <f t="shared" si="0"/>
        <v>3.4078711385586598</v>
      </c>
      <c r="I25" t="s">
        <v>125</v>
      </c>
      <c r="J25" t="s">
        <v>124</v>
      </c>
    </row>
    <row r="26" spans="1:10" x14ac:dyDescent="0.2">
      <c r="A26" t="s">
        <v>54</v>
      </c>
      <c r="B26">
        <v>2.6459734608006902</v>
      </c>
      <c r="C26">
        <v>1.1424333442822301</v>
      </c>
      <c r="D26" t="s">
        <v>125</v>
      </c>
      <c r="F26">
        <v>1.7484986566459499</v>
      </c>
      <c r="G26">
        <v>0.97809078953416295</v>
      </c>
      <c r="H26">
        <f t="shared" si="0"/>
        <v>2.726589446180113</v>
      </c>
      <c r="I26" t="s">
        <v>124</v>
      </c>
      <c r="J26" t="s">
        <v>124</v>
      </c>
    </row>
    <row r="27" spans="1:10" x14ac:dyDescent="0.2">
      <c r="A27" t="s">
        <v>55</v>
      </c>
      <c r="B27">
        <v>2.6672358920065702</v>
      </c>
      <c r="C27">
        <v>1.1396729631142299</v>
      </c>
      <c r="D27" t="s">
        <v>125</v>
      </c>
      <c r="F27">
        <v>1.7493614469349601</v>
      </c>
      <c r="G27">
        <v>1.0608212813297899</v>
      </c>
      <c r="H27">
        <f t="shared" si="0"/>
        <v>2.81018272826475</v>
      </c>
      <c r="I27" t="s">
        <v>124</v>
      </c>
      <c r="J27" t="s">
        <v>124</v>
      </c>
    </row>
    <row r="28" spans="1:10" x14ac:dyDescent="0.2">
      <c r="A28" t="s">
        <v>56</v>
      </c>
      <c r="B28">
        <v>2.6561924744629302</v>
      </c>
      <c r="C28">
        <v>1.1422439635680699</v>
      </c>
      <c r="D28" t="s">
        <v>125</v>
      </c>
      <c r="F28">
        <v>1.80972912069491</v>
      </c>
      <c r="G28">
        <v>1.0647762813569599</v>
      </c>
      <c r="H28">
        <f t="shared" si="0"/>
        <v>2.8745054020518701</v>
      </c>
      <c r="I28" t="s">
        <v>124</v>
      </c>
      <c r="J28" t="s">
        <v>124</v>
      </c>
    </row>
    <row r="29" spans="1:10" x14ac:dyDescent="0.2">
      <c r="A29" t="s">
        <v>57</v>
      </c>
      <c r="B29">
        <v>3.2421476465271102</v>
      </c>
      <c r="C29">
        <v>1.45803309733187</v>
      </c>
      <c r="D29" t="s">
        <v>124</v>
      </c>
      <c r="F29">
        <v>1.80753534597535</v>
      </c>
      <c r="G29">
        <v>1.87621503182599</v>
      </c>
      <c r="H29">
        <f t="shared" si="0"/>
        <v>3.6837503778013403</v>
      </c>
      <c r="I29" t="s">
        <v>125</v>
      </c>
      <c r="J29" t="s">
        <v>125</v>
      </c>
    </row>
    <row r="30" spans="1:10" x14ac:dyDescent="0.2">
      <c r="A30" t="s">
        <v>58</v>
      </c>
      <c r="B30">
        <v>3.2615456371523499</v>
      </c>
      <c r="C30">
        <v>1.45685662077555</v>
      </c>
      <c r="D30" t="s">
        <v>124</v>
      </c>
      <c r="F30">
        <v>1.9463482132716501</v>
      </c>
      <c r="G30">
        <v>1.99063574948688</v>
      </c>
      <c r="H30">
        <f t="shared" si="0"/>
        <v>3.9369839627585304</v>
      </c>
      <c r="I30" t="s">
        <v>125</v>
      </c>
      <c r="J30" t="s">
        <v>125</v>
      </c>
    </row>
    <row r="31" spans="1:10" x14ac:dyDescent="0.2">
      <c r="A31" t="s">
        <v>59</v>
      </c>
      <c r="B31">
        <v>3.2674911299727998</v>
      </c>
      <c r="C31">
        <v>1.46055831650643</v>
      </c>
      <c r="D31" t="s">
        <v>124</v>
      </c>
      <c r="F31">
        <v>2.09693252633503</v>
      </c>
      <c r="G31">
        <v>1.74651451130001</v>
      </c>
      <c r="H31">
        <f t="shared" si="0"/>
        <v>3.8434470376350403</v>
      </c>
      <c r="I31" t="s">
        <v>125</v>
      </c>
      <c r="J31" t="s">
        <v>125</v>
      </c>
    </row>
    <row r="32" spans="1:10" x14ac:dyDescent="0.2">
      <c r="A32" t="s">
        <v>60</v>
      </c>
      <c r="B32">
        <v>3.4767242581509898</v>
      </c>
      <c r="C32">
        <v>1.5214666975109401</v>
      </c>
      <c r="D32" t="s">
        <v>124</v>
      </c>
      <c r="F32">
        <v>2.0708000332885499</v>
      </c>
      <c r="G32">
        <v>1.87393356856583</v>
      </c>
      <c r="H32">
        <f t="shared" si="0"/>
        <v>3.9447336018543799</v>
      </c>
      <c r="I32" t="s">
        <v>124</v>
      </c>
      <c r="J32" t="s">
        <v>124</v>
      </c>
    </row>
    <row r="33" spans="1:10" x14ac:dyDescent="0.2">
      <c r="A33" t="s">
        <v>61</v>
      </c>
      <c r="B33">
        <v>3.48450887212051</v>
      </c>
      <c r="C33">
        <v>1.5245855247581399</v>
      </c>
      <c r="D33" t="s">
        <v>124</v>
      </c>
      <c r="F33">
        <v>2.1582845432118201</v>
      </c>
      <c r="G33">
        <v>1.7585416434555901</v>
      </c>
      <c r="H33">
        <f t="shared" si="0"/>
        <v>3.9168261866674099</v>
      </c>
      <c r="I33" t="s">
        <v>125</v>
      </c>
      <c r="J33" t="s">
        <v>124</v>
      </c>
    </row>
    <row r="34" spans="1:10" x14ac:dyDescent="0.2">
      <c r="A34" t="s">
        <v>62</v>
      </c>
      <c r="B34">
        <v>3.4803858363067</v>
      </c>
      <c r="C34">
        <v>1.5186317971598999</v>
      </c>
      <c r="D34" t="s">
        <v>124</v>
      </c>
      <c r="F34">
        <v>2.1624336739860501</v>
      </c>
      <c r="G34">
        <v>1.8192754253953201</v>
      </c>
      <c r="H34">
        <f t="shared" si="0"/>
        <v>3.9817090993813702</v>
      </c>
      <c r="I34" t="s">
        <v>125</v>
      </c>
      <c r="J34" t="s">
        <v>124</v>
      </c>
    </row>
    <row r="35" spans="1:10" x14ac:dyDescent="0.2">
      <c r="A35" t="s">
        <v>63</v>
      </c>
      <c r="B35">
        <v>2.1416115850390098</v>
      </c>
      <c r="C35">
        <v>1.0350965595054</v>
      </c>
      <c r="D35" t="s">
        <v>125</v>
      </c>
      <c r="F35">
        <v>1.1293887271658201</v>
      </c>
      <c r="G35">
        <v>1.73938773971967</v>
      </c>
      <c r="H35">
        <f t="shared" si="0"/>
        <v>2.8687764668854898</v>
      </c>
      <c r="I35" t="s">
        <v>125</v>
      </c>
      <c r="J35" t="s">
        <v>124</v>
      </c>
    </row>
    <row r="36" spans="1:10" x14ac:dyDescent="0.2">
      <c r="A36" t="s">
        <v>64</v>
      </c>
      <c r="B36">
        <v>2.09931906183209</v>
      </c>
      <c r="C36">
        <v>1.06591543254976</v>
      </c>
      <c r="D36" t="s">
        <v>125</v>
      </c>
      <c r="F36">
        <v>1.2418392632497499</v>
      </c>
      <c r="G36">
        <v>1.9290426143186099</v>
      </c>
      <c r="H36">
        <f t="shared" si="0"/>
        <v>3.1708818775683598</v>
      </c>
      <c r="I36" t="s">
        <v>125</v>
      </c>
      <c r="J36" t="s">
        <v>125</v>
      </c>
    </row>
    <row r="37" spans="1:10" x14ac:dyDescent="0.2">
      <c r="A37" t="s">
        <v>65</v>
      </c>
      <c r="B37">
        <v>2.25231119458287</v>
      </c>
      <c r="C37">
        <v>1.17733761825932</v>
      </c>
      <c r="D37" t="s">
        <v>125</v>
      </c>
      <c r="F37">
        <v>1.2462903695641201</v>
      </c>
      <c r="G37">
        <v>2.0463820767344498</v>
      </c>
      <c r="H37">
        <f t="shared" si="0"/>
        <v>3.2926724462985701</v>
      </c>
      <c r="I37" t="s">
        <v>125</v>
      </c>
      <c r="J37" t="s">
        <v>125</v>
      </c>
    </row>
    <row r="38" spans="1:10" s="2" customFormat="1" x14ac:dyDescent="0.2">
      <c r="A38" s="2" t="s">
        <v>66</v>
      </c>
      <c r="B38" s="2">
        <v>2.6315972694018899</v>
      </c>
      <c r="C38" s="2">
        <v>1.43826034752334</v>
      </c>
      <c r="D38" s="2" t="s">
        <v>125</v>
      </c>
      <c r="F38" s="2">
        <v>1.41322105475829</v>
      </c>
      <c r="G38" s="2">
        <v>1.93529560450306</v>
      </c>
      <c r="H38" s="2">
        <f t="shared" si="0"/>
        <v>3.34851665926135</v>
      </c>
      <c r="I38" s="2" t="s">
        <v>124</v>
      </c>
      <c r="J38" s="2" t="s">
        <v>124</v>
      </c>
    </row>
    <row r="39" spans="1:10" s="2" customFormat="1" x14ac:dyDescent="0.2">
      <c r="A39" s="2" t="s">
        <v>67</v>
      </c>
      <c r="B39" s="2">
        <v>2.54678202655339</v>
      </c>
      <c r="C39" s="2">
        <v>1.42938812707247</v>
      </c>
      <c r="D39" s="2" t="s">
        <v>125</v>
      </c>
      <c r="F39" s="2">
        <v>1.19144374869034</v>
      </c>
      <c r="G39" s="2">
        <v>1.8713289570370899</v>
      </c>
      <c r="H39" s="2">
        <f t="shared" ref="H39:H67" si="1">F39+G39</f>
        <v>3.0627727057274301</v>
      </c>
      <c r="I39" s="2" t="s">
        <v>124</v>
      </c>
      <c r="J39" s="2" t="s">
        <v>124</v>
      </c>
    </row>
    <row r="40" spans="1:10" s="2" customFormat="1" x14ac:dyDescent="0.2">
      <c r="A40" s="2" t="s">
        <v>68</v>
      </c>
      <c r="B40" s="2">
        <v>2.5823950973683298</v>
      </c>
      <c r="C40" s="2">
        <v>1.43466987533976</v>
      </c>
      <c r="D40" s="2" t="s">
        <v>125</v>
      </c>
      <c r="F40" s="2">
        <v>1.32123362452082</v>
      </c>
      <c r="G40" s="2">
        <v>2.0435280935517799</v>
      </c>
      <c r="H40" s="2">
        <f t="shared" si="1"/>
        <v>3.3647617180726002</v>
      </c>
      <c r="I40" s="2" t="s">
        <v>124</v>
      </c>
      <c r="J40" s="2" t="s">
        <v>124</v>
      </c>
    </row>
    <row r="41" spans="1:10" x14ac:dyDescent="0.2">
      <c r="A41" t="s">
        <v>75</v>
      </c>
      <c r="B41">
        <v>4.3304371299516298</v>
      </c>
      <c r="C41">
        <v>1.5607997100153499</v>
      </c>
      <c r="D41" t="s">
        <v>124</v>
      </c>
      <c r="F41">
        <v>2.78715415765397</v>
      </c>
      <c r="G41">
        <v>1.6974863967470499</v>
      </c>
      <c r="H41">
        <f t="shared" si="1"/>
        <v>4.4846405544010199</v>
      </c>
      <c r="I41" t="s">
        <v>124</v>
      </c>
      <c r="J41" t="s">
        <v>124</v>
      </c>
    </row>
    <row r="42" spans="1:10" x14ac:dyDescent="0.2">
      <c r="A42" t="s">
        <v>76</v>
      </c>
      <c r="B42">
        <v>4.3293055167486996</v>
      </c>
      <c r="C42">
        <v>1.55770322177047</v>
      </c>
      <c r="D42" t="s">
        <v>124</v>
      </c>
      <c r="F42">
        <v>2.75401135399051</v>
      </c>
      <c r="G42">
        <v>1.83451590364283</v>
      </c>
      <c r="H42">
        <f t="shared" si="1"/>
        <v>4.5885272576333396</v>
      </c>
      <c r="I42" t="s">
        <v>124</v>
      </c>
      <c r="J42" t="s">
        <v>124</v>
      </c>
    </row>
    <row r="43" spans="1:10" x14ac:dyDescent="0.2">
      <c r="A43" t="s">
        <v>77</v>
      </c>
      <c r="B43">
        <v>4.3116187813889502</v>
      </c>
      <c r="C43">
        <v>1.56059746843157</v>
      </c>
      <c r="D43" t="s">
        <v>124</v>
      </c>
      <c r="F43">
        <v>2.63835523645669</v>
      </c>
      <c r="G43">
        <v>1.5745584190566499</v>
      </c>
      <c r="H43">
        <f t="shared" si="1"/>
        <v>4.21291365551334</v>
      </c>
      <c r="I43" t="s">
        <v>124</v>
      </c>
      <c r="J43" t="s">
        <v>124</v>
      </c>
    </row>
    <row r="44" spans="1:10" x14ac:dyDescent="0.2">
      <c r="A44" t="s">
        <v>78</v>
      </c>
      <c r="B44">
        <v>2.9644733688021399</v>
      </c>
      <c r="C44">
        <v>1.3910173582196099</v>
      </c>
      <c r="D44" t="s">
        <v>125</v>
      </c>
      <c r="F44">
        <v>1.98442584158333</v>
      </c>
      <c r="G44">
        <v>1.10948030033865</v>
      </c>
      <c r="H44">
        <f t="shared" si="1"/>
        <v>3.09390614192198</v>
      </c>
      <c r="I44" t="s">
        <v>125</v>
      </c>
      <c r="J44" t="s">
        <v>124</v>
      </c>
    </row>
    <row r="45" spans="1:10" x14ac:dyDescent="0.2">
      <c r="A45" t="s">
        <v>79</v>
      </c>
      <c r="B45">
        <v>2.9255031840686998</v>
      </c>
      <c r="C45">
        <v>1.38296469148866</v>
      </c>
      <c r="D45" t="s">
        <v>125</v>
      </c>
      <c r="F45">
        <v>1.92208353368909</v>
      </c>
      <c r="G45">
        <v>1.0853487167864799</v>
      </c>
      <c r="H45">
        <f t="shared" si="1"/>
        <v>3.0074322504755697</v>
      </c>
      <c r="I45" t="s">
        <v>124</v>
      </c>
      <c r="J45" t="s">
        <v>124</v>
      </c>
    </row>
    <row r="46" spans="1:10" x14ac:dyDescent="0.2">
      <c r="A46" t="s">
        <v>80</v>
      </c>
      <c r="B46">
        <v>2.9559745315607402</v>
      </c>
      <c r="C46">
        <v>1.3853323923335501</v>
      </c>
      <c r="D46" t="s">
        <v>125</v>
      </c>
      <c r="F46">
        <v>1.8568072044639501</v>
      </c>
      <c r="G46">
        <v>1.1145288619631699</v>
      </c>
      <c r="H46">
        <f t="shared" si="1"/>
        <v>2.9713360664271198</v>
      </c>
      <c r="I46" t="s">
        <v>124</v>
      </c>
      <c r="J46" t="s">
        <v>124</v>
      </c>
    </row>
    <row r="47" spans="1:10" x14ac:dyDescent="0.2">
      <c r="A47" t="s">
        <v>87</v>
      </c>
      <c r="B47">
        <v>3.0775054130088302</v>
      </c>
      <c r="C47">
        <v>1.35225136862439</v>
      </c>
      <c r="D47" t="s">
        <v>124</v>
      </c>
      <c r="F47">
        <v>1.9481215807043999</v>
      </c>
      <c r="G47">
        <v>2.36558687191516</v>
      </c>
      <c r="H47">
        <f t="shared" si="1"/>
        <v>4.3137084526195597</v>
      </c>
      <c r="I47" t="s">
        <v>124</v>
      </c>
      <c r="J47" t="s">
        <v>124</v>
      </c>
    </row>
    <row r="48" spans="1:10" x14ac:dyDescent="0.2">
      <c r="A48" t="s">
        <v>88</v>
      </c>
      <c r="B48">
        <v>3.0652498311213101</v>
      </c>
      <c r="C48">
        <v>1.35537329232213</v>
      </c>
      <c r="D48" t="s">
        <v>124</v>
      </c>
      <c r="F48">
        <v>1.91630900986936</v>
      </c>
      <c r="G48">
        <v>2.3506875929137001</v>
      </c>
      <c r="H48">
        <f t="shared" si="1"/>
        <v>4.2669966027830597</v>
      </c>
      <c r="I48" t="s">
        <v>124</v>
      </c>
      <c r="J48" t="s">
        <v>125</v>
      </c>
    </row>
    <row r="49" spans="1:10" x14ac:dyDescent="0.2">
      <c r="A49" t="s">
        <v>89</v>
      </c>
      <c r="B49">
        <v>3.07837898814741</v>
      </c>
      <c r="C49">
        <v>1.35068560737381</v>
      </c>
      <c r="D49" t="s">
        <v>124</v>
      </c>
      <c r="F49">
        <v>1.8913524023806401</v>
      </c>
      <c r="G49">
        <v>2.4134250071158001</v>
      </c>
      <c r="H49">
        <f t="shared" si="1"/>
        <v>4.3047774094964399</v>
      </c>
      <c r="I49" t="s">
        <v>124</v>
      </c>
      <c r="J49" t="s">
        <v>124</v>
      </c>
    </row>
    <row r="50" spans="1:10" x14ac:dyDescent="0.2">
      <c r="A50" t="s">
        <v>93</v>
      </c>
      <c r="B50">
        <v>3.2886946380313198</v>
      </c>
      <c r="C50">
        <v>1.4966192428885801</v>
      </c>
      <c r="D50" t="s">
        <v>124</v>
      </c>
      <c r="F50">
        <v>1.8283286999585999</v>
      </c>
      <c r="G50">
        <v>1.8294089897630099</v>
      </c>
      <c r="H50">
        <f t="shared" si="1"/>
        <v>3.6577376897216096</v>
      </c>
      <c r="I50" t="s">
        <v>124</v>
      </c>
      <c r="J50" t="s">
        <v>124</v>
      </c>
    </row>
    <row r="51" spans="1:10" x14ac:dyDescent="0.2">
      <c r="A51" t="s">
        <v>94</v>
      </c>
      <c r="B51">
        <v>3.2524997010549601</v>
      </c>
      <c r="C51">
        <v>1.49676987836238</v>
      </c>
      <c r="D51" t="s">
        <v>124</v>
      </c>
      <c r="F51">
        <v>1.91754767749467</v>
      </c>
      <c r="G51">
        <v>1.6947653194636501</v>
      </c>
      <c r="H51">
        <f t="shared" si="1"/>
        <v>3.6123129969583201</v>
      </c>
      <c r="I51" t="s">
        <v>125</v>
      </c>
      <c r="J51" t="s">
        <v>124</v>
      </c>
    </row>
    <row r="52" spans="1:10" x14ac:dyDescent="0.2">
      <c r="A52" t="s">
        <v>95</v>
      </c>
      <c r="B52">
        <v>3.3050027649557498</v>
      </c>
      <c r="C52">
        <v>1.49779879944877</v>
      </c>
      <c r="D52" t="s">
        <v>124</v>
      </c>
      <c r="F52">
        <v>1.86909654272382</v>
      </c>
      <c r="G52">
        <v>1.6651511092125499</v>
      </c>
      <c r="H52">
        <f t="shared" si="1"/>
        <v>3.5342476519363699</v>
      </c>
      <c r="I52" t="s">
        <v>125</v>
      </c>
      <c r="J52" t="s">
        <v>124</v>
      </c>
    </row>
    <row r="53" spans="1:10" x14ac:dyDescent="0.2">
      <c r="A53" t="s">
        <v>96</v>
      </c>
      <c r="B53">
        <v>2.5302851781008702</v>
      </c>
      <c r="C53">
        <v>1.32497038540598</v>
      </c>
      <c r="D53" t="s">
        <v>124</v>
      </c>
      <c r="F53">
        <v>1.7195014706384499</v>
      </c>
      <c r="G53">
        <v>1.7142818114662</v>
      </c>
      <c r="H53">
        <f t="shared" si="1"/>
        <v>3.4337832821046499</v>
      </c>
      <c r="I53" t="s">
        <v>124</v>
      </c>
      <c r="J53" t="s">
        <v>124</v>
      </c>
    </row>
    <row r="54" spans="1:10" x14ac:dyDescent="0.2">
      <c r="A54" t="s">
        <v>97</v>
      </c>
      <c r="B54">
        <v>2.5612033550191402</v>
      </c>
      <c r="C54">
        <v>1.33086016325548</v>
      </c>
      <c r="D54" t="s">
        <v>125</v>
      </c>
      <c r="F54">
        <v>1.84964891756435</v>
      </c>
      <c r="G54">
        <v>1.6176446634597601</v>
      </c>
      <c r="H54">
        <f t="shared" si="1"/>
        <v>3.4672935810241103</v>
      </c>
      <c r="I54" t="s">
        <v>124</v>
      </c>
      <c r="J54" t="s">
        <v>124</v>
      </c>
    </row>
    <row r="55" spans="1:10" x14ac:dyDescent="0.2">
      <c r="A55" t="s">
        <v>98</v>
      </c>
      <c r="B55">
        <v>2.5824494819372701</v>
      </c>
      <c r="C55">
        <v>1.3190292217461299</v>
      </c>
      <c r="D55" t="s">
        <v>125</v>
      </c>
      <c r="F55">
        <v>1.80339147757884</v>
      </c>
      <c r="G55">
        <v>1.8373262478472601</v>
      </c>
      <c r="H55">
        <f t="shared" si="1"/>
        <v>3.6407177254261001</v>
      </c>
      <c r="I55" t="s">
        <v>124</v>
      </c>
      <c r="J55" t="s">
        <v>124</v>
      </c>
    </row>
    <row r="56" spans="1:10" x14ac:dyDescent="0.2">
      <c r="A56" t="s">
        <v>102</v>
      </c>
      <c r="B56">
        <v>4.75317324492514</v>
      </c>
      <c r="C56">
        <v>2.3259845482166202</v>
      </c>
      <c r="D56" t="s">
        <v>124</v>
      </c>
      <c r="F56">
        <v>1.9531803151171301</v>
      </c>
      <c r="G56">
        <v>2.55590785176949</v>
      </c>
      <c r="H56">
        <f t="shared" si="1"/>
        <v>4.5090881668866203</v>
      </c>
      <c r="I56" t="s">
        <v>124</v>
      </c>
      <c r="J56" t="s">
        <v>124</v>
      </c>
    </row>
    <row r="57" spans="1:10" x14ac:dyDescent="0.2">
      <c r="A57" t="s">
        <v>103</v>
      </c>
      <c r="B57">
        <v>4.7291828382935099</v>
      </c>
      <c r="C57">
        <v>2.3187091912122599</v>
      </c>
      <c r="D57" t="s">
        <v>124</v>
      </c>
      <c r="F57">
        <v>2.2157207087049202</v>
      </c>
      <c r="G57">
        <v>2.3978422425082702</v>
      </c>
      <c r="H57">
        <f t="shared" si="1"/>
        <v>4.6135629512131899</v>
      </c>
      <c r="I57" t="s">
        <v>124</v>
      </c>
      <c r="J57" t="s">
        <v>124</v>
      </c>
    </row>
    <row r="58" spans="1:10" x14ac:dyDescent="0.2">
      <c r="A58" t="s">
        <v>104</v>
      </c>
      <c r="B58">
        <v>4.7772235122040101</v>
      </c>
      <c r="C58">
        <v>2.3284511247273598</v>
      </c>
      <c r="D58" t="s">
        <v>124</v>
      </c>
      <c r="F58">
        <v>2.0476841981492901</v>
      </c>
      <c r="G58">
        <v>2.46269223854959</v>
      </c>
      <c r="H58">
        <f t="shared" si="1"/>
        <v>4.5103764366988806</v>
      </c>
      <c r="I58" t="s">
        <v>124</v>
      </c>
      <c r="J58" t="s">
        <v>124</v>
      </c>
    </row>
    <row r="59" spans="1:10" x14ac:dyDescent="0.2">
      <c r="A59" t="s">
        <v>111</v>
      </c>
      <c r="B59">
        <v>2.6850416269131498</v>
      </c>
      <c r="C59">
        <v>0.86123086714667696</v>
      </c>
      <c r="D59" t="s">
        <v>124</v>
      </c>
      <c r="F59">
        <v>1.3690585772639201</v>
      </c>
      <c r="G59">
        <v>1.0731071705847799</v>
      </c>
      <c r="H59">
        <f t="shared" si="1"/>
        <v>2.4421657478487</v>
      </c>
      <c r="I59" t="s">
        <v>124</v>
      </c>
      <c r="J59" t="s">
        <v>124</v>
      </c>
    </row>
    <row r="60" spans="1:10" x14ac:dyDescent="0.2">
      <c r="A60" t="s">
        <v>112</v>
      </c>
      <c r="B60">
        <v>2.7006289942605499</v>
      </c>
      <c r="C60">
        <v>0.85982723317862098</v>
      </c>
      <c r="D60" t="s">
        <v>124</v>
      </c>
      <c r="F60">
        <v>1.3573525175690699</v>
      </c>
      <c r="G60">
        <v>1.1597337823265099</v>
      </c>
      <c r="H60">
        <f t="shared" si="1"/>
        <v>2.5170862998955799</v>
      </c>
      <c r="I60" t="s">
        <v>124</v>
      </c>
      <c r="J60" t="s">
        <v>124</v>
      </c>
    </row>
    <row r="61" spans="1:10" x14ac:dyDescent="0.2">
      <c r="A61" t="s">
        <v>113</v>
      </c>
      <c r="B61">
        <v>2.7030046260035698</v>
      </c>
      <c r="C61">
        <v>0.86170384900184605</v>
      </c>
      <c r="D61" t="s">
        <v>124</v>
      </c>
      <c r="F61">
        <v>1.3636409324504699</v>
      </c>
      <c r="G61">
        <v>1.1630585828526701</v>
      </c>
      <c r="H61">
        <f t="shared" si="1"/>
        <v>2.52669951530314</v>
      </c>
      <c r="I61" t="s">
        <v>124</v>
      </c>
      <c r="J61" t="s">
        <v>124</v>
      </c>
    </row>
    <row r="62" spans="1:10" x14ac:dyDescent="0.2">
      <c r="A62" t="s">
        <v>114</v>
      </c>
      <c r="B62">
        <v>4.3221565421474697</v>
      </c>
      <c r="C62">
        <v>1.9605376023894401</v>
      </c>
      <c r="D62" t="s">
        <v>124</v>
      </c>
      <c r="F62">
        <v>1.87036594818261</v>
      </c>
      <c r="G62">
        <v>3.0046910754381302</v>
      </c>
      <c r="H62">
        <f t="shared" si="1"/>
        <v>4.87505702362074</v>
      </c>
      <c r="I62" t="s">
        <v>124</v>
      </c>
      <c r="J62" t="s">
        <v>125</v>
      </c>
    </row>
    <row r="63" spans="1:10" x14ac:dyDescent="0.2">
      <c r="A63" t="s">
        <v>115</v>
      </c>
      <c r="B63">
        <v>4.33462231514679</v>
      </c>
      <c r="C63">
        <v>1.9569317250990399</v>
      </c>
      <c r="D63" t="s">
        <v>124</v>
      </c>
      <c r="F63">
        <v>1.83868963844028</v>
      </c>
      <c r="G63">
        <v>3.0305056531178498</v>
      </c>
      <c r="H63">
        <f t="shared" si="1"/>
        <v>4.86919529155813</v>
      </c>
      <c r="I63" t="s">
        <v>124</v>
      </c>
      <c r="J63" t="s">
        <v>125</v>
      </c>
    </row>
    <row r="64" spans="1:10" x14ac:dyDescent="0.2">
      <c r="A64" t="s">
        <v>116</v>
      </c>
      <c r="B64">
        <v>4.4520617978924504</v>
      </c>
      <c r="C64">
        <v>1.97289360700283</v>
      </c>
      <c r="D64" t="s">
        <v>124</v>
      </c>
      <c r="F64">
        <v>1.9810073106266399</v>
      </c>
      <c r="G64">
        <v>2.9349625481710002</v>
      </c>
      <c r="H64">
        <f t="shared" si="1"/>
        <v>4.9159698587976397</v>
      </c>
      <c r="I64" t="s">
        <v>124</v>
      </c>
      <c r="J64" t="s">
        <v>124</v>
      </c>
    </row>
    <row r="65" spans="1:10" x14ac:dyDescent="0.2">
      <c r="A65" t="s">
        <v>120</v>
      </c>
      <c r="B65">
        <v>4.3936377836944098</v>
      </c>
      <c r="C65">
        <v>1.97114456652001</v>
      </c>
      <c r="D65" t="s">
        <v>124</v>
      </c>
      <c r="F65">
        <v>2.0216272307544698</v>
      </c>
      <c r="G65">
        <v>2.3062015546355599</v>
      </c>
      <c r="H65">
        <f t="shared" si="1"/>
        <v>4.3278287853900297</v>
      </c>
      <c r="I65" t="s">
        <v>125</v>
      </c>
      <c r="J65" t="s">
        <v>125</v>
      </c>
    </row>
    <row r="66" spans="1:10" x14ac:dyDescent="0.2">
      <c r="A66" t="s">
        <v>121</v>
      </c>
      <c r="B66">
        <v>4.4108356613199096</v>
      </c>
      <c r="C66">
        <v>1.96482176178214</v>
      </c>
      <c r="D66" t="s">
        <v>124</v>
      </c>
      <c r="F66">
        <v>1.8747967728667201</v>
      </c>
      <c r="G66">
        <v>2.2401950036713401</v>
      </c>
      <c r="H66">
        <f t="shared" si="1"/>
        <v>4.1149917765380604</v>
      </c>
      <c r="I66" t="s">
        <v>124</v>
      </c>
      <c r="J66" t="s">
        <v>125</v>
      </c>
    </row>
    <row r="67" spans="1:10" x14ac:dyDescent="0.2">
      <c r="A67" t="s">
        <v>122</v>
      </c>
      <c r="B67">
        <v>4.3816679935210097</v>
      </c>
      <c r="C67">
        <v>1.9666336840997301</v>
      </c>
      <c r="D67" t="s">
        <v>124</v>
      </c>
      <c r="F67">
        <v>1.96568273242069</v>
      </c>
      <c r="G67">
        <v>2.2879155659108701</v>
      </c>
      <c r="H67">
        <f t="shared" si="1"/>
        <v>4.2535982983315606</v>
      </c>
      <c r="I67" t="s">
        <v>124</v>
      </c>
      <c r="J67" t="s">
        <v>124</v>
      </c>
    </row>
    <row r="69" spans="1:10" x14ac:dyDescent="0.2">
      <c r="A69" s="1" t="s">
        <v>2</v>
      </c>
      <c r="B69" s="1">
        <v>2.85181185520443</v>
      </c>
      <c r="C69" s="1">
        <v>1.14710842043776</v>
      </c>
      <c r="D69" s="1" t="s">
        <v>124</v>
      </c>
      <c r="E69" s="1"/>
      <c r="F69" s="1">
        <v>2.3322955467939299</v>
      </c>
      <c r="G69" s="1">
        <v>2.41085395553266</v>
      </c>
      <c r="H69" s="1">
        <v>4.7431495023265899</v>
      </c>
      <c r="I69" s="1" t="s">
        <v>125</v>
      </c>
      <c r="J69" s="1" t="s">
        <v>125</v>
      </c>
    </row>
    <row r="70" spans="1:10" x14ac:dyDescent="0.2">
      <c r="A70" s="1" t="s">
        <v>3</v>
      </c>
      <c r="B70" s="1">
        <v>2.8636019474450101</v>
      </c>
      <c r="C70" s="1">
        <v>1.14836002488629</v>
      </c>
      <c r="D70" s="1" t="s">
        <v>124</v>
      </c>
      <c r="E70" s="1"/>
      <c r="F70" s="1">
        <v>2.2995667558485402</v>
      </c>
      <c r="G70" s="1">
        <v>2.8342379860454598</v>
      </c>
      <c r="H70" s="1">
        <v>5.133804741894</v>
      </c>
      <c r="I70" s="1" t="s">
        <v>125</v>
      </c>
      <c r="J70" s="1" t="s">
        <v>125</v>
      </c>
    </row>
    <row r="71" spans="1:10" x14ac:dyDescent="0.2">
      <c r="A71" s="1" t="s">
        <v>4</v>
      </c>
      <c r="B71" s="1">
        <v>2.9050202260624598</v>
      </c>
      <c r="C71" s="1">
        <v>1.14944482132572</v>
      </c>
      <c r="D71" s="1" t="s">
        <v>124</v>
      </c>
      <c r="E71" s="1"/>
      <c r="F71" s="1">
        <v>2.7896168822040601</v>
      </c>
      <c r="G71" s="1">
        <v>2.7517442727602601</v>
      </c>
      <c r="H71" s="1">
        <v>5.5413611549643207</v>
      </c>
      <c r="I71" s="1" t="s">
        <v>125</v>
      </c>
      <c r="J71" s="1" t="s">
        <v>125</v>
      </c>
    </row>
    <row r="72" spans="1:10" x14ac:dyDescent="0.2">
      <c r="A72" s="1" t="s">
        <v>5</v>
      </c>
      <c r="B72" s="1">
        <v>1.48661833722319</v>
      </c>
      <c r="C72" s="1">
        <v>0.26852872112294501</v>
      </c>
      <c r="D72" s="1" t="s">
        <v>124</v>
      </c>
      <c r="E72" s="1"/>
      <c r="F72" s="1">
        <v>1.87167451225055</v>
      </c>
      <c r="G72" s="1">
        <v>0.98269251294036497</v>
      </c>
      <c r="H72" s="1">
        <v>2.854367025190915</v>
      </c>
      <c r="I72" s="1" t="s">
        <v>125</v>
      </c>
      <c r="J72" s="1" t="s">
        <v>125</v>
      </c>
    </row>
    <row r="73" spans="1:10" x14ac:dyDescent="0.2">
      <c r="A73" s="1" t="s">
        <v>6</v>
      </c>
      <c r="B73" s="1">
        <v>1.4921805657074301</v>
      </c>
      <c r="C73" s="1">
        <v>0.26801337924683599</v>
      </c>
      <c r="D73" s="1" t="s">
        <v>124</v>
      </c>
      <c r="E73" s="1"/>
      <c r="F73" s="1">
        <v>1.85158735733354</v>
      </c>
      <c r="G73" s="1">
        <v>1.0469716051711599</v>
      </c>
      <c r="H73" s="1">
        <v>2.8985589625046999</v>
      </c>
      <c r="I73" s="1" t="s">
        <v>125</v>
      </c>
      <c r="J73" s="1" t="s">
        <v>124</v>
      </c>
    </row>
    <row r="74" spans="1:10" x14ac:dyDescent="0.2">
      <c r="A74" s="1" t="s">
        <v>7</v>
      </c>
      <c r="B74" s="1">
        <v>1.4903838369313001</v>
      </c>
      <c r="C74" s="1">
        <v>0.269420396097027</v>
      </c>
      <c r="D74" s="1" t="s">
        <v>124</v>
      </c>
      <c r="E74" s="1"/>
      <c r="F74" s="1">
        <v>1.98519253669792</v>
      </c>
      <c r="G74" s="1">
        <v>1.1804507690849599</v>
      </c>
      <c r="H74" s="1">
        <v>3.1656433057828801</v>
      </c>
      <c r="I74" s="1" t="s">
        <v>125</v>
      </c>
      <c r="J74" s="1" t="s">
        <v>124</v>
      </c>
    </row>
    <row r="75" spans="1:10" s="1" customFormat="1" x14ac:dyDescent="0.2">
      <c r="A75" s="1" t="s">
        <v>8</v>
      </c>
      <c r="B75" s="1">
        <v>2.9752736537539999</v>
      </c>
      <c r="C75" s="1">
        <v>1.1381736394661499</v>
      </c>
      <c r="D75" s="1" t="s">
        <v>124</v>
      </c>
      <c r="F75" s="1">
        <v>2.4609102220921</v>
      </c>
      <c r="G75" s="1">
        <v>2.5767199287445601</v>
      </c>
      <c r="H75" s="1">
        <v>5.0376301508366605</v>
      </c>
      <c r="I75" s="1" t="s">
        <v>125</v>
      </c>
      <c r="J75" s="1" t="s">
        <v>125</v>
      </c>
    </row>
    <row r="76" spans="1:10" s="1" customFormat="1" x14ac:dyDescent="0.2">
      <c r="A76" s="1" t="s">
        <v>9</v>
      </c>
      <c r="B76" s="1">
        <v>2.96782812099524</v>
      </c>
      <c r="C76" s="1">
        <v>1.18018813741476</v>
      </c>
      <c r="D76" s="1" t="s">
        <v>124</v>
      </c>
      <c r="F76" s="1">
        <v>2.4704192802999101</v>
      </c>
      <c r="G76" s="1">
        <v>2.6004307316412598</v>
      </c>
      <c r="H76" s="1">
        <v>5.0708500119411699</v>
      </c>
      <c r="I76" s="1" t="s">
        <v>125</v>
      </c>
      <c r="J76" s="1" t="s">
        <v>125</v>
      </c>
    </row>
    <row r="77" spans="1:10" s="1" customFormat="1" x14ac:dyDescent="0.2">
      <c r="A77" s="1" t="s">
        <v>10</v>
      </c>
      <c r="B77" s="1">
        <v>3.0055900844604202</v>
      </c>
      <c r="C77" s="1">
        <v>1.1567693531364101</v>
      </c>
      <c r="D77" s="1" t="s">
        <v>124</v>
      </c>
      <c r="F77" s="1">
        <v>3.09771441053116</v>
      </c>
      <c r="G77" s="1">
        <v>3.2911665925618299</v>
      </c>
      <c r="H77" s="1">
        <v>6.3888810030929903</v>
      </c>
      <c r="I77" s="1" t="s">
        <v>125</v>
      </c>
      <c r="J77" s="1" t="s">
        <v>125</v>
      </c>
    </row>
    <row r="78" spans="1:10" s="1" customFormat="1" x14ac:dyDescent="0.2">
      <c r="A78" s="1" t="s">
        <v>11</v>
      </c>
      <c r="B78" s="1">
        <v>2.9020347302650502</v>
      </c>
      <c r="C78" s="1">
        <v>1.0885451823336201</v>
      </c>
      <c r="D78" s="1" t="s">
        <v>124</v>
      </c>
      <c r="F78" s="1">
        <v>2.1942603292914602</v>
      </c>
      <c r="G78" s="1">
        <v>2.7195955112885102</v>
      </c>
      <c r="H78" s="1">
        <v>4.9138558405799699</v>
      </c>
      <c r="I78" s="1" t="s">
        <v>125</v>
      </c>
      <c r="J78" s="1" t="s">
        <v>125</v>
      </c>
    </row>
    <row r="79" spans="1:10" s="1" customFormat="1" x14ac:dyDescent="0.2">
      <c r="A79" s="1" t="s">
        <v>12</v>
      </c>
      <c r="B79" s="1">
        <v>2.90365295495012</v>
      </c>
      <c r="C79" s="1">
        <v>1.0834034353708699</v>
      </c>
      <c r="D79" s="1" t="s">
        <v>124</v>
      </c>
      <c r="F79" s="1">
        <v>2.4246527486818401</v>
      </c>
      <c r="G79" s="1">
        <v>2.6279458648393899</v>
      </c>
      <c r="H79" s="1">
        <v>5.05259861352123</v>
      </c>
      <c r="I79" s="1" t="s">
        <v>125</v>
      </c>
      <c r="J79" s="1" t="s">
        <v>125</v>
      </c>
    </row>
    <row r="80" spans="1:10" s="1" customFormat="1" x14ac:dyDescent="0.2">
      <c r="A80" s="1" t="s">
        <v>13</v>
      </c>
      <c r="B80" s="1">
        <v>2.9105658577120002</v>
      </c>
      <c r="C80" s="1">
        <v>1.0866214820969</v>
      </c>
      <c r="D80" s="1" t="s">
        <v>124</v>
      </c>
      <c r="F80" s="1">
        <v>2.8411370820507398</v>
      </c>
      <c r="G80" s="1">
        <v>2.3636160065146199</v>
      </c>
      <c r="H80" s="1">
        <v>5.2047530885653597</v>
      </c>
      <c r="I80" s="1" t="s">
        <v>125</v>
      </c>
      <c r="J80" s="1" t="s">
        <v>125</v>
      </c>
    </row>
    <row r="81" spans="1:10" s="1" customFormat="1" x14ac:dyDescent="0.2">
      <c r="A81" s="1" t="s">
        <v>23</v>
      </c>
      <c r="B81" s="1">
        <v>2.6759696753862698</v>
      </c>
      <c r="C81" s="1">
        <v>1.1457293805635</v>
      </c>
      <c r="D81" s="1" t="s">
        <v>124</v>
      </c>
      <c r="F81" s="1">
        <v>4.5866042334640102</v>
      </c>
      <c r="G81" s="1">
        <v>5.0594381626953098</v>
      </c>
      <c r="H81" s="1">
        <v>9.64604239615932</v>
      </c>
      <c r="I81" s="1" t="s">
        <v>125</v>
      </c>
      <c r="J81" s="1" t="s">
        <v>125</v>
      </c>
    </row>
    <row r="82" spans="1:10" s="1" customFormat="1" x14ac:dyDescent="0.2">
      <c r="A82" s="1" t="s">
        <v>24</v>
      </c>
      <c r="B82" s="1">
        <v>2.62927870405731</v>
      </c>
      <c r="C82" s="1">
        <v>1.1855103348584899</v>
      </c>
      <c r="D82" s="1" t="s">
        <v>124</v>
      </c>
      <c r="F82" s="1">
        <v>3.3200552358002899</v>
      </c>
      <c r="G82" s="1">
        <v>3.20559577975795</v>
      </c>
      <c r="H82" s="1">
        <v>6.5256510155582399</v>
      </c>
      <c r="I82" s="1" t="s">
        <v>125</v>
      </c>
      <c r="J82" s="1" t="s">
        <v>125</v>
      </c>
    </row>
    <row r="83" spans="1:10" s="1" customFormat="1" x14ac:dyDescent="0.2">
      <c r="A83" s="1" t="s">
        <v>25</v>
      </c>
      <c r="B83" s="1">
        <v>2.59634027036841</v>
      </c>
      <c r="C83" s="1">
        <v>1.15428456384148</v>
      </c>
      <c r="D83" s="1" t="s">
        <v>124</v>
      </c>
      <c r="F83" s="1">
        <v>3.10071501593284</v>
      </c>
      <c r="G83" s="1">
        <v>3.24348393363534</v>
      </c>
      <c r="H83" s="1">
        <v>6.3441989495681801</v>
      </c>
      <c r="I83" s="1" t="s">
        <v>125</v>
      </c>
      <c r="J83" s="1" t="s">
        <v>125</v>
      </c>
    </row>
    <row r="84" spans="1:10" s="1" customFormat="1" x14ac:dyDescent="0.2">
      <c r="A84" s="1" t="s">
        <v>26</v>
      </c>
      <c r="B84" s="1">
        <v>2.6002069580926501</v>
      </c>
      <c r="C84" s="1">
        <v>1.17695057491938</v>
      </c>
      <c r="D84" s="1" t="s">
        <v>124</v>
      </c>
      <c r="F84" s="1">
        <v>2.5412256651314</v>
      </c>
      <c r="G84" s="1">
        <v>2.8660521655032598</v>
      </c>
      <c r="H84" s="1">
        <v>5.4072778306346603</v>
      </c>
      <c r="I84" s="1" t="s">
        <v>125</v>
      </c>
      <c r="J84" s="1" t="s">
        <v>125</v>
      </c>
    </row>
    <row r="85" spans="1:10" s="1" customFormat="1" x14ac:dyDescent="0.2">
      <c r="A85" s="1" t="s">
        <v>36</v>
      </c>
      <c r="B85" s="1">
        <v>2.88476060589154</v>
      </c>
      <c r="C85" s="1">
        <v>1.1468956614083099</v>
      </c>
      <c r="D85" s="1" t="s">
        <v>124</v>
      </c>
      <c r="F85" s="1">
        <v>1.5651958409976501</v>
      </c>
      <c r="G85" s="1">
        <v>1.38382395098813</v>
      </c>
      <c r="H85" s="1">
        <v>2.9490197919857799</v>
      </c>
      <c r="I85" s="1" t="s">
        <v>125</v>
      </c>
      <c r="J85" s="1" t="s">
        <v>125</v>
      </c>
    </row>
    <row r="86" spans="1:10" s="1" customFormat="1" x14ac:dyDescent="0.2">
      <c r="A86" s="1" t="s">
        <v>37</v>
      </c>
      <c r="B86" s="1">
        <v>2.8871878260588</v>
      </c>
      <c r="C86" s="1">
        <v>1.1556627609526799</v>
      </c>
      <c r="D86" s="1" t="s">
        <v>124</v>
      </c>
      <c r="F86" s="1">
        <v>1.64443956173926</v>
      </c>
      <c r="G86" s="1">
        <v>1.2903561157735</v>
      </c>
      <c r="H86" s="1">
        <v>2.9347956775127599</v>
      </c>
      <c r="I86" s="1" t="s">
        <v>125</v>
      </c>
      <c r="J86" s="1" t="s">
        <v>125</v>
      </c>
    </row>
    <row r="87" spans="1:10" s="1" customFormat="1" x14ac:dyDescent="0.2">
      <c r="A87" s="1" t="s">
        <v>38</v>
      </c>
      <c r="B87" s="1">
        <v>2.7331452933562801</v>
      </c>
      <c r="C87" s="1">
        <v>1.106482807915</v>
      </c>
      <c r="D87" s="1" t="s">
        <v>124</v>
      </c>
      <c r="F87" s="1">
        <v>1.5933310170702999</v>
      </c>
      <c r="G87" s="1">
        <v>1.6638604563541399</v>
      </c>
      <c r="H87" s="1">
        <v>3.2571914734244398</v>
      </c>
      <c r="I87" s="1" t="s">
        <v>125</v>
      </c>
      <c r="J87" s="1" t="s">
        <v>125</v>
      </c>
    </row>
    <row r="88" spans="1:10" s="1" customFormat="1" x14ac:dyDescent="0.2">
      <c r="A88" s="1" t="s">
        <v>39</v>
      </c>
      <c r="B88" s="1">
        <v>2.58434180339869</v>
      </c>
      <c r="C88" s="1">
        <v>0.60737932250510296</v>
      </c>
      <c r="D88" s="1" t="s">
        <v>124</v>
      </c>
      <c r="F88" s="1">
        <v>1.30285726591797</v>
      </c>
      <c r="G88" s="1">
        <v>0.91994193664419499</v>
      </c>
      <c r="H88" s="1">
        <v>2.222799202562165</v>
      </c>
      <c r="I88" s="1" t="s">
        <v>125</v>
      </c>
      <c r="J88" s="1" t="s">
        <v>124</v>
      </c>
    </row>
    <row r="89" spans="1:10" s="1" customFormat="1" x14ac:dyDescent="0.2">
      <c r="A89" s="1" t="s">
        <v>40</v>
      </c>
      <c r="B89" s="1">
        <v>2.58733618050716</v>
      </c>
      <c r="C89" s="1">
        <v>0.60543126664673996</v>
      </c>
      <c r="D89" s="1" t="s">
        <v>124</v>
      </c>
      <c r="F89" s="1">
        <v>1.4005872442248799</v>
      </c>
      <c r="G89" s="1">
        <v>0.88835670131262701</v>
      </c>
      <c r="H89" s="1">
        <v>2.2889439455375067</v>
      </c>
      <c r="I89" s="1" t="s">
        <v>125</v>
      </c>
      <c r="J89" s="1" t="s">
        <v>124</v>
      </c>
    </row>
    <row r="90" spans="1:10" s="1" customFormat="1" x14ac:dyDescent="0.2">
      <c r="A90" s="1" t="s">
        <v>41</v>
      </c>
      <c r="B90" s="1">
        <v>2.58685111699016</v>
      </c>
      <c r="C90" s="1">
        <v>0.60655609137689004</v>
      </c>
      <c r="D90" s="1" t="s">
        <v>124</v>
      </c>
      <c r="F90" s="1">
        <v>1.31012851251164</v>
      </c>
      <c r="G90" s="1">
        <v>0.91954715362199102</v>
      </c>
      <c r="H90" s="1">
        <v>2.2296756661336312</v>
      </c>
      <c r="I90" s="1" t="s">
        <v>125</v>
      </c>
      <c r="J90" s="1" t="s">
        <v>125</v>
      </c>
    </row>
    <row r="91" spans="1:10" s="1" customFormat="1" x14ac:dyDescent="0.2">
      <c r="A91" s="1" t="s">
        <v>42</v>
      </c>
      <c r="B91" s="1">
        <v>2.1779551123251299</v>
      </c>
      <c r="C91" s="1">
        <v>1.0594893865156401</v>
      </c>
      <c r="D91" s="1" t="s">
        <v>124</v>
      </c>
      <c r="F91" s="1">
        <v>1.56608542278592</v>
      </c>
      <c r="G91" s="1">
        <v>1.78324395619105</v>
      </c>
      <c r="H91" s="1">
        <v>3.3493293789769698</v>
      </c>
      <c r="I91" s="1" t="s">
        <v>125</v>
      </c>
      <c r="J91" s="1" t="s">
        <v>125</v>
      </c>
    </row>
    <row r="92" spans="1:10" s="1" customFormat="1" x14ac:dyDescent="0.2">
      <c r="A92" s="1" t="s">
        <v>43</v>
      </c>
      <c r="B92" s="1">
        <v>2.21977196436921</v>
      </c>
      <c r="C92" s="1">
        <v>1.0774582811040201</v>
      </c>
      <c r="D92" s="1" t="s">
        <v>124</v>
      </c>
      <c r="F92" s="1">
        <v>1.4600480375843701</v>
      </c>
      <c r="G92" s="1">
        <v>1.49703636227231</v>
      </c>
      <c r="H92" s="1">
        <v>2.9570843998566803</v>
      </c>
      <c r="I92" s="1" t="s">
        <v>125</v>
      </c>
      <c r="J92" s="1" t="s">
        <v>125</v>
      </c>
    </row>
    <row r="93" spans="1:10" s="1" customFormat="1" x14ac:dyDescent="0.2">
      <c r="A93" s="1" t="s">
        <v>44</v>
      </c>
      <c r="B93" s="1">
        <v>2.24247421527734</v>
      </c>
      <c r="C93" s="1">
        <v>1.0771486469314899</v>
      </c>
      <c r="D93" s="1" t="s">
        <v>124</v>
      </c>
      <c r="F93" s="1">
        <v>1.5952880271746701</v>
      </c>
      <c r="G93" s="1">
        <v>1.8385234353990201</v>
      </c>
      <c r="H93" s="1">
        <v>3.43381146257369</v>
      </c>
      <c r="I93" s="1" t="s">
        <v>125</v>
      </c>
      <c r="J93" s="1" t="s">
        <v>125</v>
      </c>
    </row>
    <row r="94" spans="1:10" s="1" customFormat="1" x14ac:dyDescent="0.2">
      <c r="A94" s="1" t="s">
        <v>51</v>
      </c>
      <c r="B94" s="1">
        <v>3.3030469332928898</v>
      </c>
      <c r="C94" s="1">
        <v>1.31910861370619</v>
      </c>
      <c r="D94" s="1" t="s">
        <v>124</v>
      </c>
      <c r="F94" s="1">
        <v>3.9746288005961401</v>
      </c>
      <c r="G94" s="1">
        <v>3.57667311918728</v>
      </c>
      <c r="H94" s="1">
        <v>7.5513019197834197</v>
      </c>
      <c r="I94" s="1" t="s">
        <v>125</v>
      </c>
      <c r="J94" s="1" t="s">
        <v>125</v>
      </c>
    </row>
    <row r="95" spans="1:10" s="1" customFormat="1" x14ac:dyDescent="0.2">
      <c r="A95" s="1" t="s">
        <v>52</v>
      </c>
      <c r="B95" s="1">
        <v>3.2391965000774299</v>
      </c>
      <c r="C95" s="1">
        <v>1.31025588840802</v>
      </c>
      <c r="D95" s="1" t="s">
        <v>124</v>
      </c>
      <c r="F95" s="1">
        <v>3.6806313200715302</v>
      </c>
      <c r="G95" s="1">
        <v>2.7950517523846101</v>
      </c>
      <c r="H95" s="1">
        <v>6.4756830724561407</v>
      </c>
      <c r="I95" s="1" t="s">
        <v>125</v>
      </c>
      <c r="J95" s="1" t="s">
        <v>125</v>
      </c>
    </row>
    <row r="96" spans="1:10" s="1" customFormat="1" x14ac:dyDescent="0.2">
      <c r="A96" s="1" t="s">
        <v>53</v>
      </c>
      <c r="B96" s="1">
        <v>3.2717092649211899</v>
      </c>
      <c r="C96" s="1">
        <v>1.31544786351242</v>
      </c>
      <c r="D96" s="1" t="s">
        <v>124</v>
      </c>
      <c r="F96" s="1">
        <v>4.0748228853891302</v>
      </c>
      <c r="G96" s="1">
        <v>3.3971647447958699</v>
      </c>
      <c r="H96" s="1">
        <v>7.4719876301849997</v>
      </c>
      <c r="I96" s="1" t="s">
        <v>125</v>
      </c>
      <c r="J96" s="1" t="s">
        <v>125</v>
      </c>
    </row>
    <row r="97" spans="1:10" s="1" customFormat="1" x14ac:dyDescent="0.2">
      <c r="A97" s="1" t="s">
        <v>69</v>
      </c>
      <c r="B97" s="1">
        <v>2.8396211657988899</v>
      </c>
      <c r="C97" s="1">
        <v>1.1140138376976201</v>
      </c>
      <c r="D97" s="1" t="s">
        <v>124</v>
      </c>
      <c r="F97" s="1">
        <v>1.7343978405985601</v>
      </c>
      <c r="G97" s="1">
        <v>1.59837259364349</v>
      </c>
      <c r="H97" s="1">
        <v>3.3327704342420503</v>
      </c>
      <c r="I97" s="1" t="s">
        <v>125</v>
      </c>
      <c r="J97" s="1" t="s">
        <v>125</v>
      </c>
    </row>
    <row r="98" spans="1:10" s="1" customFormat="1" x14ac:dyDescent="0.2">
      <c r="A98" s="1" t="s">
        <v>70</v>
      </c>
      <c r="B98" s="1">
        <v>2.84155304338559</v>
      </c>
      <c r="C98" s="1">
        <v>1.10722086431852</v>
      </c>
      <c r="D98" s="1" t="s">
        <v>124</v>
      </c>
      <c r="F98" s="1">
        <v>1.7468485597335499</v>
      </c>
      <c r="G98" s="1">
        <v>1.6773523770957799</v>
      </c>
      <c r="H98" s="1">
        <v>3.4242009368293296</v>
      </c>
      <c r="I98" s="1" t="s">
        <v>125</v>
      </c>
      <c r="J98" s="1" t="s">
        <v>124</v>
      </c>
    </row>
    <row r="99" spans="1:10" s="1" customFormat="1" x14ac:dyDescent="0.2">
      <c r="A99" s="1" t="s">
        <v>71</v>
      </c>
      <c r="B99" s="1">
        <v>2.8390002629789302</v>
      </c>
      <c r="C99" s="1">
        <v>1.1086627509900899</v>
      </c>
      <c r="D99" s="1" t="s">
        <v>124</v>
      </c>
      <c r="F99" s="1">
        <v>1.71246410342989</v>
      </c>
      <c r="G99" s="1">
        <v>1.76307265954874</v>
      </c>
      <c r="H99" s="1">
        <v>3.47553676297863</v>
      </c>
      <c r="I99" s="1" t="s">
        <v>125</v>
      </c>
      <c r="J99" s="1" t="s">
        <v>125</v>
      </c>
    </row>
    <row r="100" spans="1:10" s="1" customFormat="1" x14ac:dyDescent="0.2">
      <c r="A100" s="1" t="s">
        <v>72</v>
      </c>
      <c r="B100" s="1">
        <v>2.7264400341847401</v>
      </c>
      <c r="C100" s="1">
        <v>1.2807743344235101</v>
      </c>
      <c r="D100" s="1" t="s">
        <v>124</v>
      </c>
      <c r="F100" s="1">
        <v>1.9714486634039301</v>
      </c>
      <c r="G100" s="1">
        <v>2.0279667071198699</v>
      </c>
      <c r="H100" s="1">
        <v>3.9994153705238</v>
      </c>
      <c r="I100" s="1" t="s">
        <v>125</v>
      </c>
      <c r="J100" s="1" t="s">
        <v>125</v>
      </c>
    </row>
    <row r="101" spans="1:10" s="1" customFormat="1" x14ac:dyDescent="0.2">
      <c r="A101" s="1" t="s">
        <v>73</v>
      </c>
      <c r="B101" s="1">
        <v>2.6724437554932199</v>
      </c>
      <c r="C101" s="1">
        <v>1.2773390335905199</v>
      </c>
      <c r="D101" s="1" t="s">
        <v>124</v>
      </c>
      <c r="F101" s="1">
        <v>1.56588099678923</v>
      </c>
      <c r="G101" s="1">
        <v>2.4306599304232499</v>
      </c>
      <c r="H101" s="1">
        <v>3.9965409272124797</v>
      </c>
      <c r="I101" s="1" t="s">
        <v>125</v>
      </c>
      <c r="J101" s="1" t="s">
        <v>125</v>
      </c>
    </row>
    <row r="102" spans="1:10" s="1" customFormat="1" x14ac:dyDescent="0.2">
      <c r="A102" s="1" t="s">
        <v>74</v>
      </c>
      <c r="B102" s="1">
        <v>2.6951714224824501</v>
      </c>
      <c r="C102" s="1">
        <v>1.27425959493299</v>
      </c>
      <c r="D102" s="1" t="s">
        <v>124</v>
      </c>
      <c r="F102" s="1">
        <v>1.7634369956679301</v>
      </c>
      <c r="G102" s="1">
        <v>2.32038451033972</v>
      </c>
      <c r="H102" s="1">
        <v>4.0838215060076504</v>
      </c>
      <c r="I102" s="1" t="s">
        <v>125</v>
      </c>
      <c r="J102" s="1" t="s">
        <v>125</v>
      </c>
    </row>
    <row r="103" spans="1:10" s="1" customFormat="1" x14ac:dyDescent="0.2">
      <c r="A103" s="1" t="s">
        <v>81</v>
      </c>
      <c r="B103" s="1">
        <v>3.1481353946699602</v>
      </c>
      <c r="C103" s="1">
        <v>1.2992771196713599</v>
      </c>
      <c r="D103" s="1" t="s">
        <v>124</v>
      </c>
      <c r="F103" s="1">
        <v>2.0566725398527699</v>
      </c>
      <c r="G103" s="1">
        <v>2.5046270882463899</v>
      </c>
      <c r="H103" s="1">
        <v>4.5612996280991602</v>
      </c>
      <c r="I103" s="1" t="s">
        <v>125</v>
      </c>
      <c r="J103" s="1" t="s">
        <v>125</v>
      </c>
    </row>
    <row r="104" spans="1:10" s="1" customFormat="1" x14ac:dyDescent="0.2">
      <c r="A104" s="1" t="s">
        <v>82</v>
      </c>
      <c r="B104" s="1">
        <v>3.16291641031507</v>
      </c>
      <c r="C104" s="1">
        <v>1.3030757329415099</v>
      </c>
      <c r="D104" s="1" t="s">
        <v>124</v>
      </c>
      <c r="F104" s="1">
        <v>2.25004646165578</v>
      </c>
      <c r="G104" s="1">
        <v>2.7808181668032201</v>
      </c>
      <c r="H104" s="1">
        <v>5.0308646284589997</v>
      </c>
      <c r="I104" s="1" t="s">
        <v>125</v>
      </c>
      <c r="J104" s="1" t="s">
        <v>125</v>
      </c>
    </row>
    <row r="105" spans="1:10" s="1" customFormat="1" x14ac:dyDescent="0.2">
      <c r="A105" s="1" t="s">
        <v>83</v>
      </c>
      <c r="B105" s="1">
        <v>3.1621142714114701</v>
      </c>
      <c r="C105" s="1">
        <v>1.2981910726693899</v>
      </c>
      <c r="D105" s="1" t="s">
        <v>124</v>
      </c>
      <c r="F105" s="1">
        <v>2.36618766679576</v>
      </c>
      <c r="G105" s="1">
        <v>2.3399311494504</v>
      </c>
      <c r="H105" s="1">
        <v>4.7061188162461605</v>
      </c>
      <c r="I105" s="1" t="s">
        <v>125</v>
      </c>
      <c r="J105" s="1" t="s">
        <v>125</v>
      </c>
    </row>
    <row r="106" spans="1:10" s="1" customFormat="1" x14ac:dyDescent="0.2">
      <c r="A106" s="1" t="s">
        <v>84</v>
      </c>
      <c r="B106" s="1">
        <v>2.75169772116389</v>
      </c>
      <c r="C106" s="1">
        <v>1.30863347281299</v>
      </c>
      <c r="D106" s="1" t="s">
        <v>124</v>
      </c>
      <c r="F106" s="1">
        <v>3.0500811368204999</v>
      </c>
      <c r="G106" s="1">
        <v>2.8669890023102802</v>
      </c>
      <c r="H106" s="1">
        <v>5.9170701391307805</v>
      </c>
      <c r="I106" s="1" t="s">
        <v>125</v>
      </c>
      <c r="J106" s="1" t="s">
        <v>125</v>
      </c>
    </row>
    <row r="107" spans="1:10" s="1" customFormat="1" x14ac:dyDescent="0.2">
      <c r="A107" s="1" t="s">
        <v>85</v>
      </c>
      <c r="B107" s="1">
        <v>2.7720730604561599</v>
      </c>
      <c r="C107" s="1">
        <v>1.3074424772583499</v>
      </c>
      <c r="D107" s="1" t="s">
        <v>124</v>
      </c>
      <c r="F107" s="1">
        <v>2.5146645826085701</v>
      </c>
      <c r="G107" s="1">
        <v>2.8520986016513601</v>
      </c>
      <c r="H107" s="1">
        <v>5.3667631842599306</v>
      </c>
      <c r="I107" s="1" t="s">
        <v>125</v>
      </c>
      <c r="J107" s="1" t="s">
        <v>125</v>
      </c>
    </row>
    <row r="108" spans="1:10" s="1" customFormat="1" x14ac:dyDescent="0.2">
      <c r="A108" s="1" t="s">
        <v>86</v>
      </c>
      <c r="B108" s="1">
        <v>2.7300820314088301</v>
      </c>
      <c r="C108" s="1">
        <v>1.30493245392116</v>
      </c>
      <c r="D108" s="1" t="s">
        <v>124</v>
      </c>
      <c r="F108" s="1">
        <v>2.9230168800791199</v>
      </c>
      <c r="G108" s="1">
        <v>3.3385405105023001</v>
      </c>
      <c r="H108" s="1">
        <v>6.2615573905814195</v>
      </c>
      <c r="I108" s="1" t="s">
        <v>125</v>
      </c>
      <c r="J108" s="1" t="s">
        <v>125</v>
      </c>
    </row>
    <row r="109" spans="1:10" s="1" customFormat="1" x14ac:dyDescent="0.2">
      <c r="A109" s="1" t="s">
        <v>90</v>
      </c>
      <c r="B109" s="1">
        <v>2.9289510984972198</v>
      </c>
      <c r="C109" s="1">
        <v>1.3192904510944801</v>
      </c>
      <c r="D109" s="1" t="s">
        <v>124</v>
      </c>
      <c r="F109" s="1">
        <v>2.0349604447599701</v>
      </c>
      <c r="G109" s="1">
        <v>1.10865813766056</v>
      </c>
      <c r="H109" s="1">
        <v>3.14361858242053</v>
      </c>
      <c r="I109" s="1" t="s">
        <v>125</v>
      </c>
      <c r="J109" s="1" t="s">
        <v>124</v>
      </c>
    </row>
    <row r="110" spans="1:10" s="1" customFormat="1" x14ac:dyDescent="0.2">
      <c r="A110" s="1" t="s">
        <v>91</v>
      </c>
      <c r="B110" s="1">
        <v>2.9428975019516699</v>
      </c>
      <c r="C110" s="1">
        <v>1.3237808875883601</v>
      </c>
      <c r="D110" s="1" t="s">
        <v>124</v>
      </c>
      <c r="F110" s="1">
        <v>2.2235854979863299</v>
      </c>
      <c r="G110" s="1">
        <v>1.00811298520599</v>
      </c>
      <c r="H110" s="1">
        <v>3.2316984831923197</v>
      </c>
      <c r="I110" s="1" t="s">
        <v>125</v>
      </c>
      <c r="J110" s="1" t="s">
        <v>124</v>
      </c>
    </row>
    <row r="111" spans="1:10" s="1" customFormat="1" x14ac:dyDescent="0.2">
      <c r="A111" s="1" t="s">
        <v>92</v>
      </c>
      <c r="B111" s="1">
        <v>2.96535479247179</v>
      </c>
      <c r="C111" s="1">
        <v>1.32434038822753</v>
      </c>
      <c r="D111" s="1" t="s">
        <v>124</v>
      </c>
      <c r="F111" s="1">
        <v>2.23870548435338</v>
      </c>
      <c r="G111" s="1">
        <v>1.2383657621808699</v>
      </c>
      <c r="H111" s="1">
        <v>3.4770712465342499</v>
      </c>
      <c r="I111" s="1" t="s">
        <v>125</v>
      </c>
      <c r="J111" s="1" t="s">
        <v>124</v>
      </c>
    </row>
    <row r="112" spans="1:10" s="1" customFormat="1" x14ac:dyDescent="0.2">
      <c r="A112" s="1" t="s">
        <v>99</v>
      </c>
      <c r="B112" s="1">
        <v>5.7466739823022097</v>
      </c>
      <c r="C112" s="1">
        <v>2.7064482880452601</v>
      </c>
      <c r="D112" s="1" t="s">
        <v>124</v>
      </c>
      <c r="F112" s="1">
        <v>4.5739395122861497</v>
      </c>
      <c r="G112" s="1">
        <v>4.7033289966777101</v>
      </c>
      <c r="H112" s="1">
        <v>9.2772685089638607</v>
      </c>
      <c r="I112" s="1" t="s">
        <v>125</v>
      </c>
      <c r="J112" s="1" t="s">
        <v>125</v>
      </c>
    </row>
    <row r="113" spans="1:10" s="1" customFormat="1" x14ac:dyDescent="0.2">
      <c r="A113" s="1" t="s">
        <v>100</v>
      </c>
      <c r="B113" s="1">
        <v>5.5690196490384096</v>
      </c>
      <c r="C113" s="1">
        <v>2.61881050951339</v>
      </c>
      <c r="D113" s="1" t="s">
        <v>124</v>
      </c>
      <c r="F113" s="1">
        <v>4.3274415944473699</v>
      </c>
      <c r="G113" s="1">
        <v>4.7371405862883602</v>
      </c>
      <c r="H113" s="1">
        <v>9.0645821807357301</v>
      </c>
      <c r="I113" s="1" t="s">
        <v>125</v>
      </c>
      <c r="J113" s="1" t="s">
        <v>125</v>
      </c>
    </row>
    <row r="114" spans="1:10" s="1" customFormat="1" x14ac:dyDescent="0.2">
      <c r="A114" s="1" t="s">
        <v>101</v>
      </c>
      <c r="B114" s="1">
        <v>5.7748967597268299</v>
      </c>
      <c r="C114" s="1">
        <v>2.6778455462574602</v>
      </c>
      <c r="D114" s="1" t="s">
        <v>124</v>
      </c>
      <c r="F114" s="1">
        <v>3.88956993364287</v>
      </c>
      <c r="G114" s="1">
        <v>4.3370894052220903</v>
      </c>
      <c r="H114" s="1">
        <v>8.2266593388649607</v>
      </c>
      <c r="I114" s="1" t="s">
        <v>125</v>
      </c>
      <c r="J114" s="1" t="s">
        <v>125</v>
      </c>
    </row>
    <row r="115" spans="1:10" s="1" customFormat="1" x14ac:dyDescent="0.2">
      <c r="A115" s="1" t="s">
        <v>105</v>
      </c>
      <c r="B115" s="1">
        <v>5.4348995810363903</v>
      </c>
      <c r="C115" s="1">
        <v>2.5682334295402298</v>
      </c>
      <c r="D115" s="1" t="s">
        <v>124</v>
      </c>
      <c r="F115" s="1">
        <v>5.2960088720913303</v>
      </c>
      <c r="G115" s="1">
        <v>3.1495512842028801</v>
      </c>
      <c r="H115" s="1">
        <v>8.44556015629421</v>
      </c>
      <c r="I115" s="1" t="s">
        <v>125</v>
      </c>
      <c r="J115" s="1" t="s">
        <v>124</v>
      </c>
    </row>
    <row r="116" spans="1:10" s="1" customFormat="1" x14ac:dyDescent="0.2">
      <c r="A116" s="1" t="s">
        <v>106</v>
      </c>
      <c r="B116" s="1">
        <v>5.5070394304696499</v>
      </c>
      <c r="C116" s="1">
        <v>2.5694071081310801</v>
      </c>
      <c r="D116" s="1" t="s">
        <v>124</v>
      </c>
      <c r="F116" s="1">
        <v>5.3067768489991298</v>
      </c>
      <c r="G116" s="1">
        <v>2.9053051734179398</v>
      </c>
      <c r="H116" s="1">
        <v>8.2120820224170696</v>
      </c>
      <c r="I116" s="1" t="s">
        <v>125</v>
      </c>
      <c r="J116" s="1" t="s">
        <v>124</v>
      </c>
    </row>
    <row r="117" spans="1:10" s="1" customFormat="1" x14ac:dyDescent="0.2">
      <c r="A117" s="1" t="s">
        <v>107</v>
      </c>
      <c r="B117" s="1">
        <v>5.5227613807292499</v>
      </c>
      <c r="C117" s="1">
        <v>2.5873289027515498</v>
      </c>
      <c r="D117" s="1" t="s">
        <v>124</v>
      </c>
      <c r="F117" s="1">
        <v>5.9257601510509703</v>
      </c>
      <c r="G117" s="1">
        <v>3.1401005392817298</v>
      </c>
      <c r="H117" s="1">
        <v>9.0658606903327001</v>
      </c>
      <c r="I117" s="1" t="s">
        <v>125</v>
      </c>
      <c r="J117" s="1" t="s">
        <v>124</v>
      </c>
    </row>
    <row r="118" spans="1:10" s="1" customFormat="1" x14ac:dyDescent="0.2">
      <c r="A118" s="1" t="s">
        <v>108</v>
      </c>
      <c r="B118" s="1">
        <v>2.5401259380346399</v>
      </c>
      <c r="C118" s="1">
        <v>1.2901991365360099</v>
      </c>
      <c r="D118" s="1" t="s">
        <v>124</v>
      </c>
      <c r="F118" s="1">
        <v>1.9334476118967701</v>
      </c>
      <c r="G118" s="1">
        <v>1.9051658509798399</v>
      </c>
      <c r="H118" s="1">
        <v>3.83861346287661</v>
      </c>
      <c r="I118" s="1" t="s">
        <v>125</v>
      </c>
      <c r="J118" s="1" t="s">
        <v>125</v>
      </c>
    </row>
    <row r="119" spans="1:10" s="1" customFormat="1" x14ac:dyDescent="0.2">
      <c r="A119" s="1" t="s">
        <v>109</v>
      </c>
      <c r="B119" s="1">
        <v>2.55688006602433</v>
      </c>
      <c r="C119" s="1">
        <v>1.2943779551583801</v>
      </c>
      <c r="D119" s="1" t="s">
        <v>124</v>
      </c>
      <c r="F119" s="1">
        <v>1.8468532461181399</v>
      </c>
      <c r="G119" s="1">
        <v>2.11021729280391</v>
      </c>
      <c r="H119" s="1">
        <v>3.95707053892205</v>
      </c>
      <c r="I119" s="1" t="s">
        <v>125</v>
      </c>
      <c r="J119" s="1" t="s">
        <v>125</v>
      </c>
    </row>
    <row r="120" spans="1:10" s="1" customFormat="1" x14ac:dyDescent="0.2">
      <c r="A120" s="1" t="s">
        <v>110</v>
      </c>
      <c r="B120" s="1">
        <v>2.7637073014559101</v>
      </c>
      <c r="C120" s="1">
        <v>1.3770317482993</v>
      </c>
      <c r="D120" s="1" t="s">
        <v>124</v>
      </c>
      <c r="F120" s="1">
        <v>1.9837414595010601</v>
      </c>
      <c r="G120" s="1">
        <v>1.85648896749529</v>
      </c>
      <c r="H120" s="1">
        <v>3.8402304269963503</v>
      </c>
      <c r="I120" s="1" t="s">
        <v>125</v>
      </c>
      <c r="J120" s="1" t="s">
        <v>125</v>
      </c>
    </row>
    <row r="121" spans="1:10" s="1" customFormat="1" x14ac:dyDescent="0.2">
      <c r="A121" s="1" t="s">
        <v>117</v>
      </c>
      <c r="B121" s="1">
        <v>7.0843467330567798</v>
      </c>
      <c r="C121" s="1">
        <v>4.5866830351527303</v>
      </c>
      <c r="D121" s="1" t="s">
        <v>124</v>
      </c>
      <c r="F121" s="1">
        <v>5.3358862516640899</v>
      </c>
      <c r="G121" s="1">
        <v>4.2660157417049396</v>
      </c>
      <c r="H121" s="1">
        <v>9.6019019933690295</v>
      </c>
      <c r="I121" s="1" t="s">
        <v>124</v>
      </c>
      <c r="J121" s="1" t="s">
        <v>124</v>
      </c>
    </row>
    <row r="122" spans="1:10" s="1" customFormat="1" x14ac:dyDescent="0.2">
      <c r="A122" s="1" t="s">
        <v>118</v>
      </c>
      <c r="B122" s="1">
        <v>6.9467579081614703</v>
      </c>
      <c r="C122" s="1">
        <v>4.5963916974548402</v>
      </c>
      <c r="D122" s="1" t="s">
        <v>124</v>
      </c>
      <c r="F122" s="1">
        <v>4.78982239118326</v>
      </c>
      <c r="G122" s="1">
        <v>4.1167342147161099</v>
      </c>
      <c r="H122" s="1">
        <v>8.9065566058993699</v>
      </c>
      <c r="I122" s="1" t="s">
        <v>125</v>
      </c>
      <c r="J122" s="1" t="s">
        <v>124</v>
      </c>
    </row>
    <row r="123" spans="1:10" s="1" customFormat="1" x14ac:dyDescent="0.2">
      <c r="A123" s="1" t="s">
        <v>119</v>
      </c>
      <c r="B123" s="1">
        <v>6.95868774797448</v>
      </c>
      <c r="C123" s="1">
        <v>4.6144110701088596</v>
      </c>
      <c r="D123" s="1" t="s">
        <v>124</v>
      </c>
      <c r="F123" s="1">
        <v>5.1905497829282403</v>
      </c>
      <c r="G123" s="1">
        <v>4.0534149466454501</v>
      </c>
      <c r="H123" s="1">
        <v>9.2439647295736904</v>
      </c>
      <c r="I123" s="1" t="s">
        <v>125</v>
      </c>
      <c r="J123" s="1" t="s">
        <v>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DA83-6D5E-B542-89CE-171B50635154}">
  <dimension ref="A1:W123"/>
  <sheetViews>
    <sheetView topLeftCell="A37" workbookViewId="0">
      <selection activeCell="B26" sqref="A1:XFD1048576"/>
    </sheetView>
  </sheetViews>
  <sheetFormatPr baseColWidth="10" defaultRowHeight="20" x14ac:dyDescent="0.3"/>
  <cols>
    <col min="1" max="1" width="45.83203125" style="3" customWidth="1"/>
    <col min="2" max="10" width="13.83203125" style="3" customWidth="1"/>
    <col min="11" max="11" width="10.83203125" style="3" customWidth="1"/>
    <col min="12" max="13" width="10.83203125" style="19"/>
    <col min="14" max="16384" width="10.83203125" style="3"/>
  </cols>
  <sheetData>
    <row r="1" spans="1:15" ht="84" x14ac:dyDescent="0.3">
      <c r="B1" s="18" t="s">
        <v>0</v>
      </c>
      <c r="C1" s="18" t="s">
        <v>1</v>
      </c>
      <c r="D1" s="18" t="s">
        <v>123</v>
      </c>
      <c r="E1" s="18"/>
      <c r="F1" s="18" t="s">
        <v>126</v>
      </c>
      <c r="G1" s="18" t="s">
        <v>129</v>
      </c>
      <c r="H1" s="18" t="s">
        <v>127</v>
      </c>
      <c r="I1" s="18" t="s">
        <v>128</v>
      </c>
      <c r="J1" s="18" t="s">
        <v>131</v>
      </c>
      <c r="L1" s="18" t="s">
        <v>135</v>
      </c>
      <c r="M1" s="18" t="s">
        <v>136</v>
      </c>
      <c r="N1" s="18"/>
    </row>
    <row r="2" spans="1:15" x14ac:dyDescent="0.3">
      <c r="B2" s="8"/>
      <c r="C2" s="8" t="s">
        <v>133</v>
      </c>
      <c r="D2" s="8"/>
      <c r="E2" s="8"/>
      <c r="F2" s="8" t="s">
        <v>132</v>
      </c>
      <c r="G2" s="8"/>
      <c r="H2" s="8" t="s">
        <v>133</v>
      </c>
      <c r="I2" s="8"/>
      <c r="J2" s="8"/>
      <c r="O2" s="3" t="s">
        <v>134</v>
      </c>
    </row>
    <row r="3" spans="1:15" x14ac:dyDescent="0.3">
      <c r="A3" s="3" t="s">
        <v>2</v>
      </c>
      <c r="B3" s="4">
        <v>2.7744921743580502</v>
      </c>
      <c r="C3" s="4">
        <v>1.11956402173394</v>
      </c>
      <c r="D3" s="4" t="s">
        <v>124</v>
      </c>
      <c r="E3" s="4"/>
      <c r="F3" s="5">
        <v>2.1857341038374698</v>
      </c>
      <c r="G3" s="5" t="s">
        <v>124</v>
      </c>
      <c r="H3" s="5">
        <v>2.4119582317578798</v>
      </c>
      <c r="I3" s="5" t="s">
        <v>125</v>
      </c>
      <c r="J3" s="5">
        <f>F3+H3</f>
        <v>4.5976923355953492</v>
      </c>
      <c r="L3" s="19">
        <v>3.9365049999999999</v>
      </c>
      <c r="M3" s="19">
        <v>3.4700630000000001</v>
      </c>
      <c r="O3" s="3">
        <f>H3/C3</f>
        <v>2.1543727602306535</v>
      </c>
    </row>
    <row r="4" spans="1:15" x14ac:dyDescent="0.3">
      <c r="A4" s="3" t="s">
        <v>3</v>
      </c>
      <c r="B4" s="4">
        <v>2.7859382809508499</v>
      </c>
      <c r="C4" s="4">
        <v>1.1180750022949399</v>
      </c>
      <c r="D4" s="4" t="s">
        <v>124</v>
      </c>
      <c r="E4" s="4"/>
      <c r="F4" s="4">
        <v>2.40329664821498</v>
      </c>
      <c r="G4" s="4" t="s">
        <v>124</v>
      </c>
      <c r="H4" s="4">
        <v>2.7086008840164202</v>
      </c>
      <c r="I4" s="4" t="s">
        <v>124</v>
      </c>
      <c r="J4" s="4">
        <f t="shared" ref="J4:J67" si="0">F4+H4</f>
        <v>5.1118975322314002</v>
      </c>
      <c r="L4" s="19">
        <v>3.9365049999999999</v>
      </c>
      <c r="M4" s="19">
        <v>3.4700630000000001</v>
      </c>
      <c r="O4" s="3">
        <f t="shared" ref="O4:O67" si="1">H4/C4</f>
        <v>2.4225574120312112</v>
      </c>
    </row>
    <row r="5" spans="1:15" x14ac:dyDescent="0.3">
      <c r="A5" s="3" t="s">
        <v>4</v>
      </c>
      <c r="B5" s="4">
        <v>2.8261466291253301</v>
      </c>
      <c r="C5" s="4">
        <v>1.1198824163265699</v>
      </c>
      <c r="D5" s="4" t="s">
        <v>124</v>
      </c>
      <c r="E5" s="4"/>
      <c r="F5" s="4">
        <v>2.8608971584197098</v>
      </c>
      <c r="G5" s="4" t="s">
        <v>124</v>
      </c>
      <c r="H5" s="4">
        <v>3.1280518185855999</v>
      </c>
      <c r="I5" s="4" t="s">
        <v>124</v>
      </c>
      <c r="J5" s="4">
        <f t="shared" si="0"/>
        <v>5.9889489770053093</v>
      </c>
      <c r="L5" s="19">
        <v>3.9365049999999999</v>
      </c>
      <c r="M5" s="19">
        <v>3.4700630000000001</v>
      </c>
      <c r="O5" s="3">
        <f t="shared" si="1"/>
        <v>2.7931966543828883</v>
      </c>
    </row>
    <row r="6" spans="1:15" x14ac:dyDescent="0.3">
      <c r="A6" s="3" t="s">
        <v>5</v>
      </c>
      <c r="B6" s="4">
        <v>1.4504923515161801</v>
      </c>
      <c r="C6" s="4">
        <v>0.25595285843742499</v>
      </c>
      <c r="D6" s="4" t="s">
        <v>124</v>
      </c>
      <c r="E6" s="4"/>
      <c r="F6" s="5">
        <v>2.1631886489034602</v>
      </c>
      <c r="G6" s="5" t="s">
        <v>124</v>
      </c>
      <c r="H6" s="5">
        <v>0.98003326613561603</v>
      </c>
      <c r="I6" s="5" t="s">
        <v>125</v>
      </c>
      <c r="J6" s="5">
        <f t="shared" si="0"/>
        <v>3.1432219150390761</v>
      </c>
      <c r="L6" s="19">
        <v>1.80722</v>
      </c>
      <c r="O6" s="3">
        <f t="shared" si="1"/>
        <v>3.828960036307675</v>
      </c>
    </row>
    <row r="7" spans="1:15" x14ac:dyDescent="0.3">
      <c r="A7" s="3" t="s">
        <v>6</v>
      </c>
      <c r="B7" s="4">
        <v>1.4559131455292</v>
      </c>
      <c r="C7" s="4">
        <v>0.25845431474124803</v>
      </c>
      <c r="D7" s="4" t="s">
        <v>124</v>
      </c>
      <c r="E7" s="4"/>
      <c r="F7" s="5">
        <v>2.1244267435350301</v>
      </c>
      <c r="G7" s="5" t="s">
        <v>124</v>
      </c>
      <c r="H7" s="5">
        <v>0.94283986464633696</v>
      </c>
      <c r="I7" s="5" t="s">
        <v>125</v>
      </c>
      <c r="J7" s="5">
        <f t="shared" si="0"/>
        <v>3.0672666081813671</v>
      </c>
      <c r="L7" s="19">
        <v>1.80722</v>
      </c>
      <c r="O7" s="3">
        <f t="shared" si="1"/>
        <v>3.6479942909456269</v>
      </c>
    </row>
    <row r="8" spans="1:15" x14ac:dyDescent="0.3">
      <c r="A8" s="3" t="s">
        <v>7</v>
      </c>
      <c r="B8" s="4">
        <v>1.4541621083649301</v>
      </c>
      <c r="C8" s="4">
        <v>0.25698691883902902</v>
      </c>
      <c r="D8" s="4" t="s">
        <v>124</v>
      </c>
      <c r="E8" s="4"/>
      <c r="F8" s="5">
        <v>2.1819482392324798</v>
      </c>
      <c r="G8" s="5" t="s">
        <v>124</v>
      </c>
      <c r="H8" s="5">
        <v>0.821600587756395</v>
      </c>
      <c r="I8" s="5" t="s">
        <v>125</v>
      </c>
      <c r="J8" s="5">
        <f t="shared" si="0"/>
        <v>3.003548826988875</v>
      </c>
      <c r="L8" s="19">
        <v>1.80722</v>
      </c>
      <c r="O8" s="3">
        <f t="shared" si="1"/>
        <v>3.1970521747491265</v>
      </c>
    </row>
    <row r="9" spans="1:15" x14ac:dyDescent="0.3">
      <c r="A9" s="3" t="s">
        <v>8</v>
      </c>
      <c r="B9" s="4">
        <v>2.8988870946112799</v>
      </c>
      <c r="C9" s="4">
        <v>1.1133168359277801</v>
      </c>
      <c r="D9" s="4" t="s">
        <v>124</v>
      </c>
      <c r="E9" s="4"/>
      <c r="F9" s="5">
        <v>2.1979679745530798</v>
      </c>
      <c r="G9" s="5" t="s">
        <v>124</v>
      </c>
      <c r="H9" s="5">
        <v>1.46553567960597</v>
      </c>
      <c r="I9" s="5" t="s">
        <v>125</v>
      </c>
      <c r="J9" s="5">
        <f t="shared" si="0"/>
        <v>3.66350365415905</v>
      </c>
      <c r="L9" s="19">
        <v>4.3519030000000001</v>
      </c>
      <c r="O9" s="3">
        <f t="shared" si="1"/>
        <v>1.3163689188124683</v>
      </c>
    </row>
    <row r="10" spans="1:15" x14ac:dyDescent="0.3">
      <c r="A10" s="3" t="s">
        <v>9</v>
      </c>
      <c r="B10" s="4">
        <v>2.8916489139244002</v>
      </c>
      <c r="C10" s="4">
        <v>1.1498543890867301</v>
      </c>
      <c r="D10" s="4" t="s">
        <v>124</v>
      </c>
      <c r="E10" s="4"/>
      <c r="F10" s="5">
        <v>2.1033886665801802</v>
      </c>
      <c r="G10" s="5" t="s">
        <v>124</v>
      </c>
      <c r="H10" s="5">
        <v>2.3535551782905801</v>
      </c>
      <c r="I10" s="5" t="s">
        <v>125</v>
      </c>
      <c r="J10" s="5">
        <f t="shared" si="0"/>
        <v>4.4569438448707608</v>
      </c>
      <c r="L10" s="19">
        <v>4.3519030000000001</v>
      </c>
      <c r="O10" s="3">
        <f t="shared" si="1"/>
        <v>2.0468288860121562</v>
      </c>
    </row>
    <row r="11" spans="1:15" x14ac:dyDescent="0.3">
      <c r="A11" s="3" t="s">
        <v>10</v>
      </c>
      <c r="B11" s="4">
        <v>2.92835843609961</v>
      </c>
      <c r="C11" s="4">
        <v>1.1295543207127201</v>
      </c>
      <c r="D11" s="4" t="s">
        <v>124</v>
      </c>
      <c r="E11" s="4"/>
      <c r="F11" s="5">
        <v>2.33191828109238</v>
      </c>
      <c r="G11" s="5" t="s">
        <v>125</v>
      </c>
      <c r="H11" s="5">
        <v>3.4860099466746601</v>
      </c>
      <c r="I11" s="5" t="s">
        <v>125</v>
      </c>
      <c r="J11" s="5">
        <f t="shared" si="0"/>
        <v>5.8179282277670401</v>
      </c>
      <c r="L11" s="19">
        <v>4.3519030000000001</v>
      </c>
      <c r="O11" s="3">
        <f t="shared" si="1"/>
        <v>3.0861817645698317</v>
      </c>
    </row>
    <row r="12" spans="1:15" x14ac:dyDescent="0.3">
      <c r="A12" s="3" t="s">
        <v>11</v>
      </c>
      <c r="B12" s="4">
        <v>2.8276844385804498</v>
      </c>
      <c r="C12" s="4">
        <v>1.0660662877706799</v>
      </c>
      <c r="D12" s="4" t="s">
        <v>124</v>
      </c>
      <c r="E12" s="4"/>
      <c r="F12" s="5">
        <v>2.1306911296826101</v>
      </c>
      <c r="G12" s="5" t="s">
        <v>124</v>
      </c>
      <c r="H12" s="5">
        <v>2.4626421356294101</v>
      </c>
      <c r="I12" s="5" t="s">
        <v>125</v>
      </c>
      <c r="J12" s="5">
        <f t="shared" si="0"/>
        <v>4.5933332653120207</v>
      </c>
      <c r="L12" s="19">
        <v>4.3519030000000001</v>
      </c>
      <c r="O12" s="3">
        <f t="shared" si="1"/>
        <v>2.3100272130161814</v>
      </c>
    </row>
    <row r="13" spans="1:15" x14ac:dyDescent="0.3">
      <c r="A13" s="3" t="s">
        <v>12</v>
      </c>
      <c r="B13" s="4">
        <v>2.8292577529531302</v>
      </c>
      <c r="C13" s="4">
        <v>1.0622926800764101</v>
      </c>
      <c r="D13" s="4" t="s">
        <v>124</v>
      </c>
      <c r="E13" s="4"/>
      <c r="F13" s="5">
        <v>2.2575886090750799</v>
      </c>
      <c r="G13" s="5" t="s">
        <v>125</v>
      </c>
      <c r="H13" s="5">
        <v>2.0176682818071399</v>
      </c>
      <c r="I13" s="5" t="s">
        <v>125</v>
      </c>
      <c r="J13" s="5">
        <f t="shared" si="0"/>
        <v>4.2752568908822202</v>
      </c>
      <c r="L13" s="19">
        <v>4.3519030000000001</v>
      </c>
      <c r="O13" s="3">
        <f t="shared" si="1"/>
        <v>1.8993525227548496</v>
      </c>
    </row>
    <row r="14" spans="1:15" x14ac:dyDescent="0.3">
      <c r="A14" s="3" t="s">
        <v>13</v>
      </c>
      <c r="B14" s="4">
        <v>2.83597876169146</v>
      </c>
      <c r="C14" s="4">
        <v>1.0674248252991201</v>
      </c>
      <c r="D14" s="4" t="s">
        <v>124</v>
      </c>
      <c r="E14" s="4"/>
      <c r="F14" s="5">
        <v>2.73363334221624</v>
      </c>
      <c r="G14" s="5" t="s">
        <v>125</v>
      </c>
      <c r="H14" s="5">
        <v>1.71547238225633</v>
      </c>
      <c r="I14" s="5" t="s">
        <v>125</v>
      </c>
      <c r="J14" s="5">
        <f t="shared" si="0"/>
        <v>4.4491057244725702</v>
      </c>
      <c r="L14" s="19">
        <v>4.3519030000000001</v>
      </c>
      <c r="O14" s="3">
        <f t="shared" si="1"/>
        <v>1.6071130646372311</v>
      </c>
    </row>
    <row r="15" spans="1:15" x14ac:dyDescent="0.3">
      <c r="A15" s="7" t="s">
        <v>14</v>
      </c>
      <c r="B15" s="6">
        <v>2.32619468812215</v>
      </c>
      <c r="C15" s="6">
        <v>1.39873885919092</v>
      </c>
      <c r="D15" s="6" t="s">
        <v>124</v>
      </c>
      <c r="E15" s="6"/>
      <c r="F15" s="6">
        <v>1.88609450571144</v>
      </c>
      <c r="G15" s="6" t="s">
        <v>124</v>
      </c>
      <c r="H15" s="6">
        <v>2.4548342076593999</v>
      </c>
      <c r="I15" s="6" t="s">
        <v>124</v>
      </c>
      <c r="J15" s="6">
        <f t="shared" si="0"/>
        <v>4.3409287133708396</v>
      </c>
      <c r="L15" s="19">
        <v>4.4924400000000002</v>
      </c>
      <c r="M15" s="19">
        <v>4.8134249999999996</v>
      </c>
      <c r="O15" s="3">
        <f t="shared" si="1"/>
        <v>1.7550339661538843</v>
      </c>
    </row>
    <row r="16" spans="1:15" x14ac:dyDescent="0.3">
      <c r="A16" s="7" t="s">
        <v>15</v>
      </c>
      <c r="B16" s="6">
        <v>2.3038877007616301</v>
      </c>
      <c r="C16" s="6">
        <v>1.39235620104821</v>
      </c>
      <c r="D16" s="6" t="s">
        <v>124</v>
      </c>
      <c r="E16" s="6"/>
      <c r="F16" s="6">
        <v>1.6718740008655899</v>
      </c>
      <c r="G16" s="6" t="s">
        <v>124</v>
      </c>
      <c r="H16" s="6">
        <v>2.4900940382441399</v>
      </c>
      <c r="I16" s="6" t="s">
        <v>124</v>
      </c>
      <c r="J16" s="6">
        <f t="shared" si="0"/>
        <v>4.1619680391097296</v>
      </c>
      <c r="L16" s="19">
        <v>4.4924400000000002</v>
      </c>
      <c r="M16" s="19">
        <v>4.8134249999999996</v>
      </c>
      <c r="O16" s="3">
        <f t="shared" si="1"/>
        <v>1.7884030224230825</v>
      </c>
    </row>
    <row r="17" spans="1:15" x14ac:dyDescent="0.3">
      <c r="A17" s="7" t="s">
        <v>16</v>
      </c>
      <c r="B17" s="6">
        <v>2.2974501814573398</v>
      </c>
      <c r="C17" s="6">
        <v>1.3897699160108601</v>
      </c>
      <c r="D17" s="6" t="s">
        <v>124</v>
      </c>
      <c r="E17" s="6"/>
      <c r="F17" s="6">
        <v>1.61961263423849</v>
      </c>
      <c r="G17" s="6" t="s">
        <v>124</v>
      </c>
      <c r="H17" s="6">
        <v>2.7151642043227202</v>
      </c>
      <c r="I17" s="6" t="s">
        <v>124</v>
      </c>
      <c r="J17" s="6">
        <f t="shared" si="0"/>
        <v>4.3347768385612104</v>
      </c>
      <c r="L17" s="19">
        <v>4.4924400000000002</v>
      </c>
      <c r="M17" s="19">
        <v>4.8134249999999996</v>
      </c>
      <c r="O17" s="3">
        <f t="shared" si="1"/>
        <v>1.953678931341541</v>
      </c>
    </row>
    <row r="18" spans="1:15" x14ac:dyDescent="0.3">
      <c r="A18" s="7" t="s">
        <v>17</v>
      </c>
      <c r="B18" s="6">
        <v>2.8659346576157301</v>
      </c>
      <c r="C18" s="6">
        <v>1.3269972727567201</v>
      </c>
      <c r="D18" s="6" t="s">
        <v>124</v>
      </c>
      <c r="E18" s="6"/>
      <c r="F18" s="6">
        <v>2.00365076969315</v>
      </c>
      <c r="G18" s="6" t="s">
        <v>124</v>
      </c>
      <c r="H18" s="6">
        <v>1.6679542505357901</v>
      </c>
      <c r="I18" s="6" t="s">
        <v>124</v>
      </c>
      <c r="J18" s="6">
        <f t="shared" si="0"/>
        <v>3.6716050202289399</v>
      </c>
      <c r="L18" s="19">
        <v>4.4924400000000002</v>
      </c>
      <c r="M18" s="19">
        <v>4.8134249999999996</v>
      </c>
      <c r="O18" s="3">
        <f t="shared" si="1"/>
        <v>1.2569387177946205</v>
      </c>
    </row>
    <row r="19" spans="1:15" x14ac:dyDescent="0.3">
      <c r="A19" s="7" t="s">
        <v>18</v>
      </c>
      <c r="B19" s="6">
        <v>2.9236124673210302</v>
      </c>
      <c r="C19" s="6">
        <v>1.3604796697107</v>
      </c>
      <c r="D19" s="6" t="s">
        <v>124</v>
      </c>
      <c r="E19" s="6"/>
      <c r="F19" s="6">
        <v>2.0734369557955201</v>
      </c>
      <c r="G19" s="6" t="s">
        <v>124</v>
      </c>
      <c r="H19" s="6">
        <v>1.9438435008583199</v>
      </c>
      <c r="I19" s="6" t="s">
        <v>124</v>
      </c>
      <c r="J19" s="6">
        <f t="shared" si="0"/>
        <v>4.0172804566538396</v>
      </c>
      <c r="L19" s="19">
        <v>4.4924400000000002</v>
      </c>
      <c r="M19" s="19">
        <v>4.8134249999999996</v>
      </c>
      <c r="O19" s="3">
        <f t="shared" si="1"/>
        <v>1.4287927590065861</v>
      </c>
    </row>
    <row r="20" spans="1:15" x14ac:dyDescent="0.3">
      <c r="A20" s="7" t="s">
        <v>19</v>
      </c>
      <c r="B20" s="6">
        <v>2.9127765425488699</v>
      </c>
      <c r="C20" s="6">
        <v>1.35039430403022</v>
      </c>
      <c r="D20" s="6" t="s">
        <v>124</v>
      </c>
      <c r="E20" s="6"/>
      <c r="F20" s="6">
        <v>1.94926076347205</v>
      </c>
      <c r="G20" s="6" t="s">
        <v>124</v>
      </c>
      <c r="H20" s="6">
        <v>1.7466473994368901</v>
      </c>
      <c r="I20" s="6" t="s">
        <v>124</v>
      </c>
      <c r="J20" s="6">
        <f t="shared" si="0"/>
        <v>3.6959081629089399</v>
      </c>
      <c r="L20" s="19">
        <v>4.4924400000000002</v>
      </c>
      <c r="M20" s="19">
        <v>4.8134249999999996</v>
      </c>
      <c r="O20" s="3">
        <f t="shared" si="1"/>
        <v>1.2934351057495297</v>
      </c>
    </row>
    <row r="21" spans="1:15" s="7" customFormat="1" x14ac:dyDescent="0.3">
      <c r="A21" s="15" t="s">
        <v>20</v>
      </c>
      <c r="B21" s="16">
        <v>2.62326425023423</v>
      </c>
      <c r="C21" s="16">
        <v>1.2776425771793001</v>
      </c>
      <c r="D21" s="16" t="s">
        <v>125</v>
      </c>
      <c r="E21" s="6"/>
      <c r="F21" s="6">
        <v>2.2890262041133602</v>
      </c>
      <c r="G21" s="6" t="s">
        <v>124</v>
      </c>
      <c r="H21" s="6">
        <v>1.77530991323652</v>
      </c>
      <c r="I21" s="6" t="s">
        <v>124</v>
      </c>
      <c r="J21" s="6">
        <f t="shared" si="0"/>
        <v>4.06433611734988</v>
      </c>
      <c r="L21" s="22">
        <v>3.2631939999999999</v>
      </c>
      <c r="M21" s="22"/>
      <c r="O21" s="7">
        <f t="shared" si="1"/>
        <v>1.3895199995259542</v>
      </c>
    </row>
    <row r="22" spans="1:15" s="7" customFormat="1" x14ac:dyDescent="0.3">
      <c r="A22" s="15" t="s">
        <v>21</v>
      </c>
      <c r="B22" s="16">
        <v>2.462720442018</v>
      </c>
      <c r="C22" s="16">
        <v>1.2445390990160901</v>
      </c>
      <c r="D22" s="16" t="s">
        <v>125</v>
      </c>
      <c r="E22" s="6"/>
      <c r="F22" s="6">
        <v>2.2130530980033298</v>
      </c>
      <c r="G22" s="6" t="s">
        <v>124</v>
      </c>
      <c r="H22" s="6">
        <v>1.71744148371146</v>
      </c>
      <c r="I22" s="6" t="s">
        <v>124</v>
      </c>
      <c r="J22" s="6">
        <f t="shared" si="0"/>
        <v>3.9304945817147896</v>
      </c>
      <c r="L22" s="22">
        <v>3.2631939999999999</v>
      </c>
      <c r="M22" s="22"/>
      <c r="O22" s="7">
        <f t="shared" si="1"/>
        <v>1.3799819427684015</v>
      </c>
    </row>
    <row r="23" spans="1:15" s="7" customFormat="1" x14ac:dyDescent="0.3">
      <c r="A23" s="15" t="s">
        <v>22</v>
      </c>
      <c r="B23" s="16">
        <v>2.4653790611259701</v>
      </c>
      <c r="C23" s="16">
        <v>1.2414665356096499</v>
      </c>
      <c r="D23" s="16" t="s">
        <v>125</v>
      </c>
      <c r="E23" s="6"/>
      <c r="F23" s="6">
        <v>2.1821852225757898</v>
      </c>
      <c r="G23" s="6" t="s">
        <v>124</v>
      </c>
      <c r="H23" s="6">
        <v>1.6597092248677301</v>
      </c>
      <c r="I23" s="6" t="s">
        <v>124</v>
      </c>
      <c r="J23" s="6">
        <f t="shared" si="0"/>
        <v>3.8418944474435199</v>
      </c>
      <c r="L23" s="22">
        <v>3.2631939999999999</v>
      </c>
      <c r="M23" s="22"/>
      <c r="O23" s="7">
        <f t="shared" si="1"/>
        <v>1.3368940501104145</v>
      </c>
    </row>
    <row r="24" spans="1:15" x14ac:dyDescent="0.3">
      <c r="A24" s="3" t="s">
        <v>23</v>
      </c>
      <c r="B24" s="4">
        <v>2.6085792057264601</v>
      </c>
      <c r="C24" s="4">
        <v>1.10097695051809</v>
      </c>
      <c r="D24" s="4" t="s">
        <v>124</v>
      </c>
      <c r="E24" s="4"/>
      <c r="F24" s="5">
        <v>3.2405348487516599</v>
      </c>
      <c r="G24" s="5" t="s">
        <v>125</v>
      </c>
      <c r="H24" s="5">
        <v>3.1042354302727402</v>
      </c>
      <c r="I24" s="5" t="s">
        <v>125</v>
      </c>
      <c r="J24" s="5">
        <f t="shared" si="0"/>
        <v>6.3447702790244005</v>
      </c>
      <c r="L24" s="19">
        <v>3.3214359999999998</v>
      </c>
      <c r="M24" s="19">
        <v>3.5470510000000002</v>
      </c>
      <c r="O24" s="3">
        <f t="shared" si="1"/>
        <v>2.8195280825924383</v>
      </c>
    </row>
    <row r="25" spans="1:15" x14ac:dyDescent="0.3">
      <c r="A25" s="3" t="s">
        <v>24</v>
      </c>
      <c r="B25" s="4">
        <v>2.5631536784451701</v>
      </c>
      <c r="C25" s="4">
        <v>1.15342540176818</v>
      </c>
      <c r="D25" s="4" t="s">
        <v>124</v>
      </c>
      <c r="E25" s="4"/>
      <c r="F25" s="5">
        <v>3.05877730577481</v>
      </c>
      <c r="G25" s="5" t="s">
        <v>124</v>
      </c>
      <c r="H25" s="5">
        <v>1.74440832907789</v>
      </c>
      <c r="I25" s="5" t="s">
        <v>125</v>
      </c>
      <c r="J25" s="5">
        <f t="shared" si="0"/>
        <v>4.8031856348527002</v>
      </c>
      <c r="L25" s="19">
        <v>3.3214359999999998</v>
      </c>
      <c r="M25" s="19">
        <v>3.5470510000000002</v>
      </c>
      <c r="O25" s="3">
        <f t="shared" si="1"/>
        <v>1.5123720410559227</v>
      </c>
    </row>
    <row r="26" spans="1:15" x14ac:dyDescent="0.3">
      <c r="A26" s="3" t="s">
        <v>25</v>
      </c>
      <c r="B26" s="4">
        <v>2.5311061190631698</v>
      </c>
      <c r="C26" s="4">
        <v>1.10767571753536</v>
      </c>
      <c r="D26" s="4" t="s">
        <v>124</v>
      </c>
      <c r="E26" s="4"/>
      <c r="F26" s="5">
        <v>2.3360913236780401</v>
      </c>
      <c r="G26" s="5" t="s">
        <v>125</v>
      </c>
      <c r="H26" s="5">
        <v>2.35807999960022</v>
      </c>
      <c r="I26" s="5" t="s">
        <v>125</v>
      </c>
      <c r="J26" s="5">
        <f t="shared" si="0"/>
        <v>4.69417132327826</v>
      </c>
      <c r="L26" s="19">
        <v>3.3214359999999998</v>
      </c>
      <c r="M26" s="19">
        <v>3.5470510000000002</v>
      </c>
      <c r="O26" s="3">
        <f t="shared" si="1"/>
        <v>2.1288541061882977</v>
      </c>
    </row>
    <row r="27" spans="1:15" x14ac:dyDescent="0.3">
      <c r="A27" s="3" t="s">
        <v>26</v>
      </c>
      <c r="B27" s="4">
        <v>2.5348683048275</v>
      </c>
      <c r="C27" s="4">
        <v>1.13263486237922</v>
      </c>
      <c r="D27" s="4" t="s">
        <v>124</v>
      </c>
      <c r="E27" s="4"/>
      <c r="F27" s="5">
        <v>1.9520352184230301</v>
      </c>
      <c r="G27" s="5" t="s">
        <v>125</v>
      </c>
      <c r="H27" s="5">
        <v>1.4674451865454601</v>
      </c>
      <c r="I27" s="5" t="s">
        <v>125</v>
      </c>
      <c r="J27" s="5">
        <f t="shared" si="0"/>
        <v>3.4194804049684899</v>
      </c>
      <c r="L27" s="19">
        <v>3.3214359999999998</v>
      </c>
      <c r="M27" s="19">
        <v>3.5470510000000002</v>
      </c>
      <c r="O27" s="3">
        <f t="shared" si="1"/>
        <v>1.2956030538058272</v>
      </c>
    </row>
    <row r="28" spans="1:15" s="7" customFormat="1" x14ac:dyDescent="0.3">
      <c r="A28" s="15" t="s">
        <v>27</v>
      </c>
      <c r="B28" s="16">
        <v>2.34787187308548</v>
      </c>
      <c r="C28" s="16">
        <v>0.997461789914181</v>
      </c>
      <c r="D28" s="16" t="s">
        <v>125</v>
      </c>
      <c r="E28" s="6"/>
      <c r="F28" s="6">
        <v>1.3342997462344199</v>
      </c>
      <c r="G28" s="6" t="s">
        <v>124</v>
      </c>
      <c r="H28" s="6">
        <v>1.3871562997134601</v>
      </c>
      <c r="I28" s="6" t="s">
        <v>124</v>
      </c>
      <c r="J28" s="6">
        <f t="shared" si="0"/>
        <v>2.72145604594788</v>
      </c>
      <c r="L28" s="21"/>
      <c r="M28" s="22"/>
      <c r="O28" s="7">
        <f t="shared" si="1"/>
        <v>1.3906861533340615</v>
      </c>
    </row>
    <row r="29" spans="1:15" s="7" customFormat="1" x14ac:dyDescent="0.3">
      <c r="A29" s="7" t="s">
        <v>28</v>
      </c>
      <c r="B29" s="6">
        <v>2.3409225835542098</v>
      </c>
      <c r="C29" s="6">
        <v>0.99327149510728596</v>
      </c>
      <c r="D29" s="6" t="s">
        <v>124</v>
      </c>
      <c r="E29" s="6"/>
      <c r="F29" s="6">
        <v>1.3742418572392201</v>
      </c>
      <c r="G29" s="6" t="s">
        <v>124</v>
      </c>
      <c r="H29" s="6">
        <v>1.33490211228394</v>
      </c>
      <c r="I29" s="6" t="s">
        <v>124</v>
      </c>
      <c r="J29" s="6">
        <f t="shared" si="0"/>
        <v>2.7091439695231601</v>
      </c>
      <c r="L29" s="21"/>
      <c r="M29" s="22"/>
      <c r="O29" s="7">
        <f t="shared" si="1"/>
        <v>1.343944851794779</v>
      </c>
    </row>
    <row r="30" spans="1:15" s="7" customFormat="1" x14ac:dyDescent="0.3">
      <c r="A30" s="15" t="s">
        <v>29</v>
      </c>
      <c r="B30" s="16">
        <v>2.3335559427596002</v>
      </c>
      <c r="C30" s="16">
        <v>0.99179395760382205</v>
      </c>
      <c r="D30" s="16" t="s">
        <v>125</v>
      </c>
      <c r="E30" s="6"/>
      <c r="F30" s="6">
        <v>1.4242873208262701</v>
      </c>
      <c r="G30" s="6" t="s">
        <v>124</v>
      </c>
      <c r="H30" s="6">
        <v>1.2879371588312301</v>
      </c>
      <c r="I30" s="6" t="s">
        <v>124</v>
      </c>
      <c r="J30" s="6">
        <f t="shared" si="0"/>
        <v>2.7122244796575004</v>
      </c>
      <c r="L30" s="21"/>
      <c r="M30" s="22"/>
      <c r="O30" s="7">
        <f t="shared" si="1"/>
        <v>1.2985934719171823</v>
      </c>
    </row>
    <row r="31" spans="1:15" s="7" customFormat="1" x14ac:dyDescent="0.3">
      <c r="A31" s="15" t="s">
        <v>30</v>
      </c>
      <c r="B31" s="16">
        <v>2.5060011100140702</v>
      </c>
      <c r="C31" s="16">
        <v>1.33157124479593</v>
      </c>
      <c r="D31" s="16" t="s">
        <v>125</v>
      </c>
      <c r="E31" s="6"/>
      <c r="F31" s="6">
        <v>1.9508285494155799</v>
      </c>
      <c r="G31" s="6" t="s">
        <v>124</v>
      </c>
      <c r="H31" s="6">
        <v>2.9773157258479799</v>
      </c>
      <c r="I31" s="6" t="s">
        <v>124</v>
      </c>
      <c r="J31" s="6">
        <f t="shared" si="0"/>
        <v>4.92814427526356</v>
      </c>
      <c r="L31" s="22">
        <v>3.718966</v>
      </c>
      <c r="M31" s="22">
        <v>4.4777870000000002</v>
      </c>
      <c r="O31" s="7">
        <f t="shared" si="1"/>
        <v>2.2359417398685779</v>
      </c>
    </row>
    <row r="32" spans="1:15" s="7" customFormat="1" x14ac:dyDescent="0.3">
      <c r="A32" s="15" t="s">
        <v>31</v>
      </c>
      <c r="B32" s="16">
        <v>2.50981644383769</v>
      </c>
      <c r="C32" s="16">
        <v>1.32690135114345</v>
      </c>
      <c r="D32" s="16" t="s">
        <v>125</v>
      </c>
      <c r="E32" s="6"/>
      <c r="F32" s="6">
        <v>1.9508302819327901</v>
      </c>
      <c r="G32" s="6" t="s">
        <v>124</v>
      </c>
      <c r="H32" s="6">
        <v>3.0898319127642102</v>
      </c>
      <c r="I32" s="6" t="s">
        <v>124</v>
      </c>
      <c r="J32" s="6">
        <f t="shared" si="0"/>
        <v>5.0406621946970001</v>
      </c>
      <c r="L32" s="22">
        <v>3.718966</v>
      </c>
      <c r="M32" s="22">
        <v>4.4777870000000002</v>
      </c>
      <c r="O32" s="7">
        <f t="shared" si="1"/>
        <v>2.3286071041389507</v>
      </c>
    </row>
    <row r="33" spans="1:23" s="7" customFormat="1" x14ac:dyDescent="0.3">
      <c r="A33" s="15" t="s">
        <v>32</v>
      </c>
      <c r="B33" s="16">
        <v>2.51979549703807</v>
      </c>
      <c r="C33" s="16">
        <v>1.3212189952906099</v>
      </c>
      <c r="D33" s="16" t="s">
        <v>125</v>
      </c>
      <c r="E33" s="6"/>
      <c r="F33" s="6">
        <v>1.9523499541973299</v>
      </c>
      <c r="G33" s="6" t="s">
        <v>124</v>
      </c>
      <c r="H33" s="6">
        <v>2.8738547640005301</v>
      </c>
      <c r="I33" s="6" t="s">
        <v>124</v>
      </c>
      <c r="J33" s="6">
        <f t="shared" si="0"/>
        <v>4.82620471819786</v>
      </c>
      <c r="L33" s="22">
        <v>3.718966</v>
      </c>
      <c r="M33" s="22">
        <v>4.4777870000000002</v>
      </c>
      <c r="O33" s="7">
        <f t="shared" si="1"/>
        <v>2.1751539860115385</v>
      </c>
    </row>
    <row r="34" spans="1:23" x14ac:dyDescent="0.3">
      <c r="A34" s="3" t="s">
        <v>33</v>
      </c>
      <c r="B34" s="4">
        <v>2.5575735296756701</v>
      </c>
      <c r="C34" s="4">
        <v>1.08079355490069</v>
      </c>
      <c r="D34" s="4" t="s">
        <v>124</v>
      </c>
      <c r="E34" s="4"/>
      <c r="F34" s="4">
        <v>1.26238109478614</v>
      </c>
      <c r="G34" s="4" t="s">
        <v>124</v>
      </c>
      <c r="H34" s="4">
        <v>2.7825592440767601</v>
      </c>
      <c r="I34" s="4" t="s">
        <v>124</v>
      </c>
      <c r="J34" s="4">
        <f t="shared" si="0"/>
        <v>4.0449403388628999</v>
      </c>
      <c r="L34" s="19">
        <v>2.9107949999999998</v>
      </c>
      <c r="O34" s="3">
        <f t="shared" si="1"/>
        <v>2.574552033049863</v>
      </c>
    </row>
    <row r="35" spans="1:23" x14ac:dyDescent="0.3">
      <c r="A35" s="3" t="s">
        <v>34</v>
      </c>
      <c r="B35" s="4">
        <v>2.89754113221947</v>
      </c>
      <c r="C35" s="4">
        <v>1.13674481176618</v>
      </c>
      <c r="D35" s="4" t="s">
        <v>124</v>
      </c>
      <c r="E35" s="4"/>
      <c r="F35" s="4">
        <v>1.6450423161691401</v>
      </c>
      <c r="G35" s="4" t="s">
        <v>124</v>
      </c>
      <c r="H35" s="4">
        <v>2.49502740519379</v>
      </c>
      <c r="I35" s="4" t="s">
        <v>124</v>
      </c>
      <c r="J35" s="4">
        <f t="shared" si="0"/>
        <v>4.1400697213629298</v>
      </c>
      <c r="L35" s="19">
        <v>2.9107949999999998</v>
      </c>
      <c r="O35" s="3">
        <f t="shared" si="1"/>
        <v>2.1948878757732992</v>
      </c>
    </row>
    <row r="36" spans="1:23" x14ac:dyDescent="0.3">
      <c r="A36" s="3" t="s">
        <v>35</v>
      </c>
      <c r="B36" s="4">
        <v>2.5363978492217201</v>
      </c>
      <c r="C36" s="4">
        <v>1.06601653826694</v>
      </c>
      <c r="D36" s="4" t="s">
        <v>124</v>
      </c>
      <c r="E36" s="4"/>
      <c r="F36" s="4">
        <v>1.0919231840946799</v>
      </c>
      <c r="G36" s="4" t="s">
        <v>124</v>
      </c>
      <c r="H36" s="4">
        <v>2.9527725146350798</v>
      </c>
      <c r="I36" s="4" t="s">
        <v>124</v>
      </c>
      <c r="J36" s="4">
        <f t="shared" si="0"/>
        <v>4.0446956987297593</v>
      </c>
      <c r="L36" s="19">
        <v>2.9107949999999998</v>
      </c>
      <c r="O36" s="3">
        <f t="shared" si="1"/>
        <v>2.7699124813161946</v>
      </c>
    </row>
    <row r="37" spans="1:23" x14ac:dyDescent="0.3">
      <c r="A37" s="3" t="s">
        <v>36</v>
      </c>
      <c r="B37" s="4">
        <v>2.8095372786514101</v>
      </c>
      <c r="C37" s="4">
        <v>1.1135154866701999</v>
      </c>
      <c r="D37" s="4" t="s">
        <v>124</v>
      </c>
      <c r="E37" s="4"/>
      <c r="F37" s="5">
        <v>1.42607838177444</v>
      </c>
      <c r="G37" s="5" t="s">
        <v>124</v>
      </c>
      <c r="H37" s="5">
        <v>1.4638348319333001</v>
      </c>
      <c r="I37" s="5" t="s">
        <v>125</v>
      </c>
      <c r="J37" s="5">
        <f t="shared" si="0"/>
        <v>2.8899132137077403</v>
      </c>
      <c r="L37" s="19">
        <v>3.4962230000000001</v>
      </c>
      <c r="O37" s="3">
        <f t="shared" si="1"/>
        <v>1.3146066215124472</v>
      </c>
    </row>
    <row r="38" spans="1:23" x14ac:dyDescent="0.3">
      <c r="A38" s="3" t="s">
        <v>37</v>
      </c>
      <c r="B38" s="4">
        <v>2.811896128016</v>
      </c>
      <c r="C38" s="4">
        <v>1.12252104222592</v>
      </c>
      <c r="D38" s="4" t="s">
        <v>124</v>
      </c>
      <c r="E38" s="4"/>
      <c r="F38" s="5">
        <v>1.6279906743793999</v>
      </c>
      <c r="G38" s="5" t="s">
        <v>124</v>
      </c>
      <c r="H38" s="5">
        <v>1.16839665490859</v>
      </c>
      <c r="I38" s="5" t="s">
        <v>125</v>
      </c>
      <c r="J38" s="5">
        <f t="shared" si="0"/>
        <v>2.7963873292879899</v>
      </c>
      <c r="L38" s="19">
        <v>3.4962230000000001</v>
      </c>
      <c r="O38" s="3">
        <f t="shared" si="1"/>
        <v>1.0408683765889148</v>
      </c>
    </row>
    <row r="39" spans="1:23" x14ac:dyDescent="0.3">
      <c r="A39" s="3" t="s">
        <v>38</v>
      </c>
      <c r="B39" s="4">
        <v>2.6621764867070001</v>
      </c>
      <c r="C39" s="4">
        <v>1.07506766337284</v>
      </c>
      <c r="D39" s="4" t="s">
        <v>124</v>
      </c>
      <c r="E39" s="4"/>
      <c r="F39" s="5">
        <v>1.6145891841245199</v>
      </c>
      <c r="G39" s="5" t="s">
        <v>124</v>
      </c>
      <c r="H39" s="5">
        <v>1.3653374200847499</v>
      </c>
      <c r="I39" s="5" t="s">
        <v>125</v>
      </c>
      <c r="J39" s="5">
        <f t="shared" si="0"/>
        <v>2.97992660420927</v>
      </c>
      <c r="L39" s="19">
        <v>3.4962230000000001</v>
      </c>
      <c r="O39" s="3">
        <f t="shared" si="1"/>
        <v>1.2700013837280144</v>
      </c>
    </row>
    <row r="40" spans="1:23" x14ac:dyDescent="0.3">
      <c r="A40" s="3" t="s">
        <v>39</v>
      </c>
      <c r="B40" s="4">
        <v>2.5194317914672499</v>
      </c>
      <c r="C40" s="4">
        <v>0.59233340709969096</v>
      </c>
      <c r="D40" s="4" t="s">
        <v>124</v>
      </c>
      <c r="E40" s="4"/>
      <c r="F40" s="4">
        <v>1.5658556750819299</v>
      </c>
      <c r="G40" s="4" t="s">
        <v>124</v>
      </c>
      <c r="H40" s="4">
        <v>0.98996083434365201</v>
      </c>
      <c r="I40" s="4" t="s">
        <v>124</v>
      </c>
      <c r="J40" s="4">
        <f t="shared" si="0"/>
        <v>2.5558165094255818</v>
      </c>
      <c r="L40" s="19">
        <v>2.1641849999999998</v>
      </c>
      <c r="O40" s="3">
        <f t="shared" si="1"/>
        <v>1.6712898892380714</v>
      </c>
    </row>
    <row r="41" spans="1:23" x14ac:dyDescent="0.3">
      <c r="A41" s="3" t="s">
        <v>40</v>
      </c>
      <c r="B41" s="4">
        <v>2.5223452942438498</v>
      </c>
      <c r="C41" s="4">
        <v>0.59094888971513804</v>
      </c>
      <c r="D41" s="4" t="s">
        <v>124</v>
      </c>
      <c r="E41" s="4"/>
      <c r="F41" s="4">
        <v>1.7522770946733099</v>
      </c>
      <c r="G41" s="4" t="s">
        <v>124</v>
      </c>
      <c r="H41" s="4">
        <v>1.07716458443194</v>
      </c>
      <c r="I41" s="4" t="s">
        <v>124</v>
      </c>
      <c r="J41" s="4">
        <f t="shared" si="0"/>
        <v>2.8294416791052499</v>
      </c>
      <c r="L41" s="19">
        <v>2.1641849999999998</v>
      </c>
      <c r="O41" s="3">
        <f t="shared" si="1"/>
        <v>1.8227711451512805</v>
      </c>
    </row>
    <row r="42" spans="1:23" x14ac:dyDescent="0.3">
      <c r="A42" s="3" t="s">
        <v>41</v>
      </c>
      <c r="B42" s="4">
        <v>2.5218733325340499</v>
      </c>
      <c r="C42" s="4">
        <v>0.59362253445814295</v>
      </c>
      <c r="D42" s="4" t="s">
        <v>124</v>
      </c>
      <c r="E42" s="4"/>
      <c r="F42" s="4">
        <v>1.5202408766689399</v>
      </c>
      <c r="G42" s="4" t="s">
        <v>124</v>
      </c>
      <c r="H42" s="4">
        <v>1.17028012685232</v>
      </c>
      <c r="I42" s="4" t="s">
        <v>124</v>
      </c>
      <c r="J42" s="4">
        <f t="shared" si="0"/>
        <v>2.6905210035212601</v>
      </c>
      <c r="L42" s="19">
        <v>2.1641849999999998</v>
      </c>
      <c r="O42" s="3">
        <f t="shared" si="1"/>
        <v>1.971421330762904</v>
      </c>
    </row>
    <row r="43" spans="1:23" x14ac:dyDescent="0.3">
      <c r="A43" s="3" t="s">
        <v>42</v>
      </c>
      <c r="B43" s="4">
        <v>2.1264283557007899</v>
      </c>
      <c r="C43" s="4">
        <v>1.0400820908344801</v>
      </c>
      <c r="D43" s="4" t="s">
        <v>124</v>
      </c>
      <c r="E43" s="4"/>
      <c r="F43" s="4">
        <v>1.76857687538826</v>
      </c>
      <c r="G43" s="4" t="s">
        <v>124</v>
      </c>
      <c r="H43" s="4">
        <v>2.3546480701506298</v>
      </c>
      <c r="I43" s="4" t="s">
        <v>124</v>
      </c>
      <c r="J43" s="4">
        <f t="shared" si="0"/>
        <v>4.1232249455388903</v>
      </c>
      <c r="L43" s="19">
        <v>2.9059910000000002</v>
      </c>
      <c r="O43" s="3">
        <f t="shared" si="1"/>
        <v>2.2639059848261067</v>
      </c>
    </row>
    <row r="44" spans="1:23" x14ac:dyDescent="0.3">
      <c r="A44" s="3" t="s">
        <v>43</v>
      </c>
      <c r="B44" s="4">
        <v>2.1671873042515499</v>
      </c>
      <c r="C44" s="4">
        <v>1.0550228600702301</v>
      </c>
      <c r="D44" s="4" t="s">
        <v>124</v>
      </c>
      <c r="E44" s="4"/>
      <c r="F44" s="5">
        <v>1.6019286632796499</v>
      </c>
      <c r="G44" s="5" t="s">
        <v>124</v>
      </c>
      <c r="H44" s="5">
        <v>1.84316459773853</v>
      </c>
      <c r="I44" s="5" t="s">
        <v>125</v>
      </c>
      <c r="J44" s="5">
        <f t="shared" si="0"/>
        <v>3.4450932610181799</v>
      </c>
      <c r="L44" s="19">
        <v>2.9059910000000002</v>
      </c>
      <c r="O44" s="3">
        <f t="shared" si="1"/>
        <v>1.7470375927359862</v>
      </c>
    </row>
    <row r="45" spans="1:23" x14ac:dyDescent="0.3">
      <c r="A45" s="3" t="s">
        <v>44</v>
      </c>
      <c r="B45" s="4">
        <v>2.1893141750018201</v>
      </c>
      <c r="C45" s="4">
        <v>1.05448569850492</v>
      </c>
      <c r="D45" s="4" t="s">
        <v>124</v>
      </c>
      <c r="E45" s="4"/>
      <c r="F45" s="5">
        <v>1.88262503028623</v>
      </c>
      <c r="G45" s="5" t="s">
        <v>124</v>
      </c>
      <c r="H45" s="5">
        <v>2.2809112455886802</v>
      </c>
      <c r="I45" s="5" t="s">
        <v>125</v>
      </c>
      <c r="J45" s="5">
        <f t="shared" si="0"/>
        <v>4.1635362758749102</v>
      </c>
      <c r="L45" s="19">
        <v>2.9059910000000002</v>
      </c>
      <c r="O45" s="3">
        <f t="shared" si="1"/>
        <v>2.1630556477177656</v>
      </c>
      <c r="V45" s="9"/>
      <c r="W45" s="10"/>
    </row>
    <row r="46" spans="1:23" s="7" customFormat="1" x14ac:dyDescent="0.3">
      <c r="A46" s="15" t="s">
        <v>45</v>
      </c>
      <c r="B46" s="16">
        <v>3.3699131222462699</v>
      </c>
      <c r="C46" s="16">
        <v>1.6093272919242101</v>
      </c>
      <c r="D46" s="16" t="s">
        <v>125</v>
      </c>
      <c r="E46" s="6"/>
      <c r="F46" s="6">
        <v>1.8929658664886799</v>
      </c>
      <c r="G46" s="6" t="s">
        <v>124</v>
      </c>
      <c r="H46" s="6">
        <v>2.2450869703946998</v>
      </c>
      <c r="I46" s="6" t="s">
        <v>124</v>
      </c>
      <c r="J46" s="6">
        <f t="shared" si="0"/>
        <v>4.1380528368833795</v>
      </c>
      <c r="L46" s="22">
        <v>3.7264189999999999</v>
      </c>
      <c r="M46" s="22"/>
      <c r="O46" s="7">
        <f t="shared" si="1"/>
        <v>1.3950468507312372</v>
      </c>
    </row>
    <row r="47" spans="1:23" s="7" customFormat="1" x14ac:dyDescent="0.3">
      <c r="A47" s="15" t="s">
        <v>46</v>
      </c>
      <c r="B47" s="16">
        <v>3.3782755150869801</v>
      </c>
      <c r="C47" s="16">
        <v>1.61747411075216</v>
      </c>
      <c r="D47" s="16" t="s">
        <v>125</v>
      </c>
      <c r="E47" s="6"/>
      <c r="F47" s="6">
        <v>1.8019179326916901</v>
      </c>
      <c r="G47" s="6" t="s">
        <v>124</v>
      </c>
      <c r="H47" s="6">
        <v>2.40280196688532</v>
      </c>
      <c r="I47" s="6" t="s">
        <v>124</v>
      </c>
      <c r="J47" s="6">
        <f t="shared" si="0"/>
        <v>4.2047198995770101</v>
      </c>
      <c r="L47" s="22">
        <v>3.7264189999999999</v>
      </c>
      <c r="M47" s="22"/>
      <c r="O47" s="7">
        <f t="shared" si="1"/>
        <v>1.4855273113261551</v>
      </c>
    </row>
    <row r="48" spans="1:23" s="7" customFormat="1" x14ac:dyDescent="0.3">
      <c r="A48" s="15" t="s">
        <v>47</v>
      </c>
      <c r="B48" s="16">
        <v>3.3697809695719299</v>
      </c>
      <c r="C48" s="16">
        <v>1.61337301546298</v>
      </c>
      <c r="D48" s="16" t="s">
        <v>125</v>
      </c>
      <c r="E48" s="6"/>
      <c r="F48" s="6">
        <v>1.8333404121866901</v>
      </c>
      <c r="G48" s="6" t="s">
        <v>124</v>
      </c>
      <c r="H48" s="6">
        <v>2.4881642052571702</v>
      </c>
      <c r="I48" s="6" t="s">
        <v>124</v>
      </c>
      <c r="J48" s="6">
        <f t="shared" si="0"/>
        <v>4.3215046174438605</v>
      </c>
      <c r="L48" s="22">
        <v>3.7264189999999999</v>
      </c>
      <c r="M48" s="22"/>
      <c r="O48" s="7">
        <f t="shared" si="1"/>
        <v>1.5422126076300815</v>
      </c>
    </row>
    <row r="49" spans="1:23" x14ac:dyDescent="0.3">
      <c r="A49" s="3" t="s">
        <v>48</v>
      </c>
      <c r="B49" s="4">
        <v>3.0770405118132702</v>
      </c>
      <c r="C49" s="4">
        <v>1.4822465763406401</v>
      </c>
      <c r="D49" s="4" t="s">
        <v>124</v>
      </c>
      <c r="E49" s="4"/>
      <c r="F49" s="4">
        <v>2.4131400629579498</v>
      </c>
      <c r="G49" s="4" t="s">
        <v>124</v>
      </c>
      <c r="H49" s="4">
        <v>2.0832368789908702</v>
      </c>
      <c r="I49" s="4" t="s">
        <v>124</v>
      </c>
      <c r="J49" s="4">
        <f t="shared" si="0"/>
        <v>4.49637694194882</v>
      </c>
      <c r="L49" s="19">
        <v>4.0317369999999997</v>
      </c>
      <c r="M49" s="19">
        <v>3.3459780000000001</v>
      </c>
      <c r="O49" s="3">
        <f t="shared" si="1"/>
        <v>1.4054590594055887</v>
      </c>
    </row>
    <row r="50" spans="1:23" x14ac:dyDescent="0.3">
      <c r="A50" s="3" t="s">
        <v>49</v>
      </c>
      <c r="B50" s="4">
        <v>3.1023721896330398</v>
      </c>
      <c r="C50" s="4">
        <v>1.4853546102444599</v>
      </c>
      <c r="D50" s="4" t="s">
        <v>124</v>
      </c>
      <c r="E50" s="4"/>
      <c r="F50" s="4">
        <v>2.16402647130024</v>
      </c>
      <c r="G50" s="4" t="s">
        <v>124</v>
      </c>
      <c r="H50" s="4">
        <v>2.2989377661283998</v>
      </c>
      <c r="I50" s="4" t="s">
        <v>124</v>
      </c>
      <c r="J50" s="4">
        <f t="shared" si="0"/>
        <v>4.4629642374286398</v>
      </c>
      <c r="L50" s="19">
        <v>4.0317369999999997</v>
      </c>
      <c r="M50" s="19">
        <v>3.3459780000000001</v>
      </c>
      <c r="O50" s="3">
        <f t="shared" si="1"/>
        <v>1.5477366483886568</v>
      </c>
    </row>
    <row r="51" spans="1:23" x14ac:dyDescent="0.3">
      <c r="A51" s="3" t="s">
        <v>50</v>
      </c>
      <c r="B51" s="4">
        <v>3.0930077900720399</v>
      </c>
      <c r="C51" s="4">
        <v>1.48674828694244</v>
      </c>
      <c r="D51" s="4" t="s">
        <v>124</v>
      </c>
      <c r="E51" s="4"/>
      <c r="F51" s="4">
        <v>2.3131420292966798</v>
      </c>
      <c r="G51" s="4" t="s">
        <v>124</v>
      </c>
      <c r="H51" s="4">
        <v>2.2030133579847702</v>
      </c>
      <c r="I51" s="4" t="s">
        <v>124</v>
      </c>
      <c r="J51" s="4">
        <f t="shared" si="0"/>
        <v>4.5161553872814499</v>
      </c>
      <c r="L51" s="19">
        <v>4.0317369999999997</v>
      </c>
      <c r="M51" s="19">
        <v>3.3459780000000001</v>
      </c>
      <c r="O51" s="3">
        <f t="shared" si="1"/>
        <v>1.4817661989813751</v>
      </c>
    </row>
    <row r="52" spans="1:23" x14ac:dyDescent="0.3">
      <c r="A52" s="3" t="s">
        <v>51</v>
      </c>
      <c r="B52" s="4">
        <v>3.2135383460210001</v>
      </c>
      <c r="C52" s="4">
        <v>1.29495944365368</v>
      </c>
      <c r="D52" s="4" t="s">
        <v>124</v>
      </c>
      <c r="E52" s="4"/>
      <c r="F52" s="5">
        <v>3.93631038530479</v>
      </c>
      <c r="G52" s="5" t="s">
        <v>124</v>
      </c>
      <c r="H52" s="5">
        <v>3.09633531477296</v>
      </c>
      <c r="I52" s="5" t="s">
        <v>125</v>
      </c>
      <c r="J52" s="5">
        <f t="shared" si="0"/>
        <v>7.03264570007775</v>
      </c>
      <c r="L52" s="19">
        <v>3.550783</v>
      </c>
      <c r="O52" s="3">
        <f t="shared" si="1"/>
        <v>2.3910674036530168</v>
      </c>
      <c r="V52" s="13"/>
      <c r="W52" s="10"/>
    </row>
    <row r="53" spans="1:23" x14ac:dyDescent="0.3">
      <c r="A53" s="3" t="s">
        <v>52</v>
      </c>
      <c r="B53" s="4">
        <v>3.15156568351658</v>
      </c>
      <c r="C53" s="4">
        <v>1.2900019599645001</v>
      </c>
      <c r="D53" s="4" t="s">
        <v>124</v>
      </c>
      <c r="E53" s="4"/>
      <c r="F53" s="5">
        <v>3.94148837089182</v>
      </c>
      <c r="G53" s="5" t="s">
        <v>124</v>
      </c>
      <c r="H53" s="5">
        <v>2.2591657296487599</v>
      </c>
      <c r="I53" s="5" t="s">
        <v>125</v>
      </c>
      <c r="J53" s="5">
        <f t="shared" si="0"/>
        <v>6.2006541005405804</v>
      </c>
      <c r="L53" s="19">
        <v>3.550783</v>
      </c>
      <c r="O53" s="3">
        <f t="shared" si="1"/>
        <v>1.7512886024692014</v>
      </c>
      <c r="V53" s="9"/>
      <c r="W53" s="14"/>
    </row>
    <row r="54" spans="1:23" x14ac:dyDescent="0.3">
      <c r="A54" s="3" t="s">
        <v>53</v>
      </c>
      <c r="B54" s="4">
        <v>3.1831229744379099</v>
      </c>
      <c r="C54" s="4">
        <v>1.2887641641110901</v>
      </c>
      <c r="D54" s="4" t="s">
        <v>124</v>
      </c>
      <c r="E54" s="4"/>
      <c r="F54" s="4">
        <v>3.8628532835825902</v>
      </c>
      <c r="G54" s="4" t="s">
        <v>124</v>
      </c>
      <c r="H54" s="4">
        <v>3.84676331661711</v>
      </c>
      <c r="I54" s="4" t="s">
        <v>124</v>
      </c>
      <c r="J54" s="4">
        <f t="shared" si="0"/>
        <v>7.7096166001997002</v>
      </c>
      <c r="L54" s="19">
        <v>3.550783</v>
      </c>
      <c r="O54" s="3">
        <f t="shared" si="1"/>
        <v>2.9848465869396437</v>
      </c>
      <c r="V54" s="14"/>
      <c r="W54" s="14"/>
    </row>
    <row r="55" spans="1:23" s="7" customFormat="1" x14ac:dyDescent="0.3">
      <c r="A55" s="15" t="s">
        <v>54</v>
      </c>
      <c r="B55" s="16">
        <v>2.5742019570041101</v>
      </c>
      <c r="C55" s="16">
        <v>1.11501834967073</v>
      </c>
      <c r="D55" s="16" t="s">
        <v>125</v>
      </c>
      <c r="E55" s="6"/>
      <c r="F55" s="6">
        <v>1.98021299757257</v>
      </c>
      <c r="G55" s="6" t="s">
        <v>124</v>
      </c>
      <c r="H55" s="6">
        <v>1.34456862200739</v>
      </c>
      <c r="I55" s="6" t="s">
        <v>124</v>
      </c>
      <c r="J55" s="6">
        <f t="shared" si="0"/>
        <v>3.32478161957996</v>
      </c>
      <c r="L55" s="22">
        <v>4.2198460000000004</v>
      </c>
      <c r="M55" s="22"/>
      <c r="O55" s="7">
        <f t="shared" si="1"/>
        <v>1.2058712956647282</v>
      </c>
    </row>
    <row r="56" spans="1:23" s="7" customFormat="1" x14ac:dyDescent="0.3">
      <c r="A56" s="15" t="s">
        <v>55</v>
      </c>
      <c r="B56" s="16">
        <v>2.59484646913246</v>
      </c>
      <c r="C56" s="16">
        <v>1.1115309032445899</v>
      </c>
      <c r="D56" s="16" t="s">
        <v>125</v>
      </c>
      <c r="E56" s="6"/>
      <c r="F56" s="6">
        <v>2.0184751870958002</v>
      </c>
      <c r="G56" s="6" t="s">
        <v>124</v>
      </c>
      <c r="H56" s="6">
        <v>1.34152334837167</v>
      </c>
      <c r="I56" s="6" t="s">
        <v>124</v>
      </c>
      <c r="J56" s="6">
        <f t="shared" si="0"/>
        <v>3.3599985354674704</v>
      </c>
      <c r="L56" s="22">
        <v>4.2198460000000004</v>
      </c>
      <c r="M56" s="22"/>
      <c r="O56" s="7">
        <f t="shared" si="1"/>
        <v>1.2069150254443899</v>
      </c>
    </row>
    <row r="57" spans="1:23" s="7" customFormat="1" x14ac:dyDescent="0.3">
      <c r="A57" s="15" t="s">
        <v>56</v>
      </c>
      <c r="B57" s="16">
        <v>2.58412406899415</v>
      </c>
      <c r="C57" s="16">
        <v>1.1150170239116599</v>
      </c>
      <c r="D57" s="16" t="s">
        <v>125</v>
      </c>
      <c r="E57" s="6"/>
      <c r="F57" s="6">
        <v>1.9129353717973601</v>
      </c>
      <c r="G57" s="6" t="s">
        <v>124</v>
      </c>
      <c r="H57" s="6">
        <v>1.40546104490674</v>
      </c>
      <c r="I57" s="6" t="s">
        <v>124</v>
      </c>
      <c r="J57" s="6">
        <f t="shared" si="0"/>
        <v>3.3183964167041</v>
      </c>
      <c r="L57" s="22">
        <v>4.2198460000000004</v>
      </c>
      <c r="M57" s="22"/>
      <c r="O57" s="7">
        <f t="shared" si="1"/>
        <v>1.2604839341162304</v>
      </c>
    </row>
    <row r="58" spans="1:23" x14ac:dyDescent="0.3">
      <c r="A58" s="3" t="s">
        <v>57</v>
      </c>
      <c r="B58" s="4">
        <v>3.1598645181334302</v>
      </c>
      <c r="C58" s="4">
        <v>1.42194877565839</v>
      </c>
      <c r="D58" s="4" t="s">
        <v>124</v>
      </c>
      <c r="E58" s="4"/>
      <c r="F58" s="4">
        <v>2.1197940597812202</v>
      </c>
      <c r="G58" s="4" t="s">
        <v>124</v>
      </c>
      <c r="H58" s="4">
        <v>2.5941884095210801</v>
      </c>
      <c r="I58" s="4" t="s">
        <v>124</v>
      </c>
      <c r="J58" s="4">
        <f t="shared" si="0"/>
        <v>4.7139824693022998</v>
      </c>
      <c r="L58" s="19">
        <v>3.5058259999999999</v>
      </c>
      <c r="M58" s="19">
        <v>3.8477130000000002</v>
      </c>
      <c r="O58" s="3">
        <f t="shared" si="1"/>
        <v>1.8243894955498101</v>
      </c>
    </row>
    <row r="59" spans="1:23" x14ac:dyDescent="0.3">
      <c r="A59" s="3" t="s">
        <v>58</v>
      </c>
      <c r="B59" s="4">
        <v>3.1787254840179302</v>
      </c>
      <c r="C59" s="4">
        <v>1.4244437008219499</v>
      </c>
      <c r="D59" s="4" t="s">
        <v>124</v>
      </c>
      <c r="E59" s="4"/>
      <c r="F59" s="4">
        <v>2.1392362726004999</v>
      </c>
      <c r="G59" s="4" t="s">
        <v>124</v>
      </c>
      <c r="H59" s="4">
        <v>2.5163834286829601</v>
      </c>
      <c r="I59" s="4" t="s">
        <v>124</v>
      </c>
      <c r="J59" s="4">
        <f t="shared" si="0"/>
        <v>4.6556197012834595</v>
      </c>
      <c r="L59" s="19">
        <v>3.5058259999999999</v>
      </c>
      <c r="M59" s="19">
        <v>3.8477130000000002</v>
      </c>
      <c r="O59" s="3">
        <f t="shared" si="1"/>
        <v>1.7665727520371115</v>
      </c>
    </row>
    <row r="60" spans="1:23" x14ac:dyDescent="0.3">
      <c r="A60" s="3" t="s">
        <v>59</v>
      </c>
      <c r="B60" s="4">
        <v>3.18450627709288</v>
      </c>
      <c r="C60" s="4">
        <v>1.4233681430510401</v>
      </c>
      <c r="D60" s="4" t="s">
        <v>124</v>
      </c>
      <c r="E60" s="4"/>
      <c r="F60" s="4">
        <v>2.4422947891642401</v>
      </c>
      <c r="G60" s="4" t="s">
        <v>124</v>
      </c>
      <c r="H60" s="4">
        <v>2.3041455451353201</v>
      </c>
      <c r="I60" s="4" t="s">
        <v>124</v>
      </c>
      <c r="J60" s="4">
        <f t="shared" si="0"/>
        <v>4.7464403342995602</v>
      </c>
      <c r="L60" s="19">
        <v>3.5058259999999999</v>
      </c>
      <c r="M60" s="19">
        <v>3.8477130000000002</v>
      </c>
      <c r="O60" s="3">
        <f t="shared" si="1"/>
        <v>1.6187980294376285</v>
      </c>
    </row>
    <row r="61" spans="1:23" x14ac:dyDescent="0.3">
      <c r="A61" s="3" t="s">
        <v>60</v>
      </c>
      <c r="B61" s="4">
        <v>3.3879131116965899</v>
      </c>
      <c r="C61" s="4">
        <v>1.4839361591128699</v>
      </c>
      <c r="D61" s="4" t="s">
        <v>124</v>
      </c>
      <c r="E61" s="4"/>
      <c r="F61" s="4">
        <v>2.4002579703391498</v>
      </c>
      <c r="G61" s="4" t="s">
        <v>124</v>
      </c>
      <c r="H61" s="4">
        <v>2.5937765920849798</v>
      </c>
      <c r="I61" s="4" t="s">
        <v>124</v>
      </c>
      <c r="J61" s="4">
        <f t="shared" si="0"/>
        <v>4.9940345624241296</v>
      </c>
      <c r="L61" s="19">
        <v>3.5058259999999999</v>
      </c>
      <c r="M61" s="19">
        <v>3.8477130000000002</v>
      </c>
      <c r="O61" s="3">
        <f t="shared" si="1"/>
        <v>1.7479030860974485</v>
      </c>
    </row>
    <row r="62" spans="1:23" x14ac:dyDescent="0.3">
      <c r="A62" s="3" t="s">
        <v>61</v>
      </c>
      <c r="B62" s="4">
        <v>3.39547982639268</v>
      </c>
      <c r="C62" s="4">
        <v>1.4886921816273799</v>
      </c>
      <c r="D62" s="4" t="s">
        <v>124</v>
      </c>
      <c r="E62" s="4"/>
      <c r="F62" s="4">
        <v>2.4995712599140898</v>
      </c>
      <c r="G62" s="4" t="s">
        <v>124</v>
      </c>
      <c r="H62" s="4">
        <v>2.4163385547384899</v>
      </c>
      <c r="I62" s="4" t="s">
        <v>124</v>
      </c>
      <c r="J62" s="4">
        <f t="shared" si="0"/>
        <v>4.9159098146525793</v>
      </c>
      <c r="L62" s="19">
        <v>3.5058259999999999</v>
      </c>
      <c r="M62" s="19">
        <v>3.8477130000000002</v>
      </c>
      <c r="O62" s="3">
        <f t="shared" si="1"/>
        <v>1.6231283972332302</v>
      </c>
    </row>
    <row r="63" spans="1:23" x14ac:dyDescent="0.3">
      <c r="A63" s="3" t="s">
        <v>62</v>
      </c>
      <c r="B63" s="4">
        <v>3.39147220861053</v>
      </c>
      <c r="C63" s="4">
        <v>1.4812922090438101</v>
      </c>
      <c r="D63" s="4" t="s">
        <v>124</v>
      </c>
      <c r="E63" s="4"/>
      <c r="F63" s="4">
        <v>2.5100074404485002</v>
      </c>
      <c r="G63" s="4" t="s">
        <v>124</v>
      </c>
      <c r="H63" s="4">
        <v>2.4239859844741698</v>
      </c>
      <c r="I63" s="4" t="s">
        <v>124</v>
      </c>
      <c r="J63" s="4">
        <f t="shared" si="0"/>
        <v>4.9339934249226705</v>
      </c>
      <c r="L63" s="19">
        <v>3.5058259999999999</v>
      </c>
      <c r="M63" s="19">
        <v>3.8477130000000002</v>
      </c>
      <c r="O63" s="3">
        <f t="shared" si="1"/>
        <v>1.636399604125967</v>
      </c>
    </row>
    <row r="64" spans="1:23" s="7" customFormat="1" x14ac:dyDescent="0.3">
      <c r="A64" s="15" t="s">
        <v>63</v>
      </c>
      <c r="B64" s="16">
        <v>2.0896771053771102</v>
      </c>
      <c r="C64" s="16">
        <v>1.0164598390781101</v>
      </c>
      <c r="D64" s="16" t="s">
        <v>125</v>
      </c>
      <c r="E64" s="6"/>
      <c r="F64" s="6">
        <v>1.15964616636442</v>
      </c>
      <c r="G64" s="6" t="s">
        <v>124</v>
      </c>
      <c r="H64" s="6">
        <v>2.48141363410795</v>
      </c>
      <c r="I64" s="6" t="s">
        <v>124</v>
      </c>
      <c r="J64" s="6">
        <f t="shared" si="0"/>
        <v>3.64105980047237</v>
      </c>
      <c r="L64" s="22">
        <v>3.4263669999999999</v>
      </c>
      <c r="M64" s="22">
        <v>3.8239779999999999</v>
      </c>
      <c r="N64" s="12"/>
      <c r="O64" s="7">
        <f t="shared" si="1"/>
        <v>2.4412313587898331</v>
      </c>
    </row>
    <row r="65" spans="1:18" s="7" customFormat="1" x14ac:dyDescent="0.3">
      <c r="A65" s="15" t="s">
        <v>64</v>
      </c>
      <c r="B65" s="16">
        <v>2.04847574836923</v>
      </c>
      <c r="C65" s="16">
        <v>1.0495639422458101</v>
      </c>
      <c r="D65" s="16" t="s">
        <v>125</v>
      </c>
      <c r="E65" s="6"/>
      <c r="F65" s="6">
        <v>1.33054513444432</v>
      </c>
      <c r="G65" s="6" t="s">
        <v>124</v>
      </c>
      <c r="H65" s="6">
        <v>3.02149705628424</v>
      </c>
      <c r="I65" s="6" t="s">
        <v>124</v>
      </c>
      <c r="J65" s="6">
        <f t="shared" si="0"/>
        <v>4.35204219072856</v>
      </c>
      <c r="L65" s="22">
        <v>3.4263669999999999</v>
      </c>
      <c r="M65" s="22">
        <v>3.8239779999999999</v>
      </c>
      <c r="N65" s="12"/>
      <c r="O65" s="7">
        <f t="shared" si="1"/>
        <v>2.8788117947525671</v>
      </c>
    </row>
    <row r="66" spans="1:18" s="7" customFormat="1" x14ac:dyDescent="0.3">
      <c r="A66" s="15" t="s">
        <v>65</v>
      </c>
      <c r="B66" s="16">
        <v>2.1975085154720899</v>
      </c>
      <c r="C66" s="16">
        <v>1.1538935982455101</v>
      </c>
      <c r="D66" s="16" t="s">
        <v>125</v>
      </c>
      <c r="E66" s="6"/>
      <c r="F66" s="6">
        <v>1.2803933135619301</v>
      </c>
      <c r="G66" s="6" t="s">
        <v>124</v>
      </c>
      <c r="H66" s="6">
        <v>2.833020329729</v>
      </c>
      <c r="I66" s="6" t="s">
        <v>124</v>
      </c>
      <c r="J66" s="6">
        <f t="shared" si="0"/>
        <v>4.1134136432909303</v>
      </c>
      <c r="L66" s="22">
        <v>3.4263669999999999</v>
      </c>
      <c r="M66" s="22">
        <v>3.8239779999999999</v>
      </c>
      <c r="N66" s="12"/>
      <c r="O66" s="7">
        <f t="shared" si="1"/>
        <v>2.4551833323597552</v>
      </c>
    </row>
    <row r="67" spans="1:18" s="7" customFormat="1" x14ac:dyDescent="0.3">
      <c r="A67" s="15" t="s">
        <v>66</v>
      </c>
      <c r="B67" s="16">
        <v>2.5668356473282401</v>
      </c>
      <c r="C67" s="16">
        <v>1.4027437965631</v>
      </c>
      <c r="D67" s="16" t="s">
        <v>125</v>
      </c>
      <c r="E67" s="6"/>
      <c r="F67" s="6">
        <v>1.6701915763680899</v>
      </c>
      <c r="G67" s="6" t="s">
        <v>124</v>
      </c>
      <c r="H67" s="6">
        <v>2.9476428306943898</v>
      </c>
      <c r="I67" s="6" t="s">
        <v>124</v>
      </c>
      <c r="J67" s="6">
        <f t="shared" si="0"/>
        <v>4.6178344070624799</v>
      </c>
      <c r="L67" s="22">
        <v>3.4263669999999999</v>
      </c>
      <c r="M67" s="22">
        <v>3.8239779999999999</v>
      </c>
      <c r="N67" s="12"/>
      <c r="O67" s="7">
        <f t="shared" si="1"/>
        <v>2.1013408420814179</v>
      </c>
    </row>
    <row r="68" spans="1:18" s="7" customFormat="1" x14ac:dyDescent="0.3">
      <c r="A68" s="15" t="s">
        <v>67</v>
      </c>
      <c r="B68" s="16">
        <v>2.4842650028086699</v>
      </c>
      <c r="C68" s="16">
        <v>1.3936157260726001</v>
      </c>
      <c r="D68" s="16" t="s">
        <v>125</v>
      </c>
      <c r="E68" s="6"/>
      <c r="F68" s="6">
        <v>1.43066608989259</v>
      </c>
      <c r="G68" s="6" t="s">
        <v>124</v>
      </c>
      <c r="H68" s="6">
        <v>2.8204353425227899</v>
      </c>
      <c r="I68" s="6" t="s">
        <v>124</v>
      </c>
      <c r="J68" s="6">
        <f t="shared" ref="J68:J123" si="2">F68+H68</f>
        <v>4.2511014324153802</v>
      </c>
      <c r="L68" s="22">
        <v>3.4263669999999999</v>
      </c>
      <c r="M68" s="22">
        <v>3.8239779999999999</v>
      </c>
      <c r="N68" s="12"/>
      <c r="O68" s="7">
        <f t="shared" ref="O68:O123" si="3">H68/C68</f>
        <v>2.0238257144752256</v>
      </c>
    </row>
    <row r="69" spans="1:18" s="7" customFormat="1" x14ac:dyDescent="0.3">
      <c r="A69" s="15" t="s">
        <v>68</v>
      </c>
      <c r="B69" s="16">
        <v>2.5189368179013498</v>
      </c>
      <c r="C69" s="16">
        <v>1.39937891900734</v>
      </c>
      <c r="D69" s="16" t="s">
        <v>125</v>
      </c>
      <c r="E69" s="6"/>
      <c r="F69" s="6">
        <v>1.5720092834261501</v>
      </c>
      <c r="G69" s="6" t="s">
        <v>124</v>
      </c>
      <c r="H69" s="6">
        <v>3.2007107245970601</v>
      </c>
      <c r="I69" s="6" t="s">
        <v>124</v>
      </c>
      <c r="J69" s="6">
        <f t="shared" si="2"/>
        <v>4.7727200080232102</v>
      </c>
      <c r="L69" s="22">
        <v>3.4263669999999999</v>
      </c>
      <c r="M69" s="22">
        <v>3.8239779999999999</v>
      </c>
      <c r="N69" s="12"/>
      <c r="O69" s="7">
        <f t="shared" si="3"/>
        <v>2.2872366312817607</v>
      </c>
    </row>
    <row r="70" spans="1:18" x14ac:dyDescent="0.3">
      <c r="A70" s="3" t="s">
        <v>69</v>
      </c>
      <c r="B70" s="4">
        <v>2.7676145336508799</v>
      </c>
      <c r="C70" s="4">
        <v>1.09181551742904</v>
      </c>
      <c r="D70" s="4" t="s">
        <v>124</v>
      </c>
      <c r="E70" s="4"/>
      <c r="F70" s="4">
        <v>1.8927350595421299</v>
      </c>
      <c r="G70" s="4" t="s">
        <v>124</v>
      </c>
      <c r="H70" s="4">
        <v>2.1186619092442598</v>
      </c>
      <c r="I70" s="4" t="s">
        <v>124</v>
      </c>
      <c r="J70" s="4">
        <f t="shared" si="2"/>
        <v>4.0113969687863893</v>
      </c>
      <c r="L70" s="19">
        <v>4.527495</v>
      </c>
      <c r="O70" s="3">
        <f t="shared" si="3"/>
        <v>1.9404944108444193</v>
      </c>
    </row>
    <row r="71" spans="1:18" x14ac:dyDescent="0.3">
      <c r="A71" s="3" t="s">
        <v>70</v>
      </c>
      <c r="B71" s="4">
        <v>2.7694934469761301</v>
      </c>
      <c r="C71" s="4">
        <v>1.0837128247721499</v>
      </c>
      <c r="D71" s="4" t="s">
        <v>124</v>
      </c>
      <c r="E71" s="4"/>
      <c r="F71" s="4">
        <v>1.8921710359520201</v>
      </c>
      <c r="G71" s="4" t="s">
        <v>124</v>
      </c>
      <c r="H71" s="4">
        <v>1.89709962928085</v>
      </c>
      <c r="I71" s="4" t="s">
        <v>124</v>
      </c>
      <c r="J71" s="4">
        <f t="shared" si="2"/>
        <v>3.7892706652328698</v>
      </c>
      <c r="L71" s="19">
        <v>4.527495</v>
      </c>
      <c r="O71" s="3">
        <f t="shared" si="3"/>
        <v>1.7505556692841706</v>
      </c>
    </row>
    <row r="72" spans="1:18" x14ac:dyDescent="0.3">
      <c r="A72" s="3" t="s">
        <v>71</v>
      </c>
      <c r="B72" s="4">
        <v>2.76701065237227</v>
      </c>
      <c r="C72" s="4">
        <v>1.0849088212392799</v>
      </c>
      <c r="D72" s="4" t="s">
        <v>124</v>
      </c>
      <c r="E72" s="4"/>
      <c r="F72" s="4">
        <v>1.9909639492863</v>
      </c>
      <c r="G72" s="4" t="s">
        <v>124</v>
      </c>
      <c r="H72" s="4">
        <v>2.2629688916410098</v>
      </c>
      <c r="I72" s="4" t="s">
        <v>124</v>
      </c>
      <c r="J72" s="4">
        <f t="shared" si="2"/>
        <v>4.2539328409273098</v>
      </c>
      <c r="L72" s="19">
        <v>4.527495</v>
      </c>
      <c r="O72" s="3">
        <f t="shared" si="3"/>
        <v>2.0858609012470231</v>
      </c>
    </row>
    <row r="73" spans="1:18" x14ac:dyDescent="0.3">
      <c r="A73" s="3" t="s">
        <v>72</v>
      </c>
      <c r="B73" s="4">
        <v>2.6594669573461802</v>
      </c>
      <c r="C73" s="4">
        <v>1.2567983161007801</v>
      </c>
      <c r="D73" s="4" t="s">
        <v>124</v>
      </c>
      <c r="E73" s="4"/>
      <c r="F73" s="5">
        <v>1.9060488464162699</v>
      </c>
      <c r="G73" s="5" t="s">
        <v>124</v>
      </c>
      <c r="H73" s="5">
        <v>2.6343202766568901</v>
      </c>
      <c r="I73" s="5" t="s">
        <v>125</v>
      </c>
      <c r="J73" s="5">
        <f t="shared" si="2"/>
        <v>4.5403691230731598</v>
      </c>
      <c r="L73" s="19">
        <v>3.3521679999999998</v>
      </c>
      <c r="O73" s="3">
        <f t="shared" si="3"/>
        <v>2.0960564976167975</v>
      </c>
    </row>
    <row r="74" spans="1:18" x14ac:dyDescent="0.3">
      <c r="A74" s="3" t="s">
        <v>73</v>
      </c>
      <c r="B74" s="4">
        <v>2.6069013942408898</v>
      </c>
      <c r="C74" s="4">
        <v>1.25454654148709</v>
      </c>
      <c r="D74" s="4" t="s">
        <v>124</v>
      </c>
      <c r="E74" s="4"/>
      <c r="F74" s="4">
        <v>1.5793854016620601</v>
      </c>
      <c r="G74" s="4" t="s">
        <v>124</v>
      </c>
      <c r="H74" s="4">
        <v>3.1663176456777999</v>
      </c>
      <c r="I74" s="4" t="s">
        <v>124</v>
      </c>
      <c r="J74" s="4">
        <f t="shared" si="2"/>
        <v>4.7457030473398598</v>
      </c>
      <c r="L74" s="19">
        <v>3.3521679999999998</v>
      </c>
      <c r="O74" s="3">
        <f t="shared" si="3"/>
        <v>2.5238741975443748</v>
      </c>
    </row>
    <row r="75" spans="1:18" x14ac:dyDescent="0.3">
      <c r="A75" s="3" t="s">
        <v>74</v>
      </c>
      <c r="B75" s="4">
        <v>2.6290273500331698</v>
      </c>
      <c r="C75" s="4">
        <v>1.25129720958456</v>
      </c>
      <c r="D75" s="4" t="s">
        <v>124</v>
      </c>
      <c r="E75" s="4"/>
      <c r="F75" s="4">
        <v>1.6457544107250901</v>
      </c>
      <c r="G75" s="4" t="s">
        <v>124</v>
      </c>
      <c r="H75" s="4">
        <v>2.70987365307144</v>
      </c>
      <c r="I75" s="4" t="s">
        <v>124</v>
      </c>
      <c r="J75" s="4">
        <f t="shared" si="2"/>
        <v>4.3556280637965301</v>
      </c>
      <c r="L75" s="19">
        <v>3.3521679999999998</v>
      </c>
      <c r="O75" s="3">
        <f t="shared" si="3"/>
        <v>2.1656514793724653</v>
      </c>
    </row>
    <row r="76" spans="1:18" x14ac:dyDescent="0.3">
      <c r="A76" s="3" t="s">
        <v>75</v>
      </c>
      <c r="B76" s="4">
        <v>4.2156785071570297</v>
      </c>
      <c r="C76" s="4">
        <v>1.5241764282261501</v>
      </c>
      <c r="D76" s="4" t="s">
        <v>124</v>
      </c>
      <c r="E76" s="4"/>
      <c r="F76" s="4">
        <v>3.6167014884922102</v>
      </c>
      <c r="G76" s="4" t="s">
        <v>124</v>
      </c>
      <c r="H76" s="4">
        <v>2.6322525710767599</v>
      </c>
      <c r="I76" s="4" t="s">
        <v>124</v>
      </c>
      <c r="J76" s="4">
        <f t="shared" si="2"/>
        <v>6.2489540595689697</v>
      </c>
      <c r="L76" s="19">
        <v>4.2100569999999999</v>
      </c>
      <c r="M76" s="19">
        <v>5.1383380000000001</v>
      </c>
      <c r="O76" s="3">
        <f t="shared" si="3"/>
        <v>1.7269999209607241</v>
      </c>
    </row>
    <row r="77" spans="1:18" x14ac:dyDescent="0.3">
      <c r="A77" s="3" t="s">
        <v>76</v>
      </c>
      <c r="B77" s="4">
        <v>4.2145802734541897</v>
      </c>
      <c r="C77" s="4">
        <v>1.51914599339923</v>
      </c>
      <c r="D77" s="4" t="s">
        <v>124</v>
      </c>
      <c r="E77" s="4"/>
      <c r="F77" s="4">
        <v>3.6807377375956598</v>
      </c>
      <c r="G77" s="4" t="s">
        <v>124</v>
      </c>
      <c r="H77" s="4">
        <v>2.80211460294995</v>
      </c>
      <c r="I77" s="4" t="s">
        <v>124</v>
      </c>
      <c r="J77" s="4">
        <f t="shared" si="2"/>
        <v>6.4828523405456098</v>
      </c>
      <c r="L77" s="19">
        <v>4.2100569999999999</v>
      </c>
      <c r="M77" s="19">
        <v>5.1383380000000001</v>
      </c>
      <c r="O77" s="3">
        <f t="shared" si="3"/>
        <v>1.8445327935071987</v>
      </c>
    </row>
    <row r="78" spans="1:18" x14ac:dyDescent="0.3">
      <c r="A78" s="3" t="s">
        <v>77</v>
      </c>
      <c r="B78" s="4">
        <v>4.1974150329161102</v>
      </c>
      <c r="C78" s="4">
        <v>1.52270636255994</v>
      </c>
      <c r="D78" s="4" t="s">
        <v>124</v>
      </c>
      <c r="E78" s="4"/>
      <c r="F78" s="4">
        <v>3.3714629847134501</v>
      </c>
      <c r="G78" s="4" t="s">
        <v>124</v>
      </c>
      <c r="H78" s="4">
        <v>2.56786046704471</v>
      </c>
      <c r="I78" s="4" t="s">
        <v>124</v>
      </c>
      <c r="J78" s="4">
        <f t="shared" si="2"/>
        <v>5.9393234517581597</v>
      </c>
      <c r="L78" s="19">
        <v>4.2100569999999999</v>
      </c>
      <c r="M78" s="19">
        <v>5.1383380000000001</v>
      </c>
      <c r="O78" s="3">
        <f t="shared" si="3"/>
        <v>1.686379285056431</v>
      </c>
      <c r="Q78" s="9"/>
      <c r="R78" s="10"/>
    </row>
    <row r="79" spans="1:18" x14ac:dyDescent="0.3">
      <c r="A79" s="15" t="s">
        <v>78</v>
      </c>
      <c r="B79" s="16">
        <v>2.88856295922215</v>
      </c>
      <c r="C79" s="16">
        <v>1.35889290864677</v>
      </c>
      <c r="D79" s="16" t="s">
        <v>125</v>
      </c>
      <c r="E79" s="6"/>
      <c r="F79" s="6">
        <v>2.35219465058421</v>
      </c>
      <c r="G79" s="6" t="s">
        <v>124</v>
      </c>
      <c r="H79" s="6">
        <v>1.31578274615616</v>
      </c>
      <c r="I79" s="6" t="s">
        <v>124</v>
      </c>
      <c r="J79" s="6">
        <f t="shared" si="2"/>
        <v>3.6679773967403699</v>
      </c>
      <c r="K79" s="7"/>
      <c r="L79" s="19">
        <v>3.6237780000000002</v>
      </c>
      <c r="M79" s="20"/>
      <c r="N79" s="10"/>
      <c r="O79" s="7">
        <f t="shared" si="3"/>
        <v>0.96827552619025692</v>
      </c>
      <c r="Q79" s="9"/>
    </row>
    <row r="80" spans="1:18" x14ac:dyDescent="0.3">
      <c r="A80" s="15" t="s">
        <v>79</v>
      </c>
      <c r="B80" s="16">
        <v>2.85067197575284</v>
      </c>
      <c r="C80" s="16">
        <v>1.35197905773072</v>
      </c>
      <c r="D80" s="16" t="s">
        <v>125</v>
      </c>
      <c r="E80" s="6"/>
      <c r="F80" s="6">
        <v>2.1700013206200799</v>
      </c>
      <c r="G80" s="6" t="s">
        <v>124</v>
      </c>
      <c r="H80" s="6">
        <v>1.3833263285638799</v>
      </c>
      <c r="I80" s="6" t="s">
        <v>124</v>
      </c>
      <c r="J80" s="6">
        <f t="shared" si="2"/>
        <v>3.5533276491839598</v>
      </c>
      <c r="K80" s="7"/>
      <c r="L80" s="19">
        <v>3.6237780000000002</v>
      </c>
      <c r="M80" s="20"/>
      <c r="N80" s="10"/>
      <c r="O80" s="7">
        <f t="shared" si="3"/>
        <v>1.0231862103587432</v>
      </c>
      <c r="Q80" s="9"/>
    </row>
    <row r="81" spans="1:18" x14ac:dyDescent="0.3">
      <c r="A81" s="15" t="s">
        <v>80</v>
      </c>
      <c r="B81" s="16">
        <v>2.8802996569502599</v>
      </c>
      <c r="C81" s="16">
        <v>1.3531281032500899</v>
      </c>
      <c r="D81" s="16" t="s">
        <v>125</v>
      </c>
      <c r="E81" s="6"/>
      <c r="F81" s="6">
        <v>2.1331688286551098</v>
      </c>
      <c r="G81" s="6" t="s">
        <v>124</v>
      </c>
      <c r="H81" s="6">
        <v>1.46270776417266</v>
      </c>
      <c r="I81" s="6" t="s">
        <v>124</v>
      </c>
      <c r="J81" s="6">
        <f t="shared" si="2"/>
        <v>3.5958765928277696</v>
      </c>
      <c r="K81" s="7"/>
      <c r="L81" s="19">
        <v>3.6237780000000002</v>
      </c>
      <c r="M81" s="20"/>
      <c r="N81" s="10"/>
      <c r="O81" s="7">
        <f t="shared" si="3"/>
        <v>1.0809824736175162</v>
      </c>
      <c r="Q81" s="9"/>
    </row>
    <row r="82" spans="1:18" x14ac:dyDescent="0.3">
      <c r="A82" s="3" t="s">
        <v>81</v>
      </c>
      <c r="B82" s="4">
        <v>3.0583199442987801</v>
      </c>
      <c r="C82" s="4">
        <v>1.2659985945532299</v>
      </c>
      <c r="D82" s="4" t="s">
        <v>124</v>
      </c>
      <c r="E82" s="4"/>
      <c r="F82" s="5">
        <v>1.7254729476566599</v>
      </c>
      <c r="G82" s="5" t="s">
        <v>124</v>
      </c>
      <c r="H82" s="5">
        <v>2.2966093727179402</v>
      </c>
      <c r="I82" s="5" t="s">
        <v>125</v>
      </c>
      <c r="J82" s="5">
        <f t="shared" si="2"/>
        <v>4.0220823203745999</v>
      </c>
      <c r="L82" s="19">
        <v>3.93926</v>
      </c>
      <c r="O82" s="3">
        <f t="shared" si="3"/>
        <v>1.8140694488909856</v>
      </c>
      <c r="Q82" s="9"/>
      <c r="R82" s="10"/>
    </row>
    <row r="83" spans="1:18" x14ac:dyDescent="0.3">
      <c r="A83" s="3" t="s">
        <v>82</v>
      </c>
      <c r="B83" s="4">
        <v>3.0726452853995698</v>
      </c>
      <c r="C83" s="4">
        <v>1.2698349049273101</v>
      </c>
      <c r="D83" s="4" t="s">
        <v>124</v>
      </c>
      <c r="E83" s="4"/>
      <c r="F83" s="4">
        <v>1.9254262943687299</v>
      </c>
      <c r="G83" s="4" t="s">
        <v>124</v>
      </c>
      <c r="H83" s="4">
        <v>2.8125744286097301</v>
      </c>
      <c r="I83" s="4" t="s">
        <v>124</v>
      </c>
      <c r="J83" s="4">
        <f t="shared" si="2"/>
        <v>4.7380007229784598</v>
      </c>
      <c r="L83" s="19">
        <v>3.93926</v>
      </c>
      <c r="O83" s="3">
        <f t="shared" si="3"/>
        <v>2.2149134644953961</v>
      </c>
      <c r="Q83" s="9"/>
    </row>
    <row r="84" spans="1:18" x14ac:dyDescent="0.3">
      <c r="A84" s="3" t="s">
        <v>83</v>
      </c>
      <c r="B84" s="4">
        <v>3.07186788287436</v>
      </c>
      <c r="C84" s="4">
        <v>1.2643490807026501</v>
      </c>
      <c r="D84" s="4" t="s">
        <v>124</v>
      </c>
      <c r="E84" s="4"/>
      <c r="F84" s="5">
        <v>1.9121326948386499</v>
      </c>
      <c r="G84" s="5" t="s">
        <v>124</v>
      </c>
      <c r="H84" s="5">
        <v>2.2356848674586201</v>
      </c>
      <c r="I84" s="5" t="s">
        <v>125</v>
      </c>
      <c r="J84" s="5">
        <f t="shared" si="2"/>
        <v>4.1478175622972699</v>
      </c>
      <c r="L84" s="19">
        <v>3.93926</v>
      </c>
      <c r="O84" s="3">
        <f t="shared" si="3"/>
        <v>1.7682496879866114</v>
      </c>
      <c r="Q84" s="9"/>
    </row>
    <row r="85" spans="1:18" x14ac:dyDescent="0.3">
      <c r="A85" s="3" t="s">
        <v>84</v>
      </c>
      <c r="B85" s="4">
        <v>2.6751786439912602</v>
      </c>
      <c r="C85" s="4">
        <v>1.27848539016052</v>
      </c>
      <c r="D85" s="4" t="s">
        <v>124</v>
      </c>
      <c r="E85" s="4"/>
      <c r="F85" s="5">
        <v>2.2716038647929602</v>
      </c>
      <c r="G85" s="5" t="s">
        <v>125</v>
      </c>
      <c r="H85" s="5">
        <v>1.4662142874485</v>
      </c>
      <c r="I85" s="5" t="s">
        <v>125</v>
      </c>
      <c r="J85" s="5">
        <f t="shared" si="2"/>
        <v>3.7378181522414602</v>
      </c>
      <c r="L85" s="19">
        <v>4.0853820000000001</v>
      </c>
      <c r="O85" s="3">
        <f t="shared" si="3"/>
        <v>1.146836951546556</v>
      </c>
      <c r="Q85" s="9"/>
    </row>
    <row r="86" spans="1:18" x14ac:dyDescent="0.3">
      <c r="A86" s="3" t="s">
        <v>85</v>
      </c>
      <c r="B86" s="4">
        <v>2.6949461275612299</v>
      </c>
      <c r="C86" s="4">
        <v>1.2767398279540101</v>
      </c>
      <c r="D86" s="4" t="s">
        <v>124</v>
      </c>
      <c r="E86" s="4"/>
      <c r="F86" s="5">
        <v>1.6085856261518501</v>
      </c>
      <c r="G86" s="5" t="s">
        <v>125</v>
      </c>
      <c r="H86" s="5">
        <v>1.3443469071998</v>
      </c>
      <c r="I86" s="5" t="s">
        <v>125</v>
      </c>
      <c r="J86" s="5">
        <f t="shared" si="2"/>
        <v>2.9529325333516501</v>
      </c>
      <c r="L86" s="19">
        <v>4.0853820000000001</v>
      </c>
      <c r="O86" s="3">
        <f t="shared" si="3"/>
        <v>1.0529529022010153</v>
      </c>
      <c r="Q86" s="9"/>
    </row>
    <row r="87" spans="1:18" x14ac:dyDescent="0.3">
      <c r="A87" s="3" t="s">
        <v>86</v>
      </c>
      <c r="B87" s="4">
        <v>2.65420717796678</v>
      </c>
      <c r="C87" s="4">
        <v>1.2726268590838801</v>
      </c>
      <c r="D87" s="4" t="s">
        <v>124</v>
      </c>
      <c r="E87" s="4"/>
      <c r="F87" s="5">
        <v>1.9551754668747101</v>
      </c>
      <c r="G87" s="5" t="s">
        <v>125</v>
      </c>
      <c r="H87" s="5">
        <v>1.91720120628235</v>
      </c>
      <c r="I87" s="5" t="s">
        <v>125</v>
      </c>
      <c r="J87" s="5">
        <f t="shared" si="2"/>
        <v>3.8723766731570599</v>
      </c>
      <c r="L87" s="19">
        <v>4.0853820000000001</v>
      </c>
      <c r="O87" s="3">
        <f t="shared" si="3"/>
        <v>1.5064912331509934</v>
      </c>
      <c r="Q87" s="9"/>
    </row>
    <row r="88" spans="1:18" x14ac:dyDescent="0.3">
      <c r="A88" s="3" t="s">
        <v>87</v>
      </c>
      <c r="B88" s="4">
        <v>2.9994220915065699</v>
      </c>
      <c r="C88" s="4">
        <v>1.32071625602895</v>
      </c>
      <c r="D88" s="4" t="s">
        <v>124</v>
      </c>
      <c r="E88" s="4"/>
      <c r="F88" s="4">
        <v>2.1823033313365801</v>
      </c>
      <c r="G88" s="4" t="s">
        <v>124</v>
      </c>
      <c r="H88" s="4">
        <v>3.6658612908379902</v>
      </c>
      <c r="I88" s="4" t="s">
        <v>124</v>
      </c>
      <c r="J88" s="4">
        <f t="shared" si="2"/>
        <v>5.8481646221745702</v>
      </c>
      <c r="L88" s="19">
        <v>3.1071499999999999</v>
      </c>
      <c r="O88" s="3">
        <f t="shared" si="3"/>
        <v>2.7756615201059769</v>
      </c>
      <c r="Q88" s="9"/>
      <c r="R88" s="10"/>
    </row>
    <row r="89" spans="1:18" x14ac:dyDescent="0.3">
      <c r="A89" s="3" t="s">
        <v>88</v>
      </c>
      <c r="B89" s="4">
        <v>2.9875041009801202</v>
      </c>
      <c r="C89" s="4">
        <v>1.3265872894616499</v>
      </c>
      <c r="D89" s="4" t="s">
        <v>124</v>
      </c>
      <c r="E89" s="4"/>
      <c r="F89" s="4">
        <v>2.1884672857144798</v>
      </c>
      <c r="G89" s="4" t="s">
        <v>124</v>
      </c>
      <c r="H89" s="4">
        <v>3.5029946507685299</v>
      </c>
      <c r="I89" s="4" t="s">
        <v>124</v>
      </c>
      <c r="J89" s="4">
        <f t="shared" si="2"/>
        <v>5.6914619364830097</v>
      </c>
      <c r="L89" s="19">
        <v>3.1071499999999999</v>
      </c>
      <c r="O89" s="3">
        <f t="shared" si="3"/>
        <v>2.6406062221432109</v>
      </c>
      <c r="Q89" s="9"/>
    </row>
    <row r="90" spans="1:18" x14ac:dyDescent="0.3">
      <c r="A90" s="3" t="s">
        <v>89</v>
      </c>
      <c r="B90" s="4">
        <v>3.0002715954400898</v>
      </c>
      <c r="C90" s="4">
        <v>1.32037658010533</v>
      </c>
      <c r="D90" s="4" t="s">
        <v>124</v>
      </c>
      <c r="E90" s="4"/>
      <c r="F90" s="4">
        <v>2.15255068224503</v>
      </c>
      <c r="G90" s="4" t="s">
        <v>124</v>
      </c>
      <c r="H90" s="4">
        <v>3.7279981641249602</v>
      </c>
      <c r="I90" s="4" t="s">
        <v>124</v>
      </c>
      <c r="J90" s="4">
        <f t="shared" si="2"/>
        <v>5.8805488463699902</v>
      </c>
      <c r="L90" s="19">
        <v>3.1071499999999999</v>
      </c>
      <c r="O90" s="3">
        <f t="shared" si="3"/>
        <v>2.8234355412662406</v>
      </c>
      <c r="Q90" s="9"/>
    </row>
    <row r="91" spans="1:18" x14ac:dyDescent="0.3">
      <c r="A91" s="3" t="s">
        <v>90</v>
      </c>
      <c r="B91" s="4">
        <v>2.8549460986535999</v>
      </c>
      <c r="C91" s="4">
        <v>1.29227168929605</v>
      </c>
      <c r="D91" s="4" t="s">
        <v>124</v>
      </c>
      <c r="E91" s="4"/>
      <c r="F91" s="5">
        <v>2.3478606255717702</v>
      </c>
      <c r="G91" s="5" t="s">
        <v>124</v>
      </c>
      <c r="H91" s="5">
        <v>1.1615153222155501</v>
      </c>
      <c r="I91" s="5" t="s">
        <v>125</v>
      </c>
      <c r="J91" s="5">
        <f t="shared" si="2"/>
        <v>3.5093759477873201</v>
      </c>
      <c r="L91" s="19">
        <v>3.1071499999999999</v>
      </c>
      <c r="O91" s="3">
        <f t="shared" si="3"/>
        <v>0.89881665893978702</v>
      </c>
      <c r="Q91" s="9"/>
    </row>
    <row r="92" spans="1:18" x14ac:dyDescent="0.3">
      <c r="A92" s="3" t="s">
        <v>91</v>
      </c>
      <c r="B92" s="4">
        <v>2.8685109025284699</v>
      </c>
      <c r="C92" s="4">
        <v>1.2978452916759899</v>
      </c>
      <c r="D92" s="4" t="s">
        <v>124</v>
      </c>
      <c r="E92" s="4"/>
      <c r="F92" s="5">
        <v>2.5182878335799401</v>
      </c>
      <c r="G92" s="5" t="s">
        <v>124</v>
      </c>
      <c r="H92" s="5">
        <v>1.1739239569690101</v>
      </c>
      <c r="I92" s="5" t="s">
        <v>125</v>
      </c>
      <c r="J92" s="5">
        <f t="shared" si="2"/>
        <v>3.6922117905489502</v>
      </c>
      <c r="L92" s="19">
        <v>3.1071499999999999</v>
      </c>
      <c r="O92" s="3">
        <f t="shared" si="3"/>
        <v>0.90451763742429392</v>
      </c>
      <c r="Q92" s="9"/>
      <c r="R92" s="10"/>
    </row>
    <row r="93" spans="1:18" x14ac:dyDescent="0.3">
      <c r="A93" s="3" t="s">
        <v>92</v>
      </c>
      <c r="B93" s="4">
        <v>2.89035316284708</v>
      </c>
      <c r="C93" s="4">
        <v>1.29720585428116</v>
      </c>
      <c r="D93" s="4" t="s">
        <v>124</v>
      </c>
      <c r="E93" s="4"/>
      <c r="F93" s="4">
        <v>2.5928855768844699</v>
      </c>
      <c r="G93" s="4" t="s">
        <v>124</v>
      </c>
      <c r="H93" s="4">
        <v>1.4236738514062801</v>
      </c>
      <c r="I93" s="4" t="s">
        <v>124</v>
      </c>
      <c r="J93" s="4">
        <f t="shared" si="2"/>
        <v>4.0165594282907495</v>
      </c>
      <c r="L93" s="19">
        <v>3.1071499999999999</v>
      </c>
      <c r="O93" s="3">
        <f t="shared" si="3"/>
        <v>1.0974926197779162</v>
      </c>
      <c r="Q93" s="9"/>
      <c r="R93" s="10"/>
    </row>
    <row r="94" spans="1:18" x14ac:dyDescent="0.3">
      <c r="A94" s="3" t="s">
        <v>137</v>
      </c>
      <c r="B94" s="4">
        <v>3.2010448308783102</v>
      </c>
      <c r="C94" s="4">
        <v>1.45956872886762</v>
      </c>
      <c r="D94" s="4" t="s">
        <v>124</v>
      </c>
      <c r="E94" s="4"/>
      <c r="F94" s="4">
        <v>1.8404443823266301</v>
      </c>
      <c r="G94" s="4" t="s">
        <v>124</v>
      </c>
      <c r="H94" s="4">
        <v>2.0339748800712401</v>
      </c>
      <c r="I94" s="4" t="s">
        <v>124</v>
      </c>
      <c r="J94" s="4">
        <f t="shared" si="2"/>
        <v>3.8744192623978702</v>
      </c>
      <c r="L94" s="19">
        <v>4.7209269999999997</v>
      </c>
      <c r="O94" s="3">
        <f t="shared" si="3"/>
        <v>1.3935451204475056</v>
      </c>
      <c r="Q94" s="9"/>
    </row>
    <row r="95" spans="1:18" x14ac:dyDescent="0.3">
      <c r="A95" s="3" t="s">
        <v>138</v>
      </c>
      <c r="B95" s="4">
        <v>3.16590095549464</v>
      </c>
      <c r="C95" s="4">
        <v>1.45917286613647</v>
      </c>
      <c r="D95" s="4" t="s">
        <v>124</v>
      </c>
      <c r="E95" s="4"/>
      <c r="F95" s="4">
        <v>1.7308955855899899</v>
      </c>
      <c r="G95" s="4" t="s">
        <v>124</v>
      </c>
      <c r="H95" s="4">
        <v>1.7983314357647999</v>
      </c>
      <c r="I95" s="4" t="s">
        <v>124</v>
      </c>
      <c r="J95" s="4">
        <f t="shared" si="2"/>
        <v>3.5292270213547896</v>
      </c>
      <c r="L95" s="19">
        <v>4.7209269999999997</v>
      </c>
      <c r="O95" s="3">
        <f t="shared" si="3"/>
        <v>1.2324320699070688</v>
      </c>
      <c r="Q95" s="9"/>
    </row>
    <row r="96" spans="1:18" x14ac:dyDescent="0.3">
      <c r="A96" s="3" t="s">
        <v>139</v>
      </c>
      <c r="B96" s="4">
        <v>3.21687879051647</v>
      </c>
      <c r="C96" s="4">
        <v>1.4606450394731501</v>
      </c>
      <c r="D96" s="4" t="s">
        <v>124</v>
      </c>
      <c r="E96" s="4"/>
      <c r="F96" s="4">
        <v>2.0783096133157399</v>
      </c>
      <c r="G96" s="4" t="s">
        <v>124</v>
      </c>
      <c r="H96" s="4">
        <v>1.8746350320002501</v>
      </c>
      <c r="I96" s="4" t="s">
        <v>124</v>
      </c>
      <c r="J96" s="4">
        <f t="shared" si="2"/>
        <v>3.95294464531599</v>
      </c>
      <c r="L96" s="19">
        <v>4.7209269999999997</v>
      </c>
      <c r="O96" s="3">
        <f t="shared" si="3"/>
        <v>1.2834295679917038</v>
      </c>
      <c r="Q96" s="9"/>
    </row>
    <row r="97" spans="1:18" s="7" customFormat="1" x14ac:dyDescent="0.3">
      <c r="A97" s="15" t="s">
        <v>96</v>
      </c>
      <c r="B97" s="16">
        <v>2.46894165489674</v>
      </c>
      <c r="C97" s="16">
        <v>1.2978157069669101</v>
      </c>
      <c r="D97" s="16" t="s">
        <v>125</v>
      </c>
      <c r="E97" s="6"/>
      <c r="F97" s="6">
        <v>2.2165782716173501</v>
      </c>
      <c r="G97" s="6" t="s">
        <v>124</v>
      </c>
      <c r="H97" s="6">
        <v>2.6021938297142899</v>
      </c>
      <c r="I97" s="6" t="s">
        <v>124</v>
      </c>
      <c r="J97" s="6">
        <f t="shared" si="2"/>
        <v>4.81877210133164</v>
      </c>
      <c r="L97" s="22">
        <v>2.2304940000000002</v>
      </c>
      <c r="M97" s="22"/>
      <c r="O97" s="7">
        <f t="shared" si="3"/>
        <v>2.0050565082124074</v>
      </c>
    </row>
    <row r="98" spans="1:18" s="7" customFormat="1" x14ac:dyDescent="0.3">
      <c r="A98" s="15" t="s">
        <v>97</v>
      </c>
      <c r="B98" s="16">
        <v>2.4990528919049799</v>
      </c>
      <c r="C98" s="16">
        <v>1.30395550699491</v>
      </c>
      <c r="D98" s="16" t="s">
        <v>125</v>
      </c>
      <c r="E98" s="6"/>
      <c r="F98" s="6">
        <v>2.4319448886988302</v>
      </c>
      <c r="G98" s="6" t="s">
        <v>124</v>
      </c>
      <c r="H98" s="6">
        <v>2.5425991630796099</v>
      </c>
      <c r="I98" s="6" t="s">
        <v>124</v>
      </c>
      <c r="J98" s="6">
        <f t="shared" si="2"/>
        <v>4.9745440517784401</v>
      </c>
      <c r="L98" s="22">
        <v>2.2304940000000002</v>
      </c>
      <c r="M98" s="22"/>
      <c r="O98" s="7">
        <f t="shared" si="3"/>
        <v>1.9499125157569774</v>
      </c>
    </row>
    <row r="99" spans="1:18" s="7" customFormat="1" x14ac:dyDescent="0.3">
      <c r="A99" s="15" t="s">
        <v>98</v>
      </c>
      <c r="B99" s="16">
        <v>2.5197437387382799</v>
      </c>
      <c r="C99" s="16">
        <v>1.2923796469636399</v>
      </c>
      <c r="D99" s="16" t="s">
        <v>125</v>
      </c>
      <c r="E99" s="6"/>
      <c r="F99" s="6">
        <v>2.1258306610405802</v>
      </c>
      <c r="G99" s="6" t="s">
        <v>124</v>
      </c>
      <c r="H99" s="6">
        <v>2.7050362366493199</v>
      </c>
      <c r="I99" s="6" t="s">
        <v>124</v>
      </c>
      <c r="J99" s="6">
        <f t="shared" si="2"/>
        <v>4.8308668976898996</v>
      </c>
      <c r="L99" s="22">
        <v>2.2304940000000002</v>
      </c>
      <c r="M99" s="22"/>
      <c r="O99" s="7">
        <f t="shared" si="3"/>
        <v>2.0930662619181777</v>
      </c>
    </row>
    <row r="100" spans="1:18" x14ac:dyDescent="0.3">
      <c r="A100" s="3" t="s">
        <v>99</v>
      </c>
      <c r="B100" s="4">
        <v>5.6037116966826703</v>
      </c>
      <c r="C100" s="4">
        <v>2.6468455071041701</v>
      </c>
      <c r="D100" s="4" t="s">
        <v>124</v>
      </c>
      <c r="E100" s="4"/>
      <c r="F100" s="5">
        <v>4.5634481363841299</v>
      </c>
      <c r="G100" s="5" t="s">
        <v>125</v>
      </c>
      <c r="H100" s="5">
        <v>5.3342472424699503</v>
      </c>
      <c r="I100" s="5" t="s">
        <v>125</v>
      </c>
      <c r="J100" s="5">
        <f t="shared" si="2"/>
        <v>9.8976953788540811</v>
      </c>
      <c r="O100" s="3">
        <f t="shared" si="3"/>
        <v>2.0153224765679587</v>
      </c>
    </row>
    <row r="101" spans="1:18" x14ac:dyDescent="0.3">
      <c r="A101" s="3" t="s">
        <v>100</v>
      </c>
      <c r="B101" s="4">
        <v>5.4311656929511001</v>
      </c>
      <c r="C101" s="4">
        <v>2.56366717566052</v>
      </c>
      <c r="D101" s="4" t="s">
        <v>124</v>
      </c>
      <c r="E101" s="4"/>
      <c r="F101" s="5">
        <v>5.5234050068080496</v>
      </c>
      <c r="G101" s="5" t="s">
        <v>124</v>
      </c>
      <c r="H101" s="5">
        <v>5.0189071782628796</v>
      </c>
      <c r="I101" s="5" t="s">
        <v>125</v>
      </c>
      <c r="J101" s="5">
        <f t="shared" si="2"/>
        <v>10.54231218507093</v>
      </c>
      <c r="O101" s="3">
        <f t="shared" si="3"/>
        <v>1.9577062209605174</v>
      </c>
    </row>
    <row r="102" spans="1:18" x14ac:dyDescent="0.3">
      <c r="A102" s="3" t="s">
        <v>101</v>
      </c>
      <c r="B102" s="4">
        <v>5.6311192455384296</v>
      </c>
      <c r="C102" s="4">
        <v>2.6183105183902602</v>
      </c>
      <c r="D102" s="4" t="s">
        <v>124</v>
      </c>
      <c r="E102" s="4"/>
      <c r="F102" s="5">
        <v>3.9885722211096701</v>
      </c>
      <c r="G102" s="5" t="s">
        <v>124</v>
      </c>
      <c r="H102" s="5">
        <v>4.8124334065457504</v>
      </c>
      <c r="I102" s="5" t="s">
        <v>125</v>
      </c>
      <c r="J102" s="5">
        <f t="shared" si="2"/>
        <v>8.8010056276554209</v>
      </c>
      <c r="O102" s="3">
        <f t="shared" si="3"/>
        <v>1.8379918549555532</v>
      </c>
    </row>
    <row r="103" spans="1:18" x14ac:dyDescent="0.3">
      <c r="A103" s="3" t="s">
        <v>102</v>
      </c>
      <c r="B103" s="4">
        <v>4.6365647135849803</v>
      </c>
      <c r="C103" s="4">
        <v>2.2693604372059402</v>
      </c>
      <c r="D103" s="4" t="s">
        <v>124</v>
      </c>
      <c r="E103" s="4"/>
      <c r="F103" s="4">
        <v>2.5333281132769101</v>
      </c>
      <c r="G103" s="4" t="s">
        <v>124</v>
      </c>
      <c r="H103" s="4">
        <v>4.1831614429905297</v>
      </c>
      <c r="I103" s="4" t="s">
        <v>124</v>
      </c>
      <c r="J103" s="4">
        <f t="shared" si="2"/>
        <v>6.7164895562674403</v>
      </c>
      <c r="L103" s="19">
        <v>5.3318950000000003</v>
      </c>
      <c r="O103" s="3">
        <f t="shared" si="3"/>
        <v>1.8433217458134949</v>
      </c>
    </row>
    <row r="104" spans="1:18" x14ac:dyDescent="0.3">
      <c r="A104" s="3" t="s">
        <v>103</v>
      </c>
      <c r="B104" s="4">
        <v>4.6132432012771796</v>
      </c>
      <c r="C104" s="4">
        <v>2.2632794413767798</v>
      </c>
      <c r="D104" s="4" t="s">
        <v>124</v>
      </c>
      <c r="E104" s="4"/>
      <c r="F104" s="4">
        <v>2.82230544912575</v>
      </c>
      <c r="G104" s="4" t="s">
        <v>124</v>
      </c>
      <c r="H104" s="4">
        <v>4.1569276549022103</v>
      </c>
      <c r="I104" s="4" t="s">
        <v>124</v>
      </c>
      <c r="J104" s="4">
        <f t="shared" si="2"/>
        <v>6.9792331040279603</v>
      </c>
      <c r="L104" s="19">
        <v>5.3318950000000003</v>
      </c>
      <c r="O104" s="3">
        <f t="shared" si="3"/>
        <v>1.8366833449313276</v>
      </c>
    </row>
    <row r="105" spans="1:18" x14ac:dyDescent="0.3">
      <c r="A105" s="3" t="s">
        <v>104</v>
      </c>
      <c r="B105" s="4">
        <v>4.6599436563115999</v>
      </c>
      <c r="C105" s="4">
        <v>2.2723609025272</v>
      </c>
      <c r="D105" s="4" t="s">
        <v>124</v>
      </c>
      <c r="E105" s="4"/>
      <c r="F105" s="5">
        <v>2.6128803929046001</v>
      </c>
      <c r="G105" s="5" t="s">
        <v>124</v>
      </c>
      <c r="H105" s="5">
        <v>4.2770556265583002</v>
      </c>
      <c r="I105" s="5" t="s">
        <v>124</v>
      </c>
      <c r="J105" s="5">
        <f t="shared" si="2"/>
        <v>6.8899360194629002</v>
      </c>
      <c r="L105" s="19">
        <v>5.3318950000000003</v>
      </c>
      <c r="O105" s="3">
        <f t="shared" si="3"/>
        <v>1.8822078930338857</v>
      </c>
    </row>
    <row r="106" spans="1:18" x14ac:dyDescent="0.3">
      <c r="A106" s="3" t="s">
        <v>105</v>
      </c>
      <c r="B106" s="4">
        <v>5.2989694927622297</v>
      </c>
      <c r="C106" s="4">
        <v>2.4895225443426798</v>
      </c>
      <c r="D106" s="4" t="s">
        <v>124</v>
      </c>
      <c r="E106" s="4"/>
      <c r="F106" s="5">
        <v>6.6482768225792004</v>
      </c>
      <c r="G106" s="5" t="s">
        <v>124</v>
      </c>
      <c r="H106" s="5">
        <v>3.8491211525287898</v>
      </c>
      <c r="I106" s="5" t="s">
        <v>125</v>
      </c>
      <c r="J106" s="5">
        <f t="shared" si="2"/>
        <v>10.49739797510799</v>
      </c>
      <c r="L106" s="19">
        <v>4.0599379999999998</v>
      </c>
      <c r="O106" s="3">
        <f t="shared" si="3"/>
        <v>1.5461282571132897</v>
      </c>
    </row>
    <row r="107" spans="1:18" x14ac:dyDescent="0.3">
      <c r="A107" s="3" t="s">
        <v>106</v>
      </c>
      <c r="B107" s="4">
        <v>5.3690296869300402</v>
      </c>
      <c r="C107" s="4">
        <v>2.5027253705225099</v>
      </c>
      <c r="D107" s="4" t="s">
        <v>124</v>
      </c>
      <c r="E107" s="4"/>
      <c r="F107" s="5">
        <v>6.1536429714464704</v>
      </c>
      <c r="G107" s="5" t="s">
        <v>124</v>
      </c>
      <c r="H107" s="5">
        <v>3.5063638149209599</v>
      </c>
      <c r="I107" s="5" t="s">
        <v>125</v>
      </c>
      <c r="J107" s="5">
        <f t="shared" si="2"/>
        <v>9.6600067863674308</v>
      </c>
      <c r="L107" s="19">
        <v>4.0599379999999998</v>
      </c>
      <c r="O107" s="3">
        <f t="shared" si="3"/>
        <v>1.4010182084776301</v>
      </c>
    </row>
    <row r="108" spans="1:18" x14ac:dyDescent="0.3">
      <c r="A108" s="3" t="s">
        <v>107</v>
      </c>
      <c r="B108" s="4">
        <v>5.3842975229729202</v>
      </c>
      <c r="C108" s="4">
        <v>2.5133494953262101</v>
      </c>
      <c r="D108" s="4" t="s">
        <v>124</v>
      </c>
      <c r="E108" s="4"/>
      <c r="F108" s="4">
        <v>7.2414683398825703</v>
      </c>
      <c r="G108" s="4" t="s">
        <v>124</v>
      </c>
      <c r="H108" s="4">
        <v>4.6167347732509301</v>
      </c>
      <c r="I108" s="4" t="s">
        <v>124</v>
      </c>
      <c r="J108" s="4">
        <f t="shared" si="2"/>
        <v>11.8582031131335</v>
      </c>
      <c r="L108" s="19">
        <v>4.0599379999999998</v>
      </c>
      <c r="O108" s="3">
        <f t="shared" si="3"/>
        <v>1.8368853125425437</v>
      </c>
    </row>
    <row r="109" spans="1:18" x14ac:dyDescent="0.3">
      <c r="A109" s="3" t="s">
        <v>108</v>
      </c>
      <c r="B109" s="4">
        <v>2.4819196047418601</v>
      </c>
      <c r="C109" s="4">
        <v>1.27572715335403</v>
      </c>
      <c r="D109" s="4" t="s">
        <v>124</v>
      </c>
      <c r="E109" s="4"/>
      <c r="F109" s="5">
        <v>1.75249145664317</v>
      </c>
      <c r="G109" s="5" t="s">
        <v>125</v>
      </c>
      <c r="H109" s="5">
        <v>1.92142273500327</v>
      </c>
      <c r="I109" s="5" t="s">
        <v>125</v>
      </c>
      <c r="J109" s="5">
        <f t="shared" si="2"/>
        <v>3.67391419164644</v>
      </c>
      <c r="L109" s="19">
        <v>3.4717750000000001</v>
      </c>
      <c r="O109" s="3">
        <f t="shared" si="3"/>
        <v>1.5061392476844548</v>
      </c>
    </row>
    <row r="110" spans="1:18" x14ac:dyDescent="0.3">
      <c r="A110" s="3" t="s">
        <v>109</v>
      </c>
      <c r="B110" s="4">
        <v>2.4982574919552301</v>
      </c>
      <c r="C110" s="4">
        <v>1.2825153452979901</v>
      </c>
      <c r="D110" s="4" t="s">
        <v>124</v>
      </c>
      <c r="E110" s="4"/>
      <c r="F110" s="5">
        <v>1.46959783374803</v>
      </c>
      <c r="G110" s="5" t="s">
        <v>125</v>
      </c>
      <c r="H110" s="5">
        <v>2.4636028569158799</v>
      </c>
      <c r="I110" s="5" t="s">
        <v>125</v>
      </c>
      <c r="J110" s="5">
        <f t="shared" si="2"/>
        <v>3.9332006906639099</v>
      </c>
      <c r="L110" s="19">
        <v>3.4717750000000001</v>
      </c>
      <c r="O110" s="3">
        <f t="shared" si="3"/>
        <v>1.9209149161045449</v>
      </c>
      <c r="Q110" s="9"/>
      <c r="R110" s="10"/>
    </row>
    <row r="111" spans="1:18" x14ac:dyDescent="0.3">
      <c r="A111" s="3" t="s">
        <v>110</v>
      </c>
      <c r="B111" s="4">
        <v>2.6999127863207799</v>
      </c>
      <c r="C111" s="4">
        <v>1.3631589900874499</v>
      </c>
      <c r="D111" s="4" t="s">
        <v>124</v>
      </c>
      <c r="E111" s="4"/>
      <c r="F111" s="5">
        <v>2.0127170512241199</v>
      </c>
      <c r="G111" s="5" t="s">
        <v>124</v>
      </c>
      <c r="H111" s="5">
        <v>1.9122954707682001</v>
      </c>
      <c r="I111" s="5" t="s">
        <v>125</v>
      </c>
      <c r="J111" s="5">
        <f t="shared" si="2"/>
        <v>3.9250125219923202</v>
      </c>
      <c r="L111" s="19">
        <v>3.4717750000000001</v>
      </c>
      <c r="O111" s="3">
        <f t="shared" si="3"/>
        <v>1.4028411100054601</v>
      </c>
      <c r="Q111" s="9"/>
      <c r="R111" s="10"/>
    </row>
    <row r="112" spans="1:18" x14ac:dyDescent="0.3">
      <c r="A112" s="3" t="s">
        <v>111</v>
      </c>
      <c r="B112" s="4">
        <v>2.62376066603372</v>
      </c>
      <c r="C112" s="4">
        <v>0.846108058687006</v>
      </c>
      <c r="D112" s="4" t="s">
        <v>124</v>
      </c>
      <c r="E112" s="4"/>
      <c r="F112" s="4">
        <v>1.9928543958846501</v>
      </c>
      <c r="G112" s="4" t="s">
        <v>124</v>
      </c>
      <c r="H112" s="4">
        <v>1.87224834809034</v>
      </c>
      <c r="I112" s="4" t="s">
        <v>124</v>
      </c>
      <c r="J112" s="4">
        <f t="shared" si="2"/>
        <v>3.8651027439749903</v>
      </c>
      <c r="L112" s="19">
        <v>3.461808</v>
      </c>
      <c r="O112" s="3">
        <f t="shared" si="3"/>
        <v>2.2127768774542851</v>
      </c>
      <c r="Q112" s="9"/>
      <c r="R112" s="10"/>
    </row>
    <row r="113" spans="1:18" x14ac:dyDescent="0.3">
      <c r="A113" s="3" t="s">
        <v>112</v>
      </c>
      <c r="B113" s="4">
        <v>2.6389606992190799</v>
      </c>
      <c r="C113" s="4">
        <v>0.84458877712423697</v>
      </c>
      <c r="D113" s="4" t="s">
        <v>124</v>
      </c>
      <c r="E113" s="4"/>
      <c r="F113" s="4">
        <v>1.9915036335952501</v>
      </c>
      <c r="G113" s="4" t="s">
        <v>124</v>
      </c>
      <c r="H113" s="4">
        <v>1.9991438636152901</v>
      </c>
      <c r="I113" s="4" t="s">
        <v>124</v>
      </c>
      <c r="J113" s="4">
        <f t="shared" si="2"/>
        <v>3.9906474972105404</v>
      </c>
      <c r="L113" s="19">
        <v>3.461808</v>
      </c>
      <c r="O113" s="3">
        <f t="shared" si="3"/>
        <v>2.3670026381622411</v>
      </c>
      <c r="Q113" s="9"/>
      <c r="R113" s="10"/>
    </row>
    <row r="114" spans="1:18" x14ac:dyDescent="0.3">
      <c r="A114" s="3" t="s">
        <v>113</v>
      </c>
      <c r="B114" s="4">
        <v>2.6412772675546798</v>
      </c>
      <c r="C114" s="4">
        <v>0.84479141515415601</v>
      </c>
      <c r="D114" s="4" t="s">
        <v>124</v>
      </c>
      <c r="E114" s="4"/>
      <c r="F114" s="4">
        <v>1.9637003867493299</v>
      </c>
      <c r="G114" s="4" t="s">
        <v>124</v>
      </c>
      <c r="H114" s="4">
        <v>2.0133576459825</v>
      </c>
      <c r="I114" s="4" t="s">
        <v>124</v>
      </c>
      <c r="J114" s="4">
        <f t="shared" si="2"/>
        <v>3.9770580327318301</v>
      </c>
      <c r="L114" s="19">
        <v>3.461808</v>
      </c>
      <c r="O114" s="3">
        <f t="shared" si="3"/>
        <v>2.3832600685402396</v>
      </c>
      <c r="Q114" s="9"/>
      <c r="R114" s="10"/>
    </row>
    <row r="115" spans="1:18" x14ac:dyDescent="0.3">
      <c r="A115" s="3" t="s">
        <v>114</v>
      </c>
      <c r="B115" s="4">
        <v>4.21832491496043</v>
      </c>
      <c r="C115" s="4">
        <v>1.9070026512273499</v>
      </c>
      <c r="D115" s="4" t="s">
        <v>124</v>
      </c>
      <c r="E115" s="4"/>
      <c r="F115" s="4">
        <v>2.2607243942915498</v>
      </c>
      <c r="G115" s="4" t="s">
        <v>124</v>
      </c>
      <c r="H115" s="4">
        <v>4.7805565752595296</v>
      </c>
      <c r="I115" s="4" t="s">
        <v>124</v>
      </c>
      <c r="J115" s="4">
        <f t="shared" si="2"/>
        <v>7.0412809695510798</v>
      </c>
      <c r="L115" s="19">
        <v>6.0314059999999996</v>
      </c>
      <c r="M115" s="19">
        <v>6.3499249999999998</v>
      </c>
      <c r="O115" s="3">
        <f t="shared" si="3"/>
        <v>2.5068431720232565</v>
      </c>
      <c r="Q115" s="11"/>
      <c r="R115" s="12"/>
    </row>
    <row r="116" spans="1:18" x14ac:dyDescent="0.3">
      <c r="A116" s="3" t="s">
        <v>115</v>
      </c>
      <c r="B116" s="4">
        <v>4.2304525505752002</v>
      </c>
      <c r="C116" s="4">
        <v>1.9077135917086201</v>
      </c>
      <c r="D116" s="4" t="s">
        <v>124</v>
      </c>
      <c r="E116" s="4"/>
      <c r="F116" s="4">
        <v>2.1539205245065198</v>
      </c>
      <c r="G116" s="4" t="s">
        <v>124</v>
      </c>
      <c r="H116" s="4">
        <v>4.8265789984760001</v>
      </c>
      <c r="I116" s="4" t="s">
        <v>124</v>
      </c>
      <c r="J116" s="4">
        <f t="shared" si="2"/>
        <v>6.9804995229825195</v>
      </c>
      <c r="L116" s="19">
        <v>6.0314059999999996</v>
      </c>
      <c r="M116" s="19">
        <v>6.3499249999999998</v>
      </c>
      <c r="O116" s="3">
        <f t="shared" si="3"/>
        <v>2.5300333443413456</v>
      </c>
      <c r="Q116" s="9"/>
      <c r="R116" s="10"/>
    </row>
    <row r="117" spans="1:18" x14ac:dyDescent="0.3">
      <c r="A117" s="3" t="s">
        <v>116</v>
      </c>
      <c r="B117" s="4">
        <v>4.3446962424307101</v>
      </c>
      <c r="C117" s="4">
        <v>1.91893135399513</v>
      </c>
      <c r="D117" s="4" t="s">
        <v>124</v>
      </c>
      <c r="E117" s="4"/>
      <c r="F117" s="4">
        <v>2.4056292389402398</v>
      </c>
      <c r="G117" s="4" t="s">
        <v>124</v>
      </c>
      <c r="H117" s="4">
        <v>4.9825685730964198</v>
      </c>
      <c r="I117" s="4" t="s">
        <v>124</v>
      </c>
      <c r="J117" s="4">
        <f t="shared" si="2"/>
        <v>7.38819781203666</v>
      </c>
      <c r="L117" s="19">
        <v>6.0314059999999996</v>
      </c>
      <c r="M117" s="19">
        <v>6.3499249999999998</v>
      </c>
      <c r="O117" s="3">
        <f t="shared" si="3"/>
        <v>2.5965329935971564</v>
      </c>
      <c r="Q117" s="9"/>
      <c r="R117" s="10"/>
    </row>
    <row r="118" spans="1:18" x14ac:dyDescent="0.3">
      <c r="A118" s="3" t="s">
        <v>117</v>
      </c>
      <c r="B118" s="4">
        <v>6.9016640517083996</v>
      </c>
      <c r="C118" s="4">
        <v>4.4591316992086396</v>
      </c>
      <c r="D118" s="4" t="s">
        <v>124</v>
      </c>
      <c r="E118" s="4"/>
      <c r="F118" s="4">
        <v>6.7925142750635699</v>
      </c>
      <c r="G118" s="4" t="s">
        <v>124</v>
      </c>
      <c r="H118" s="4">
        <v>6.4927946025533201</v>
      </c>
      <c r="I118" s="4" t="s">
        <v>124</v>
      </c>
      <c r="J118" s="4">
        <f t="shared" si="2"/>
        <v>13.28530887761689</v>
      </c>
      <c r="L118" s="19">
        <v>5.1348039999999999</v>
      </c>
      <c r="O118" s="3">
        <f t="shared" si="3"/>
        <v>1.4560670194391419</v>
      </c>
      <c r="Q118" s="9"/>
      <c r="R118" s="10"/>
    </row>
    <row r="119" spans="1:18" x14ac:dyDescent="0.3">
      <c r="A119" s="3" t="s">
        <v>118</v>
      </c>
      <c r="B119" s="4">
        <v>6.7682536190579299</v>
      </c>
      <c r="C119" s="4">
        <v>4.4686623838115196</v>
      </c>
      <c r="D119" s="4" t="s">
        <v>124</v>
      </c>
      <c r="E119" s="4"/>
      <c r="F119" s="4">
        <v>6.2031275263009702</v>
      </c>
      <c r="G119" s="4" t="s">
        <v>124</v>
      </c>
      <c r="H119" s="4">
        <v>5.9841943278720597</v>
      </c>
      <c r="I119" s="4" t="s">
        <v>124</v>
      </c>
      <c r="J119" s="4">
        <f t="shared" si="2"/>
        <v>12.18732185417303</v>
      </c>
      <c r="L119" s="19">
        <v>5.1348039999999999</v>
      </c>
      <c r="O119" s="3">
        <f t="shared" si="3"/>
        <v>1.3391466649059927</v>
      </c>
    </row>
    <row r="120" spans="1:18" x14ac:dyDescent="0.3">
      <c r="A120" s="3" t="s">
        <v>119</v>
      </c>
      <c r="B120" s="4">
        <v>6.7798220532909497</v>
      </c>
      <c r="C120" s="4">
        <v>4.4868383780674703</v>
      </c>
      <c r="D120" s="4" t="s">
        <v>124</v>
      </c>
      <c r="E120" s="4"/>
      <c r="F120" s="4">
        <v>6.5369162925005204</v>
      </c>
      <c r="G120" s="4" t="s">
        <v>124</v>
      </c>
      <c r="H120" s="4">
        <v>5.6048958096134402</v>
      </c>
      <c r="I120" s="4" t="s">
        <v>124</v>
      </c>
      <c r="J120" s="4">
        <f t="shared" si="2"/>
        <v>12.14181210211396</v>
      </c>
      <c r="L120" s="19">
        <v>5.1348039999999999</v>
      </c>
      <c r="O120" s="3">
        <f t="shared" si="3"/>
        <v>1.2491860275180069</v>
      </c>
    </row>
    <row r="121" spans="1:18" x14ac:dyDescent="0.3">
      <c r="A121" s="3" t="s">
        <v>120</v>
      </c>
      <c r="B121" s="4">
        <v>4.2902201898902401</v>
      </c>
      <c r="C121" s="4">
        <v>1.9319445625179199</v>
      </c>
      <c r="D121" s="4" t="s">
        <v>124</v>
      </c>
      <c r="E121" s="4"/>
      <c r="F121" s="4">
        <v>2.6272018948910101</v>
      </c>
      <c r="G121" s="4" t="s">
        <v>124</v>
      </c>
      <c r="H121" s="4">
        <v>3.7738243223055101</v>
      </c>
      <c r="I121" s="4" t="s">
        <v>124</v>
      </c>
      <c r="J121" s="4">
        <f t="shared" si="2"/>
        <v>6.4010262171965202</v>
      </c>
      <c r="L121" s="19">
        <v>4.3697039999999996</v>
      </c>
      <c r="O121" s="3">
        <f t="shared" si="3"/>
        <v>1.9533812695883221</v>
      </c>
    </row>
    <row r="122" spans="1:18" x14ac:dyDescent="0.3">
      <c r="A122" s="3" t="s">
        <v>121</v>
      </c>
      <c r="B122" s="4">
        <v>4.3069588545175996</v>
      </c>
      <c r="C122" s="4">
        <v>1.9224125545926201</v>
      </c>
      <c r="D122" s="4" t="s">
        <v>124</v>
      </c>
      <c r="E122" s="4"/>
      <c r="F122" s="4">
        <v>2.54532998782798</v>
      </c>
      <c r="G122" s="4" t="s">
        <v>124</v>
      </c>
      <c r="H122" s="4">
        <v>3.7534170086523302</v>
      </c>
      <c r="I122" s="4" t="s">
        <v>124</v>
      </c>
      <c r="J122" s="4">
        <f t="shared" si="2"/>
        <v>6.2987469964803102</v>
      </c>
      <c r="L122" s="19">
        <v>4.3697039999999996</v>
      </c>
      <c r="O122" s="3">
        <f t="shared" si="3"/>
        <v>1.952451361017937</v>
      </c>
    </row>
    <row r="123" spans="1:18" x14ac:dyDescent="0.3">
      <c r="A123" s="3" t="s">
        <v>122</v>
      </c>
      <c r="B123" s="4">
        <v>4.2785697792027699</v>
      </c>
      <c r="C123" s="4">
        <v>1.92902933945278</v>
      </c>
      <c r="D123" s="4" t="s">
        <v>124</v>
      </c>
      <c r="E123" s="4"/>
      <c r="F123" s="4">
        <v>2.3912694057701001</v>
      </c>
      <c r="G123" s="4" t="s">
        <v>124</v>
      </c>
      <c r="H123" s="4">
        <v>3.8377939006260799</v>
      </c>
      <c r="I123" s="4" t="s">
        <v>124</v>
      </c>
      <c r="J123" s="4">
        <f t="shared" si="2"/>
        <v>6.2290633063961796</v>
      </c>
      <c r="L123" s="19">
        <v>4.3697039999999996</v>
      </c>
      <c r="O123" s="3">
        <f t="shared" si="3"/>
        <v>1.9894948314859593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88CF-3C52-1541-94A1-C4A395AB1339}">
  <dimension ref="A1:AE124"/>
  <sheetViews>
    <sheetView tabSelected="1" topLeftCell="A4" zoomScale="67" zoomScaleNormal="97" workbookViewId="0">
      <selection activeCell="BW2" sqref="BW2:BW78"/>
    </sheetView>
  </sheetViews>
  <sheetFormatPr baseColWidth="10" defaultRowHeight="20" x14ac:dyDescent="0.3"/>
  <cols>
    <col min="1" max="1" width="45.83203125" style="3" customWidth="1"/>
    <col min="2" max="12" width="13.83203125" style="3" customWidth="1"/>
    <col min="13" max="14" width="13.83203125" style="19" customWidth="1"/>
    <col min="15" max="16" width="13.83203125" style="3" customWidth="1"/>
    <col min="17" max="16384" width="10.83203125" style="3"/>
  </cols>
  <sheetData>
    <row r="1" spans="1:16" ht="63" x14ac:dyDescent="0.3">
      <c r="B1" s="18" t="s">
        <v>0</v>
      </c>
      <c r="C1" s="18" t="s">
        <v>140</v>
      </c>
      <c r="D1" s="18" t="s">
        <v>123</v>
      </c>
      <c r="E1" s="18"/>
      <c r="F1" s="18" t="s">
        <v>141</v>
      </c>
      <c r="G1" s="18" t="s">
        <v>129</v>
      </c>
      <c r="H1" s="18" t="s">
        <v>142</v>
      </c>
      <c r="I1" s="18" t="s">
        <v>128</v>
      </c>
      <c r="J1" s="18" t="s">
        <v>131</v>
      </c>
      <c r="K1" s="31" t="s">
        <v>143</v>
      </c>
      <c r="L1" s="31" t="s">
        <v>149</v>
      </c>
      <c r="M1" s="18" t="s">
        <v>135</v>
      </c>
      <c r="N1" s="18" t="s">
        <v>136</v>
      </c>
      <c r="O1" s="18"/>
      <c r="P1" s="17" t="s">
        <v>134</v>
      </c>
    </row>
    <row r="2" spans="1:16" x14ac:dyDescent="0.3">
      <c r="A2" s="7" t="s">
        <v>14</v>
      </c>
      <c r="B2" s="23">
        <v>2.32619468812215</v>
      </c>
      <c r="C2" s="23">
        <v>1.39873885919092</v>
      </c>
      <c r="D2" s="23" t="s">
        <v>124</v>
      </c>
      <c r="E2" s="23"/>
      <c r="F2" s="23">
        <v>1.88609450571144</v>
      </c>
      <c r="G2" s="23" t="s">
        <v>124</v>
      </c>
      <c r="H2" s="23">
        <v>2.4548342076593999</v>
      </c>
      <c r="I2" s="23" t="s">
        <v>124</v>
      </c>
      <c r="J2" s="23">
        <f t="shared" ref="J2:J33" si="0">F2+H2</f>
        <v>4.3409287133708396</v>
      </c>
      <c r="K2" s="24">
        <f t="shared" ref="K2:K33" si="1">B2-F2</f>
        <v>0.44010018241071003</v>
      </c>
      <c r="L2" s="24">
        <f t="shared" ref="L2:L33" si="2">B2-C2</f>
        <v>0.92745582893123002</v>
      </c>
      <c r="M2" s="25">
        <v>4.4924400000000002</v>
      </c>
      <c r="N2" s="25">
        <v>4.8134249999999996</v>
      </c>
      <c r="O2" s="24"/>
      <c r="P2" s="24">
        <f t="shared" ref="P2:P33" si="3">H2/C2</f>
        <v>1.7550339661538843</v>
      </c>
    </row>
    <row r="3" spans="1:16" x14ac:dyDescent="0.3">
      <c r="A3" s="7" t="s">
        <v>15</v>
      </c>
      <c r="B3" s="23">
        <v>2.3038877007616301</v>
      </c>
      <c r="C3" s="23">
        <v>1.39235620104821</v>
      </c>
      <c r="D3" s="23" t="s">
        <v>124</v>
      </c>
      <c r="E3" s="23"/>
      <c r="F3" s="23">
        <v>1.6718740008655899</v>
      </c>
      <c r="G3" s="23" t="s">
        <v>124</v>
      </c>
      <c r="H3" s="23">
        <v>2.4900940382441399</v>
      </c>
      <c r="I3" s="23" t="s">
        <v>124</v>
      </c>
      <c r="J3" s="23">
        <f t="shared" si="0"/>
        <v>4.1619680391097296</v>
      </c>
      <c r="K3" s="24">
        <f t="shared" si="1"/>
        <v>0.63201369989604017</v>
      </c>
      <c r="L3" s="24">
        <f t="shared" si="2"/>
        <v>0.91153149971342007</v>
      </c>
      <c r="M3" s="25">
        <v>4.4924400000000002</v>
      </c>
      <c r="N3" s="25">
        <v>4.8134249999999996</v>
      </c>
      <c r="O3" s="24"/>
      <c r="P3" s="24">
        <f t="shared" si="3"/>
        <v>1.7884030224230825</v>
      </c>
    </row>
    <row r="4" spans="1:16" x14ac:dyDescent="0.3">
      <c r="A4" s="7" t="s">
        <v>16</v>
      </c>
      <c r="B4" s="23">
        <v>2.2974501814573398</v>
      </c>
      <c r="C4" s="23">
        <v>1.3897699160108601</v>
      </c>
      <c r="D4" s="23" t="s">
        <v>124</v>
      </c>
      <c r="E4" s="23"/>
      <c r="F4" s="23">
        <v>1.61961263423849</v>
      </c>
      <c r="G4" s="23" t="s">
        <v>124</v>
      </c>
      <c r="H4" s="23">
        <v>2.7151642043227202</v>
      </c>
      <c r="I4" s="23" t="s">
        <v>124</v>
      </c>
      <c r="J4" s="23">
        <f t="shared" si="0"/>
        <v>4.3347768385612104</v>
      </c>
      <c r="K4" s="24">
        <f t="shared" si="1"/>
        <v>0.67783754721884981</v>
      </c>
      <c r="L4" s="24">
        <f t="shared" si="2"/>
        <v>0.90768026544647973</v>
      </c>
      <c r="M4" s="25">
        <v>4.4924400000000002</v>
      </c>
      <c r="N4" s="25">
        <v>4.8134249999999996</v>
      </c>
      <c r="O4" s="24"/>
      <c r="P4" s="24">
        <f t="shared" si="3"/>
        <v>1.953678931341541</v>
      </c>
    </row>
    <row r="5" spans="1:16" x14ac:dyDescent="0.3">
      <c r="A5" s="7" t="s">
        <v>17</v>
      </c>
      <c r="B5" s="23">
        <v>2.8659346576157301</v>
      </c>
      <c r="C5" s="23">
        <v>1.3269972727567201</v>
      </c>
      <c r="D5" s="23" t="s">
        <v>124</v>
      </c>
      <c r="E5" s="23"/>
      <c r="F5" s="23">
        <v>2.00365076969315</v>
      </c>
      <c r="G5" s="23" t="s">
        <v>124</v>
      </c>
      <c r="H5" s="23">
        <v>1.6679542505357901</v>
      </c>
      <c r="I5" s="23" t="s">
        <v>124</v>
      </c>
      <c r="J5" s="23">
        <f t="shared" si="0"/>
        <v>3.6716050202289399</v>
      </c>
      <c r="K5" s="24">
        <f t="shared" si="1"/>
        <v>0.86228388792258004</v>
      </c>
      <c r="L5" s="24">
        <f t="shared" si="2"/>
        <v>1.53893738485901</v>
      </c>
      <c r="M5" s="25">
        <v>4.4924400000000002</v>
      </c>
      <c r="N5" s="25">
        <v>4.8134249999999996</v>
      </c>
      <c r="O5" s="24"/>
      <c r="P5" s="24">
        <f t="shared" si="3"/>
        <v>1.2569387177946205</v>
      </c>
    </row>
    <row r="6" spans="1:16" x14ac:dyDescent="0.3">
      <c r="A6" s="7" t="s">
        <v>18</v>
      </c>
      <c r="B6" s="23">
        <v>2.9236124673210302</v>
      </c>
      <c r="C6" s="23">
        <v>1.3604796697107</v>
      </c>
      <c r="D6" s="23" t="s">
        <v>124</v>
      </c>
      <c r="E6" s="23"/>
      <c r="F6" s="23">
        <v>2.0734369557955201</v>
      </c>
      <c r="G6" s="23" t="s">
        <v>124</v>
      </c>
      <c r="H6" s="23">
        <v>1.9438435008583199</v>
      </c>
      <c r="I6" s="23" t="s">
        <v>124</v>
      </c>
      <c r="J6" s="23">
        <f t="shared" si="0"/>
        <v>4.0172804566538396</v>
      </c>
      <c r="K6" s="24">
        <f t="shared" si="1"/>
        <v>0.85017551152551007</v>
      </c>
      <c r="L6" s="24">
        <f t="shared" si="2"/>
        <v>1.5631327976103302</v>
      </c>
      <c r="M6" s="25">
        <v>4.4924400000000002</v>
      </c>
      <c r="N6" s="25">
        <v>4.8134249999999996</v>
      </c>
      <c r="O6" s="24"/>
      <c r="P6" s="24">
        <f t="shared" si="3"/>
        <v>1.4287927590065861</v>
      </c>
    </row>
    <row r="7" spans="1:16" x14ac:dyDescent="0.3">
      <c r="A7" s="7" t="s">
        <v>19</v>
      </c>
      <c r="B7" s="23">
        <v>2.9127765425488699</v>
      </c>
      <c r="C7" s="23">
        <v>1.35039430403022</v>
      </c>
      <c r="D7" s="23" t="s">
        <v>124</v>
      </c>
      <c r="E7" s="23"/>
      <c r="F7" s="23">
        <v>1.94926076347205</v>
      </c>
      <c r="G7" s="23" t="s">
        <v>124</v>
      </c>
      <c r="H7" s="23">
        <v>1.7466473994368901</v>
      </c>
      <c r="I7" s="23" t="s">
        <v>124</v>
      </c>
      <c r="J7" s="23">
        <f t="shared" si="0"/>
        <v>3.6959081629089399</v>
      </c>
      <c r="K7" s="24">
        <f t="shared" si="1"/>
        <v>0.96351577907681984</v>
      </c>
      <c r="L7" s="24">
        <f t="shared" si="2"/>
        <v>1.5623822385186499</v>
      </c>
      <c r="M7" s="25">
        <v>4.4924400000000002</v>
      </c>
      <c r="N7" s="25">
        <v>4.8134249999999996</v>
      </c>
      <c r="O7" s="24"/>
      <c r="P7" s="24">
        <f t="shared" si="3"/>
        <v>1.2934351057495297</v>
      </c>
    </row>
    <row r="8" spans="1:16" s="7" customFormat="1" x14ac:dyDescent="0.3">
      <c r="A8" s="3" t="s">
        <v>39</v>
      </c>
      <c r="B8" s="26">
        <v>2.5194317914672499</v>
      </c>
      <c r="C8" s="26">
        <v>0.59233340709969096</v>
      </c>
      <c r="D8" s="26" t="s">
        <v>124</v>
      </c>
      <c r="E8" s="26"/>
      <c r="F8" s="26">
        <v>1.5658556750819299</v>
      </c>
      <c r="G8" s="26" t="s">
        <v>124</v>
      </c>
      <c r="H8" s="26">
        <v>0.98996083434365201</v>
      </c>
      <c r="I8" s="26" t="s">
        <v>124</v>
      </c>
      <c r="J8" s="26">
        <f t="shared" si="0"/>
        <v>2.5558165094255818</v>
      </c>
      <c r="K8" s="24">
        <f t="shared" si="1"/>
        <v>0.95357611638532003</v>
      </c>
      <c r="L8" s="24">
        <f t="shared" si="2"/>
        <v>1.9270983843675591</v>
      </c>
      <c r="M8" s="25">
        <v>2.1641849999999998</v>
      </c>
      <c r="N8" s="25"/>
      <c r="O8" s="24"/>
      <c r="P8" s="24">
        <f t="shared" si="3"/>
        <v>1.6712898892380714</v>
      </c>
    </row>
    <row r="9" spans="1:16" s="7" customFormat="1" x14ac:dyDescent="0.3">
      <c r="A9" s="3" t="s">
        <v>40</v>
      </c>
      <c r="B9" s="26">
        <v>2.5223452942438498</v>
      </c>
      <c r="C9" s="26">
        <v>0.59094888971513804</v>
      </c>
      <c r="D9" s="26" t="s">
        <v>124</v>
      </c>
      <c r="E9" s="26"/>
      <c r="F9" s="26">
        <v>1.7522770946733099</v>
      </c>
      <c r="G9" s="26" t="s">
        <v>124</v>
      </c>
      <c r="H9" s="26">
        <v>1.07716458443194</v>
      </c>
      <c r="I9" s="26" t="s">
        <v>124</v>
      </c>
      <c r="J9" s="26">
        <f t="shared" si="0"/>
        <v>2.8294416791052499</v>
      </c>
      <c r="K9" s="24">
        <f t="shared" si="1"/>
        <v>0.77006819957053985</v>
      </c>
      <c r="L9" s="24">
        <f t="shared" si="2"/>
        <v>1.9313964045287118</v>
      </c>
      <c r="M9" s="25">
        <v>2.1641849999999998</v>
      </c>
      <c r="N9" s="25"/>
      <c r="O9" s="24"/>
      <c r="P9" s="24">
        <f t="shared" si="3"/>
        <v>1.8227711451512805</v>
      </c>
    </row>
    <row r="10" spans="1:16" s="7" customFormat="1" x14ac:dyDescent="0.3">
      <c r="A10" s="3" t="s">
        <v>41</v>
      </c>
      <c r="B10" s="26">
        <v>2.5218733325340499</v>
      </c>
      <c r="C10" s="26">
        <v>0.59362253445814295</v>
      </c>
      <c r="D10" s="26" t="s">
        <v>124</v>
      </c>
      <c r="E10" s="26"/>
      <c r="F10" s="26">
        <v>1.5202408766689399</v>
      </c>
      <c r="G10" s="26" t="s">
        <v>124</v>
      </c>
      <c r="H10" s="26">
        <v>1.17028012685232</v>
      </c>
      <c r="I10" s="26" t="s">
        <v>124</v>
      </c>
      <c r="J10" s="26">
        <f t="shared" si="0"/>
        <v>2.6905210035212601</v>
      </c>
      <c r="K10" s="24">
        <f t="shared" si="1"/>
        <v>1.00163245586511</v>
      </c>
      <c r="L10" s="24">
        <f t="shared" si="2"/>
        <v>1.9282507980759069</v>
      </c>
      <c r="M10" s="25">
        <v>2.1641849999999998</v>
      </c>
      <c r="N10" s="25"/>
      <c r="O10" s="24"/>
      <c r="P10" s="24">
        <f t="shared" si="3"/>
        <v>1.971421330762904</v>
      </c>
    </row>
    <row r="11" spans="1:16" s="7" customFormat="1" x14ac:dyDescent="0.3">
      <c r="A11" s="7" t="s">
        <v>28</v>
      </c>
      <c r="B11" s="23">
        <v>2.3409225835542098</v>
      </c>
      <c r="C11" s="23">
        <v>0.99327149510728596</v>
      </c>
      <c r="D11" s="23" t="s">
        <v>124</v>
      </c>
      <c r="E11" s="23"/>
      <c r="F11" s="23">
        <v>1.3742418572392201</v>
      </c>
      <c r="G11" s="23" t="s">
        <v>124</v>
      </c>
      <c r="H11" s="23">
        <v>1.33490211228394</v>
      </c>
      <c r="I11" s="23" t="s">
        <v>124</v>
      </c>
      <c r="J11" s="23">
        <f t="shared" si="0"/>
        <v>2.7091439695231601</v>
      </c>
      <c r="K11" s="24">
        <f t="shared" si="1"/>
        <v>0.96668072631498969</v>
      </c>
      <c r="L11" s="24">
        <f t="shared" si="2"/>
        <v>1.3476510884469239</v>
      </c>
      <c r="M11" s="21"/>
      <c r="N11" s="28"/>
      <c r="O11" s="27"/>
      <c r="P11" s="27">
        <f t="shared" si="3"/>
        <v>1.343944851794779</v>
      </c>
    </row>
    <row r="12" spans="1:16" s="7" customFormat="1" x14ac:dyDescent="0.3">
      <c r="A12" s="3" t="s">
        <v>33</v>
      </c>
      <c r="B12" s="26">
        <v>2.5575735296756701</v>
      </c>
      <c r="C12" s="26">
        <v>1.08079355490069</v>
      </c>
      <c r="D12" s="26" t="s">
        <v>124</v>
      </c>
      <c r="E12" s="26"/>
      <c r="F12" s="26">
        <v>1.26238109478614</v>
      </c>
      <c r="G12" s="26" t="s">
        <v>124</v>
      </c>
      <c r="H12" s="26">
        <v>2.7825592440767601</v>
      </c>
      <c r="I12" s="26" t="s">
        <v>124</v>
      </c>
      <c r="J12" s="26">
        <f t="shared" si="0"/>
        <v>4.0449403388628999</v>
      </c>
      <c r="K12" s="24">
        <f t="shared" si="1"/>
        <v>1.2951924348895301</v>
      </c>
      <c r="L12" s="24">
        <f t="shared" si="2"/>
        <v>1.4767799747749801</v>
      </c>
      <c r="M12" s="25">
        <v>2.9107949999999998</v>
      </c>
      <c r="N12" s="25"/>
      <c r="O12" s="24"/>
      <c r="P12" s="24">
        <f t="shared" si="3"/>
        <v>2.574552033049863</v>
      </c>
    </row>
    <row r="13" spans="1:16" s="7" customFormat="1" x14ac:dyDescent="0.3">
      <c r="A13" s="3" t="s">
        <v>34</v>
      </c>
      <c r="B13" s="26">
        <v>2.89754113221947</v>
      </c>
      <c r="C13" s="26">
        <v>1.13674481176618</v>
      </c>
      <c r="D13" s="26" t="s">
        <v>124</v>
      </c>
      <c r="E13" s="26"/>
      <c r="F13" s="26">
        <v>1.6450423161691401</v>
      </c>
      <c r="G13" s="26" t="s">
        <v>124</v>
      </c>
      <c r="H13" s="26">
        <v>2.49502740519379</v>
      </c>
      <c r="I13" s="26" t="s">
        <v>124</v>
      </c>
      <c r="J13" s="26">
        <f t="shared" si="0"/>
        <v>4.1400697213629298</v>
      </c>
      <c r="K13" s="24">
        <f t="shared" si="1"/>
        <v>1.2524988160503299</v>
      </c>
      <c r="L13" s="24">
        <f t="shared" si="2"/>
        <v>1.7607963204532899</v>
      </c>
      <c r="M13" s="25">
        <v>2.9107949999999998</v>
      </c>
      <c r="N13" s="25"/>
      <c r="O13" s="24"/>
      <c r="P13" s="24">
        <f t="shared" si="3"/>
        <v>2.1948878757732992</v>
      </c>
    </row>
    <row r="14" spans="1:16" s="7" customFormat="1" x14ac:dyDescent="0.3">
      <c r="A14" s="3" t="s">
        <v>35</v>
      </c>
      <c r="B14" s="26">
        <v>2.5363978492217201</v>
      </c>
      <c r="C14" s="26">
        <v>1.06601653826694</v>
      </c>
      <c r="D14" s="26" t="s">
        <v>124</v>
      </c>
      <c r="E14" s="26"/>
      <c r="F14" s="26">
        <v>1.0919231840946799</v>
      </c>
      <c r="G14" s="26" t="s">
        <v>124</v>
      </c>
      <c r="H14" s="26">
        <v>2.9527725146350798</v>
      </c>
      <c r="I14" s="26" t="s">
        <v>124</v>
      </c>
      <c r="J14" s="26">
        <f t="shared" si="0"/>
        <v>4.0446956987297593</v>
      </c>
      <c r="K14" s="24">
        <f t="shared" si="1"/>
        <v>1.4444746651270401</v>
      </c>
      <c r="L14" s="24">
        <f t="shared" si="2"/>
        <v>1.4703813109547801</v>
      </c>
      <c r="M14" s="25">
        <v>2.9107949999999998</v>
      </c>
      <c r="N14" s="25"/>
      <c r="O14" s="24"/>
      <c r="P14" s="24">
        <f t="shared" si="3"/>
        <v>2.7699124813161946</v>
      </c>
    </row>
    <row r="15" spans="1:16" s="7" customFormat="1" x14ac:dyDescent="0.3">
      <c r="A15" s="3" t="s">
        <v>48</v>
      </c>
      <c r="B15" s="26">
        <v>3.0770405118132702</v>
      </c>
      <c r="C15" s="26">
        <v>1.4822465763406401</v>
      </c>
      <c r="D15" s="26" t="s">
        <v>124</v>
      </c>
      <c r="E15" s="26"/>
      <c r="F15" s="26">
        <v>2.4131400629579498</v>
      </c>
      <c r="G15" s="26" t="s">
        <v>124</v>
      </c>
      <c r="H15" s="26">
        <v>2.0832368789908702</v>
      </c>
      <c r="I15" s="26" t="s">
        <v>124</v>
      </c>
      <c r="J15" s="26">
        <f t="shared" si="0"/>
        <v>4.49637694194882</v>
      </c>
      <c r="K15" s="24">
        <f t="shared" si="1"/>
        <v>0.6639004488553204</v>
      </c>
      <c r="L15" s="24">
        <f t="shared" si="2"/>
        <v>1.5947939354726302</v>
      </c>
      <c r="M15" s="25">
        <v>4.0317369999999997</v>
      </c>
      <c r="N15" s="25">
        <v>3.3459780000000001</v>
      </c>
      <c r="O15" s="24"/>
      <c r="P15" s="24">
        <f t="shared" si="3"/>
        <v>1.4054590594055887</v>
      </c>
    </row>
    <row r="16" spans="1:16" s="7" customFormat="1" x14ac:dyDescent="0.3">
      <c r="A16" s="3" t="s">
        <v>49</v>
      </c>
      <c r="B16" s="26">
        <v>3.1023721896330398</v>
      </c>
      <c r="C16" s="26">
        <v>1.4853546102444599</v>
      </c>
      <c r="D16" s="26" t="s">
        <v>124</v>
      </c>
      <c r="E16" s="26"/>
      <c r="F16" s="26">
        <v>2.16402647130024</v>
      </c>
      <c r="G16" s="26" t="s">
        <v>124</v>
      </c>
      <c r="H16" s="26">
        <v>2.2989377661283998</v>
      </c>
      <c r="I16" s="26" t="s">
        <v>124</v>
      </c>
      <c r="J16" s="26">
        <f t="shared" si="0"/>
        <v>4.4629642374286398</v>
      </c>
      <c r="K16" s="24">
        <f t="shared" si="1"/>
        <v>0.93834571833279989</v>
      </c>
      <c r="L16" s="24">
        <f t="shared" si="2"/>
        <v>1.6170175793885799</v>
      </c>
      <c r="M16" s="25">
        <v>4.0317369999999997</v>
      </c>
      <c r="N16" s="25">
        <v>3.3459780000000001</v>
      </c>
      <c r="O16" s="24"/>
      <c r="P16" s="24">
        <f t="shared" si="3"/>
        <v>1.5477366483886568</v>
      </c>
    </row>
    <row r="17" spans="1:16" x14ac:dyDescent="0.3">
      <c r="A17" s="3" t="s">
        <v>50</v>
      </c>
      <c r="B17" s="26">
        <v>3.0930077900720399</v>
      </c>
      <c r="C17" s="26">
        <v>1.48674828694244</v>
      </c>
      <c r="D17" s="26" t="s">
        <v>124</v>
      </c>
      <c r="E17" s="26"/>
      <c r="F17" s="26">
        <v>2.3131420292966798</v>
      </c>
      <c r="G17" s="26" t="s">
        <v>124</v>
      </c>
      <c r="H17" s="26">
        <v>2.2030133579847702</v>
      </c>
      <c r="I17" s="26" t="s">
        <v>124</v>
      </c>
      <c r="J17" s="26">
        <f t="shared" si="0"/>
        <v>4.5161553872814499</v>
      </c>
      <c r="K17" s="24">
        <f t="shared" si="1"/>
        <v>0.77986576077536007</v>
      </c>
      <c r="L17" s="24">
        <f t="shared" si="2"/>
        <v>1.6062595031295999</v>
      </c>
      <c r="M17" s="25">
        <v>4.0317369999999997</v>
      </c>
      <c r="N17" s="25">
        <v>3.3459780000000001</v>
      </c>
      <c r="O17" s="24"/>
      <c r="P17" s="24">
        <f t="shared" si="3"/>
        <v>1.4817661989813751</v>
      </c>
    </row>
    <row r="18" spans="1:16" x14ac:dyDescent="0.3">
      <c r="A18" s="3" t="s">
        <v>57</v>
      </c>
      <c r="B18" s="26">
        <v>3.1598645181334302</v>
      </c>
      <c r="C18" s="26">
        <v>1.42194877565839</v>
      </c>
      <c r="D18" s="26" t="s">
        <v>124</v>
      </c>
      <c r="E18" s="26"/>
      <c r="F18" s="26">
        <v>2.1197940597812202</v>
      </c>
      <c r="G18" s="26" t="s">
        <v>124</v>
      </c>
      <c r="H18" s="26">
        <v>2.5941884095210801</v>
      </c>
      <c r="I18" s="26" t="s">
        <v>124</v>
      </c>
      <c r="J18" s="26">
        <f t="shared" si="0"/>
        <v>4.7139824693022998</v>
      </c>
      <c r="K18" s="24">
        <f t="shared" si="1"/>
        <v>1.04007045835221</v>
      </c>
      <c r="L18" s="24">
        <f t="shared" si="2"/>
        <v>1.7379157424750402</v>
      </c>
      <c r="M18" s="25">
        <v>3.5058259999999999</v>
      </c>
      <c r="N18" s="25">
        <v>3.8477130000000002</v>
      </c>
      <c r="O18" s="24"/>
      <c r="P18" s="24">
        <f t="shared" si="3"/>
        <v>1.8243894955498101</v>
      </c>
    </row>
    <row r="19" spans="1:16" x14ac:dyDescent="0.3">
      <c r="A19" s="3" t="s">
        <v>58</v>
      </c>
      <c r="B19" s="26">
        <v>3.1787254840179302</v>
      </c>
      <c r="C19" s="26">
        <v>1.4244437008219499</v>
      </c>
      <c r="D19" s="26" t="s">
        <v>124</v>
      </c>
      <c r="E19" s="26"/>
      <c r="F19" s="26">
        <v>2.1392362726004999</v>
      </c>
      <c r="G19" s="26" t="s">
        <v>124</v>
      </c>
      <c r="H19" s="26">
        <v>2.5163834286829601</v>
      </c>
      <c r="I19" s="26" t="s">
        <v>124</v>
      </c>
      <c r="J19" s="26">
        <f t="shared" si="0"/>
        <v>4.6556197012834595</v>
      </c>
      <c r="K19" s="24">
        <f t="shared" si="1"/>
        <v>1.0394892114174303</v>
      </c>
      <c r="L19" s="24">
        <f t="shared" si="2"/>
        <v>1.7542817831959803</v>
      </c>
      <c r="M19" s="25">
        <v>3.5058259999999999</v>
      </c>
      <c r="N19" s="25">
        <v>3.8477130000000002</v>
      </c>
      <c r="O19" s="24"/>
      <c r="P19" s="24">
        <f t="shared" si="3"/>
        <v>1.7665727520371115</v>
      </c>
    </row>
    <row r="20" spans="1:16" x14ac:dyDescent="0.3">
      <c r="A20" s="3" t="s">
        <v>59</v>
      </c>
      <c r="B20" s="26">
        <v>3.18450627709288</v>
      </c>
      <c r="C20" s="26">
        <v>1.4233681430510401</v>
      </c>
      <c r="D20" s="26" t="s">
        <v>124</v>
      </c>
      <c r="E20" s="26"/>
      <c r="F20" s="26">
        <v>2.4422947891642401</v>
      </c>
      <c r="G20" s="26" t="s">
        <v>124</v>
      </c>
      <c r="H20" s="26">
        <v>2.3041455451353201</v>
      </c>
      <c r="I20" s="26" t="s">
        <v>124</v>
      </c>
      <c r="J20" s="26">
        <f t="shared" si="0"/>
        <v>4.7464403342995602</v>
      </c>
      <c r="K20" s="24">
        <f t="shared" si="1"/>
        <v>0.74221148792863989</v>
      </c>
      <c r="L20" s="24">
        <f t="shared" si="2"/>
        <v>1.7611381340418399</v>
      </c>
      <c r="M20" s="25">
        <v>3.5058259999999999</v>
      </c>
      <c r="N20" s="25">
        <v>3.8477130000000002</v>
      </c>
      <c r="O20" s="24"/>
      <c r="P20" s="24">
        <f t="shared" si="3"/>
        <v>1.6187980294376285</v>
      </c>
    </row>
    <row r="21" spans="1:16" x14ac:dyDescent="0.3">
      <c r="A21" s="3" t="s">
        <v>60</v>
      </c>
      <c r="B21" s="26">
        <v>3.3879131116965899</v>
      </c>
      <c r="C21" s="26">
        <v>1.4839361591128699</v>
      </c>
      <c r="D21" s="26" t="s">
        <v>124</v>
      </c>
      <c r="E21" s="26"/>
      <c r="F21" s="26">
        <v>2.4002579703391498</v>
      </c>
      <c r="G21" s="26" t="s">
        <v>124</v>
      </c>
      <c r="H21" s="26">
        <v>2.5937765920849798</v>
      </c>
      <c r="I21" s="26" t="s">
        <v>124</v>
      </c>
      <c r="J21" s="26">
        <f t="shared" si="0"/>
        <v>4.9940345624241296</v>
      </c>
      <c r="K21" s="24">
        <f t="shared" si="1"/>
        <v>0.98765514135744015</v>
      </c>
      <c r="L21" s="24">
        <f t="shared" si="2"/>
        <v>1.90397695258372</v>
      </c>
      <c r="M21" s="25">
        <v>3.5058259999999999</v>
      </c>
      <c r="N21" s="25">
        <v>3.8477130000000002</v>
      </c>
      <c r="O21" s="24"/>
      <c r="P21" s="24">
        <f t="shared" si="3"/>
        <v>1.7479030860974485</v>
      </c>
    </row>
    <row r="22" spans="1:16" x14ac:dyDescent="0.3">
      <c r="A22" s="3" t="s">
        <v>61</v>
      </c>
      <c r="B22" s="26">
        <v>3.39547982639268</v>
      </c>
      <c r="C22" s="26">
        <v>1.4886921816273799</v>
      </c>
      <c r="D22" s="26" t="s">
        <v>124</v>
      </c>
      <c r="E22" s="26"/>
      <c r="F22" s="26">
        <v>2.4995712599140898</v>
      </c>
      <c r="G22" s="26" t="s">
        <v>124</v>
      </c>
      <c r="H22" s="26">
        <v>2.4163385547384899</v>
      </c>
      <c r="I22" s="26" t="s">
        <v>124</v>
      </c>
      <c r="J22" s="26">
        <f t="shared" si="0"/>
        <v>4.9159098146525793</v>
      </c>
      <c r="K22" s="24">
        <f t="shared" si="1"/>
        <v>0.89590856647859018</v>
      </c>
      <c r="L22" s="24">
        <f t="shared" si="2"/>
        <v>1.9067876447653</v>
      </c>
      <c r="M22" s="25">
        <v>3.5058259999999999</v>
      </c>
      <c r="N22" s="25">
        <v>3.8477130000000002</v>
      </c>
      <c r="O22" s="24"/>
      <c r="P22" s="24">
        <f t="shared" si="3"/>
        <v>1.6231283972332302</v>
      </c>
    </row>
    <row r="23" spans="1:16" s="7" customFormat="1" x14ac:dyDescent="0.3">
      <c r="A23" s="3" t="s">
        <v>62</v>
      </c>
      <c r="B23" s="26">
        <v>3.39147220861053</v>
      </c>
      <c r="C23" s="26">
        <v>1.4812922090438101</v>
      </c>
      <c r="D23" s="26" t="s">
        <v>124</v>
      </c>
      <c r="E23" s="26"/>
      <c r="F23" s="26">
        <v>2.5100074404485002</v>
      </c>
      <c r="G23" s="26" t="s">
        <v>124</v>
      </c>
      <c r="H23" s="26">
        <v>2.4239859844741698</v>
      </c>
      <c r="I23" s="26" t="s">
        <v>124</v>
      </c>
      <c r="J23" s="26">
        <f t="shared" si="0"/>
        <v>4.9339934249226705</v>
      </c>
      <c r="K23" s="24">
        <f t="shared" si="1"/>
        <v>0.88146476816202979</v>
      </c>
      <c r="L23" s="24">
        <f t="shared" si="2"/>
        <v>1.9101799995667199</v>
      </c>
      <c r="M23" s="25">
        <v>3.5058259999999999</v>
      </c>
      <c r="N23" s="25">
        <v>3.8477130000000002</v>
      </c>
      <c r="O23" s="24"/>
      <c r="P23" s="24">
        <f t="shared" si="3"/>
        <v>1.636399604125967</v>
      </c>
    </row>
    <row r="24" spans="1:16" s="7" customFormat="1" x14ac:dyDescent="0.3">
      <c r="A24" s="3" t="s">
        <v>69</v>
      </c>
      <c r="B24" s="26">
        <v>2.7676145336508799</v>
      </c>
      <c r="C24" s="26">
        <v>1.09181551742904</v>
      </c>
      <c r="D24" s="26" t="s">
        <v>124</v>
      </c>
      <c r="E24" s="26"/>
      <c r="F24" s="26">
        <v>1.8927350595421299</v>
      </c>
      <c r="G24" s="26" t="s">
        <v>124</v>
      </c>
      <c r="H24" s="26">
        <v>2.1186619092442598</v>
      </c>
      <c r="I24" s="26" t="s">
        <v>124</v>
      </c>
      <c r="J24" s="26">
        <f t="shared" si="0"/>
        <v>4.0113969687863893</v>
      </c>
      <c r="K24" s="24">
        <f t="shared" si="1"/>
        <v>0.87487947410875</v>
      </c>
      <c r="L24" s="24">
        <f t="shared" si="2"/>
        <v>1.6757990162218399</v>
      </c>
      <c r="M24" s="25">
        <v>4.527495</v>
      </c>
      <c r="N24" s="25"/>
      <c r="O24" s="24"/>
      <c r="P24" s="24">
        <f t="shared" si="3"/>
        <v>1.9404944108444193</v>
      </c>
    </row>
    <row r="25" spans="1:16" s="7" customFormat="1" x14ac:dyDescent="0.3">
      <c r="A25" s="3" t="s">
        <v>70</v>
      </c>
      <c r="B25" s="26">
        <v>2.7694934469761301</v>
      </c>
      <c r="C25" s="26">
        <v>1.0837128247721499</v>
      </c>
      <c r="D25" s="26" t="s">
        <v>124</v>
      </c>
      <c r="E25" s="26"/>
      <c r="F25" s="26">
        <v>1.8921710359520201</v>
      </c>
      <c r="G25" s="26" t="s">
        <v>124</v>
      </c>
      <c r="H25" s="26">
        <v>1.89709962928085</v>
      </c>
      <c r="I25" s="26" t="s">
        <v>124</v>
      </c>
      <c r="J25" s="26">
        <f t="shared" si="0"/>
        <v>3.7892706652328698</v>
      </c>
      <c r="K25" s="24">
        <f t="shared" si="1"/>
        <v>0.87732241102411002</v>
      </c>
      <c r="L25" s="24">
        <f t="shared" si="2"/>
        <v>1.6857806222039802</v>
      </c>
      <c r="M25" s="25">
        <v>4.527495</v>
      </c>
      <c r="N25" s="25"/>
      <c r="O25" s="24"/>
      <c r="P25" s="24">
        <f t="shared" si="3"/>
        <v>1.7505556692841706</v>
      </c>
    </row>
    <row r="26" spans="1:16" x14ac:dyDescent="0.3">
      <c r="A26" s="3" t="s">
        <v>71</v>
      </c>
      <c r="B26" s="26">
        <v>2.76701065237227</v>
      </c>
      <c r="C26" s="26">
        <v>1.0849088212392799</v>
      </c>
      <c r="D26" s="26" t="s">
        <v>124</v>
      </c>
      <c r="E26" s="26"/>
      <c r="F26" s="26">
        <v>1.9909639492863</v>
      </c>
      <c r="G26" s="26" t="s">
        <v>124</v>
      </c>
      <c r="H26" s="26">
        <v>2.2629688916410098</v>
      </c>
      <c r="I26" s="26" t="s">
        <v>124</v>
      </c>
      <c r="J26" s="26">
        <f t="shared" si="0"/>
        <v>4.2539328409273098</v>
      </c>
      <c r="K26" s="24">
        <f t="shared" si="1"/>
        <v>0.7760467030859699</v>
      </c>
      <c r="L26" s="24">
        <f t="shared" si="2"/>
        <v>1.6821018311329901</v>
      </c>
      <c r="M26" s="25">
        <v>4.527495</v>
      </c>
      <c r="N26" s="25"/>
      <c r="O26" s="24"/>
      <c r="P26" s="24">
        <f t="shared" si="3"/>
        <v>2.0858609012470231</v>
      </c>
    </row>
    <row r="27" spans="1:16" x14ac:dyDescent="0.3">
      <c r="A27" s="3" t="s">
        <v>75</v>
      </c>
      <c r="B27" s="26">
        <v>4.2156785071570297</v>
      </c>
      <c r="C27" s="26">
        <v>1.5241764282261501</v>
      </c>
      <c r="D27" s="26" t="s">
        <v>124</v>
      </c>
      <c r="E27" s="26"/>
      <c r="F27" s="26">
        <v>3.6167014884922102</v>
      </c>
      <c r="G27" s="26" t="s">
        <v>124</v>
      </c>
      <c r="H27" s="26">
        <v>2.6322525710767599</v>
      </c>
      <c r="I27" s="26" t="s">
        <v>124</v>
      </c>
      <c r="J27" s="26">
        <f t="shared" si="0"/>
        <v>6.2489540595689697</v>
      </c>
      <c r="K27" s="24">
        <f t="shared" si="1"/>
        <v>0.59897701866481956</v>
      </c>
      <c r="L27" s="24">
        <f t="shared" si="2"/>
        <v>2.6915020789308794</v>
      </c>
      <c r="M27" s="25">
        <v>4.2100569999999999</v>
      </c>
      <c r="N27" s="25">
        <v>5.1383380000000001</v>
      </c>
      <c r="O27" s="24"/>
      <c r="P27" s="24">
        <f t="shared" si="3"/>
        <v>1.7269999209607241</v>
      </c>
    </row>
    <row r="28" spans="1:16" x14ac:dyDescent="0.3">
      <c r="A28" s="3" t="s">
        <v>76</v>
      </c>
      <c r="B28" s="26">
        <v>4.2145802734541897</v>
      </c>
      <c r="C28" s="26">
        <v>1.51914599339923</v>
      </c>
      <c r="D28" s="26" t="s">
        <v>124</v>
      </c>
      <c r="E28" s="26"/>
      <c r="F28" s="26">
        <v>3.6807377375956598</v>
      </c>
      <c r="G28" s="26" t="s">
        <v>124</v>
      </c>
      <c r="H28" s="26">
        <v>2.80211460294995</v>
      </c>
      <c r="I28" s="26" t="s">
        <v>124</v>
      </c>
      <c r="J28" s="26">
        <f t="shared" si="0"/>
        <v>6.4828523405456098</v>
      </c>
      <c r="K28" s="24">
        <f t="shared" si="1"/>
        <v>0.53384253585852992</v>
      </c>
      <c r="L28" s="24">
        <f t="shared" si="2"/>
        <v>2.6954342800549598</v>
      </c>
      <c r="M28" s="25">
        <v>4.2100569999999999</v>
      </c>
      <c r="N28" s="25">
        <v>5.1383380000000001</v>
      </c>
      <c r="O28" s="24"/>
      <c r="P28" s="24">
        <f t="shared" si="3"/>
        <v>1.8445327935071987</v>
      </c>
    </row>
    <row r="29" spans="1:16" s="7" customFormat="1" x14ac:dyDescent="0.3">
      <c r="A29" s="3" t="s">
        <v>77</v>
      </c>
      <c r="B29" s="26">
        <v>4.1974150329161102</v>
      </c>
      <c r="C29" s="26">
        <v>1.52270636255994</v>
      </c>
      <c r="D29" s="26" t="s">
        <v>124</v>
      </c>
      <c r="E29" s="26"/>
      <c r="F29" s="26">
        <v>3.3714629847134501</v>
      </c>
      <c r="G29" s="26" t="s">
        <v>124</v>
      </c>
      <c r="H29" s="26">
        <v>2.56786046704471</v>
      </c>
      <c r="I29" s="26" t="s">
        <v>124</v>
      </c>
      <c r="J29" s="26">
        <f t="shared" si="0"/>
        <v>5.9393234517581597</v>
      </c>
      <c r="K29" s="24">
        <f t="shared" si="1"/>
        <v>0.82595204820266011</v>
      </c>
      <c r="L29" s="24">
        <f t="shared" si="2"/>
        <v>2.6747086703561704</v>
      </c>
      <c r="M29" s="25">
        <v>4.2100569999999999</v>
      </c>
      <c r="N29" s="25">
        <v>5.1383380000000001</v>
      </c>
      <c r="O29" s="24"/>
      <c r="P29" s="24">
        <f t="shared" si="3"/>
        <v>1.686379285056431</v>
      </c>
    </row>
    <row r="30" spans="1:16" s="7" customFormat="1" x14ac:dyDescent="0.3">
      <c r="A30" s="3" t="s">
        <v>137</v>
      </c>
      <c r="B30" s="26">
        <v>3.2010448308783102</v>
      </c>
      <c r="C30" s="26">
        <v>1.45956872886762</v>
      </c>
      <c r="D30" s="26" t="s">
        <v>124</v>
      </c>
      <c r="E30" s="26"/>
      <c r="F30" s="26">
        <v>1.8404443823266301</v>
      </c>
      <c r="G30" s="26" t="s">
        <v>124</v>
      </c>
      <c r="H30" s="26">
        <v>2.0339748800712401</v>
      </c>
      <c r="I30" s="26" t="s">
        <v>124</v>
      </c>
      <c r="J30" s="26">
        <f t="shared" si="0"/>
        <v>3.8744192623978702</v>
      </c>
      <c r="K30" s="24">
        <f t="shared" si="1"/>
        <v>1.3606004485516801</v>
      </c>
      <c r="L30" s="24">
        <f t="shared" si="2"/>
        <v>1.7414761020106901</v>
      </c>
      <c r="M30" s="25">
        <v>4.7209269999999997</v>
      </c>
      <c r="N30" s="25"/>
      <c r="O30" s="24"/>
      <c r="P30" s="24">
        <f t="shared" si="3"/>
        <v>1.3935451204475056</v>
      </c>
    </row>
    <row r="31" spans="1:16" s="7" customFormat="1" x14ac:dyDescent="0.3">
      <c r="A31" s="3" t="s">
        <v>138</v>
      </c>
      <c r="B31" s="26">
        <v>3.16590095549464</v>
      </c>
      <c r="C31" s="26">
        <v>1.45917286613647</v>
      </c>
      <c r="D31" s="26" t="s">
        <v>124</v>
      </c>
      <c r="E31" s="26"/>
      <c r="F31" s="26">
        <v>1.7308955855899899</v>
      </c>
      <c r="G31" s="26" t="s">
        <v>124</v>
      </c>
      <c r="H31" s="26">
        <v>1.7983314357647999</v>
      </c>
      <c r="I31" s="26" t="s">
        <v>124</v>
      </c>
      <c r="J31" s="26">
        <f t="shared" si="0"/>
        <v>3.5292270213547896</v>
      </c>
      <c r="K31" s="24">
        <f t="shared" si="1"/>
        <v>1.4350053699046501</v>
      </c>
      <c r="L31" s="24">
        <f t="shared" si="2"/>
        <v>1.70672808935817</v>
      </c>
      <c r="M31" s="25">
        <v>4.7209269999999997</v>
      </c>
      <c r="N31" s="25"/>
      <c r="O31" s="24"/>
      <c r="P31" s="24">
        <f t="shared" si="3"/>
        <v>1.2324320699070688</v>
      </c>
    </row>
    <row r="32" spans="1:16" x14ac:dyDescent="0.3">
      <c r="A32" s="3" t="s">
        <v>139</v>
      </c>
      <c r="B32" s="26">
        <v>3.21687879051647</v>
      </c>
      <c r="C32" s="26">
        <v>1.4606450394731501</v>
      </c>
      <c r="D32" s="26" t="s">
        <v>124</v>
      </c>
      <c r="E32" s="26"/>
      <c r="F32" s="26">
        <v>2.0783096133157399</v>
      </c>
      <c r="G32" s="26" t="s">
        <v>124</v>
      </c>
      <c r="H32" s="26">
        <v>1.8746350320002501</v>
      </c>
      <c r="I32" s="26" t="s">
        <v>124</v>
      </c>
      <c r="J32" s="26">
        <f t="shared" si="0"/>
        <v>3.95294464531599</v>
      </c>
      <c r="K32" s="24">
        <f t="shared" si="1"/>
        <v>1.13856917720073</v>
      </c>
      <c r="L32" s="24">
        <f t="shared" si="2"/>
        <v>1.7562337510433199</v>
      </c>
      <c r="M32" s="25">
        <v>4.7209269999999997</v>
      </c>
      <c r="N32" s="25"/>
      <c r="O32" s="24"/>
      <c r="P32" s="24">
        <f t="shared" si="3"/>
        <v>1.2834295679917038</v>
      </c>
    </row>
    <row r="33" spans="1:19" x14ac:dyDescent="0.3">
      <c r="A33" s="3" t="s">
        <v>87</v>
      </c>
      <c r="B33" s="26">
        <v>2.9994220915065699</v>
      </c>
      <c r="C33" s="26">
        <v>1.32071625602895</v>
      </c>
      <c r="D33" s="26" t="s">
        <v>124</v>
      </c>
      <c r="E33" s="26"/>
      <c r="F33" s="26">
        <v>2.1823033313365801</v>
      </c>
      <c r="G33" s="26" t="s">
        <v>124</v>
      </c>
      <c r="H33" s="26">
        <v>3.6658612908379902</v>
      </c>
      <c r="I33" s="26" t="s">
        <v>124</v>
      </c>
      <c r="J33" s="26">
        <f t="shared" si="0"/>
        <v>5.8481646221745702</v>
      </c>
      <c r="K33" s="24">
        <f t="shared" si="1"/>
        <v>0.81711876016998986</v>
      </c>
      <c r="L33" s="24">
        <f t="shared" si="2"/>
        <v>1.6787058354776199</v>
      </c>
      <c r="M33" s="25">
        <v>3.1071499999999999</v>
      </c>
      <c r="N33" s="25"/>
      <c r="O33" s="24"/>
      <c r="P33" s="24">
        <f t="shared" si="3"/>
        <v>2.7756615201059769</v>
      </c>
    </row>
    <row r="34" spans="1:19" x14ac:dyDescent="0.3">
      <c r="A34" s="3" t="s">
        <v>88</v>
      </c>
      <c r="B34" s="26">
        <v>2.9875041009801202</v>
      </c>
      <c r="C34" s="26">
        <v>1.3265872894616499</v>
      </c>
      <c r="D34" s="26" t="s">
        <v>124</v>
      </c>
      <c r="E34" s="26"/>
      <c r="F34" s="26">
        <v>2.1884672857144798</v>
      </c>
      <c r="G34" s="26" t="s">
        <v>124</v>
      </c>
      <c r="H34" s="26">
        <v>3.5029946507685299</v>
      </c>
      <c r="I34" s="26" t="s">
        <v>124</v>
      </c>
      <c r="J34" s="26">
        <f t="shared" ref="J34:J65" si="4">F34+H34</f>
        <v>5.6914619364830097</v>
      </c>
      <c r="K34" s="24">
        <f t="shared" ref="K34:K65" si="5">B34-F34</f>
        <v>0.79903681526564041</v>
      </c>
      <c r="L34" s="24">
        <f t="shared" ref="L34:L65" si="6">B34-C34</f>
        <v>1.6609168115184703</v>
      </c>
      <c r="M34" s="25">
        <v>3.1071499999999999</v>
      </c>
      <c r="N34" s="25"/>
      <c r="O34" s="24"/>
      <c r="P34" s="24">
        <f t="shared" ref="P34:P65" si="7">H34/C34</f>
        <v>2.6406062221432109</v>
      </c>
    </row>
    <row r="35" spans="1:19" x14ac:dyDescent="0.3">
      <c r="A35" s="3" t="s">
        <v>89</v>
      </c>
      <c r="B35" s="26">
        <v>3.0002715954400898</v>
      </c>
      <c r="C35" s="26">
        <v>1.32037658010533</v>
      </c>
      <c r="D35" s="26" t="s">
        <v>124</v>
      </c>
      <c r="E35" s="26"/>
      <c r="F35" s="26">
        <v>2.15255068224503</v>
      </c>
      <c r="G35" s="26" t="s">
        <v>124</v>
      </c>
      <c r="H35" s="26">
        <v>3.7279981641249602</v>
      </c>
      <c r="I35" s="26" t="s">
        <v>124</v>
      </c>
      <c r="J35" s="26">
        <f t="shared" si="4"/>
        <v>5.8805488463699902</v>
      </c>
      <c r="K35" s="24">
        <f t="shared" si="5"/>
        <v>0.84772091319505982</v>
      </c>
      <c r="L35" s="24">
        <f t="shared" si="6"/>
        <v>1.6798950153347598</v>
      </c>
      <c r="M35" s="25">
        <v>3.1071499999999999</v>
      </c>
      <c r="N35" s="25"/>
      <c r="O35" s="24"/>
      <c r="P35" s="24">
        <f t="shared" si="7"/>
        <v>2.8234355412662406</v>
      </c>
    </row>
    <row r="36" spans="1:19" x14ac:dyDescent="0.3">
      <c r="A36" s="3" t="s">
        <v>102</v>
      </c>
      <c r="B36" s="26">
        <v>4.6365647135849803</v>
      </c>
      <c r="C36" s="26">
        <v>2.2693604372059402</v>
      </c>
      <c r="D36" s="26" t="s">
        <v>124</v>
      </c>
      <c r="E36" s="26"/>
      <c r="F36" s="26">
        <v>2.5333281132769101</v>
      </c>
      <c r="G36" s="26" t="s">
        <v>124</v>
      </c>
      <c r="H36" s="26">
        <v>4.1831614429905297</v>
      </c>
      <c r="I36" s="26" t="s">
        <v>124</v>
      </c>
      <c r="J36" s="26">
        <f t="shared" si="4"/>
        <v>6.7164895562674403</v>
      </c>
      <c r="K36" s="24">
        <f t="shared" si="5"/>
        <v>2.1032366003080702</v>
      </c>
      <c r="L36" s="24">
        <f t="shared" si="6"/>
        <v>2.3672042763790402</v>
      </c>
      <c r="M36" s="25">
        <v>5.3318950000000003</v>
      </c>
      <c r="N36" s="25"/>
      <c r="O36" s="24"/>
      <c r="P36" s="24">
        <f t="shared" si="7"/>
        <v>1.8433217458134949</v>
      </c>
    </row>
    <row r="37" spans="1:19" x14ac:dyDescent="0.3">
      <c r="A37" s="3" t="s">
        <v>103</v>
      </c>
      <c r="B37" s="26">
        <v>4.6132432012771796</v>
      </c>
      <c r="C37" s="26">
        <v>2.2632794413767798</v>
      </c>
      <c r="D37" s="26" t="s">
        <v>124</v>
      </c>
      <c r="E37" s="26"/>
      <c r="F37" s="26">
        <v>2.82230544912575</v>
      </c>
      <c r="G37" s="26" t="s">
        <v>124</v>
      </c>
      <c r="H37" s="26">
        <v>4.1569276549022103</v>
      </c>
      <c r="I37" s="26" t="s">
        <v>124</v>
      </c>
      <c r="J37" s="26">
        <f t="shared" si="4"/>
        <v>6.9792331040279603</v>
      </c>
      <c r="K37" s="24">
        <f t="shared" si="5"/>
        <v>1.7909377521514296</v>
      </c>
      <c r="L37" s="24">
        <f t="shared" si="6"/>
        <v>2.3499637599003997</v>
      </c>
      <c r="M37" s="25">
        <v>5.3318950000000003</v>
      </c>
      <c r="N37" s="25"/>
      <c r="O37" s="24"/>
      <c r="P37" s="24">
        <f t="shared" si="7"/>
        <v>1.8366833449313276</v>
      </c>
    </row>
    <row r="38" spans="1:19" s="7" customFormat="1" x14ac:dyDescent="0.3">
      <c r="A38" s="3" t="s">
        <v>104</v>
      </c>
      <c r="B38" s="26">
        <v>4.6599436563115999</v>
      </c>
      <c r="C38" s="26">
        <v>2.2723609025272</v>
      </c>
      <c r="D38" s="26" t="s">
        <v>124</v>
      </c>
      <c r="E38" s="26"/>
      <c r="F38" s="29">
        <v>2.6128803929046001</v>
      </c>
      <c r="G38" s="29" t="s">
        <v>124</v>
      </c>
      <c r="H38" s="29">
        <v>4.2770556265583002</v>
      </c>
      <c r="I38" s="29" t="s">
        <v>124</v>
      </c>
      <c r="J38" s="29">
        <f t="shared" si="4"/>
        <v>6.8899360194629002</v>
      </c>
      <c r="K38" s="24">
        <f t="shared" si="5"/>
        <v>2.0470632634069998</v>
      </c>
      <c r="L38" s="24">
        <f t="shared" si="6"/>
        <v>2.3875827537843999</v>
      </c>
      <c r="M38" s="25">
        <v>5.3318950000000003</v>
      </c>
      <c r="N38" s="25"/>
      <c r="O38" s="24"/>
      <c r="P38" s="24">
        <f t="shared" si="7"/>
        <v>1.8822078930338857</v>
      </c>
    </row>
    <row r="39" spans="1:19" s="7" customFormat="1" x14ac:dyDescent="0.3">
      <c r="A39" s="3" t="s">
        <v>111</v>
      </c>
      <c r="B39" s="26">
        <v>2.62376066603372</v>
      </c>
      <c r="C39" s="26">
        <v>0.846108058687006</v>
      </c>
      <c r="D39" s="26" t="s">
        <v>124</v>
      </c>
      <c r="E39" s="26"/>
      <c r="F39" s="26">
        <v>1.9928543958846501</v>
      </c>
      <c r="G39" s="26" t="s">
        <v>124</v>
      </c>
      <c r="H39" s="26">
        <v>1.87224834809034</v>
      </c>
      <c r="I39" s="26" t="s">
        <v>124</v>
      </c>
      <c r="J39" s="26">
        <f t="shared" si="4"/>
        <v>3.8651027439749903</v>
      </c>
      <c r="K39" s="24">
        <f t="shared" si="5"/>
        <v>0.63090627014906997</v>
      </c>
      <c r="L39" s="24">
        <f t="shared" si="6"/>
        <v>1.777652607346714</v>
      </c>
      <c r="M39" s="25">
        <v>3.461808</v>
      </c>
      <c r="N39" s="25"/>
      <c r="O39" s="24"/>
      <c r="P39" s="24">
        <f t="shared" si="7"/>
        <v>2.2127768774542851</v>
      </c>
    </row>
    <row r="40" spans="1:19" s="7" customFormat="1" x14ac:dyDescent="0.3">
      <c r="A40" s="3" t="s">
        <v>112</v>
      </c>
      <c r="B40" s="26">
        <v>2.6389606992190799</v>
      </c>
      <c r="C40" s="26">
        <v>0.84458877712423697</v>
      </c>
      <c r="D40" s="26" t="s">
        <v>124</v>
      </c>
      <c r="E40" s="26"/>
      <c r="F40" s="26">
        <v>1.9915036335952501</v>
      </c>
      <c r="G40" s="26" t="s">
        <v>124</v>
      </c>
      <c r="H40" s="26">
        <v>1.9991438636152901</v>
      </c>
      <c r="I40" s="26" t="s">
        <v>124</v>
      </c>
      <c r="J40" s="26">
        <f t="shared" si="4"/>
        <v>3.9906474972105404</v>
      </c>
      <c r="K40" s="24">
        <f t="shared" si="5"/>
        <v>0.64745706562382987</v>
      </c>
      <c r="L40" s="24">
        <f t="shared" si="6"/>
        <v>1.7943719220948431</v>
      </c>
      <c r="M40" s="25">
        <v>3.461808</v>
      </c>
      <c r="N40" s="25"/>
      <c r="O40" s="24"/>
      <c r="P40" s="24">
        <f t="shared" si="7"/>
        <v>2.3670026381622411</v>
      </c>
    </row>
    <row r="41" spans="1:19" s="7" customFormat="1" x14ac:dyDescent="0.3">
      <c r="A41" s="3" t="s">
        <v>113</v>
      </c>
      <c r="B41" s="26">
        <v>2.6412772675546798</v>
      </c>
      <c r="C41" s="26">
        <v>0.84479141515415601</v>
      </c>
      <c r="D41" s="26" t="s">
        <v>124</v>
      </c>
      <c r="E41" s="26"/>
      <c r="F41" s="26">
        <v>1.9637003867493299</v>
      </c>
      <c r="G41" s="26" t="s">
        <v>124</v>
      </c>
      <c r="H41" s="26">
        <v>2.0133576459825</v>
      </c>
      <c r="I41" s="26" t="s">
        <v>124</v>
      </c>
      <c r="J41" s="26">
        <f t="shared" si="4"/>
        <v>3.9770580327318301</v>
      </c>
      <c r="K41" s="24">
        <f t="shared" si="5"/>
        <v>0.67757688080534995</v>
      </c>
      <c r="L41" s="24">
        <f t="shared" si="6"/>
        <v>1.7964858524005238</v>
      </c>
      <c r="M41" s="25">
        <v>3.461808</v>
      </c>
      <c r="N41" s="25"/>
      <c r="O41" s="24"/>
      <c r="P41" s="24">
        <f t="shared" si="7"/>
        <v>2.3832600685402396</v>
      </c>
    </row>
    <row r="42" spans="1:19" s="7" customFormat="1" x14ac:dyDescent="0.3">
      <c r="A42" s="3" t="s">
        <v>114</v>
      </c>
      <c r="B42" s="26">
        <v>4.21832491496043</v>
      </c>
      <c r="C42" s="26">
        <v>1.9070026512273499</v>
      </c>
      <c r="D42" s="26" t="s">
        <v>124</v>
      </c>
      <c r="E42" s="26"/>
      <c r="F42" s="26">
        <v>2.2607243942915498</v>
      </c>
      <c r="G42" s="26" t="s">
        <v>124</v>
      </c>
      <c r="H42" s="26">
        <v>4.7805565752595296</v>
      </c>
      <c r="I42" s="26" t="s">
        <v>124</v>
      </c>
      <c r="J42" s="26">
        <f t="shared" si="4"/>
        <v>7.0412809695510798</v>
      </c>
      <c r="K42" s="24">
        <f t="shared" si="5"/>
        <v>1.9576005206688802</v>
      </c>
      <c r="L42" s="24">
        <f t="shared" si="6"/>
        <v>2.3113222637330804</v>
      </c>
      <c r="M42" s="25">
        <v>6.0314059999999996</v>
      </c>
      <c r="N42" s="25">
        <v>6.3499249999999998</v>
      </c>
      <c r="O42" s="24"/>
      <c r="P42" s="24">
        <f t="shared" si="7"/>
        <v>2.5068431720232565</v>
      </c>
    </row>
    <row r="43" spans="1:19" s="7" customFormat="1" x14ac:dyDescent="0.3">
      <c r="A43" s="3" t="s">
        <v>115</v>
      </c>
      <c r="B43" s="26">
        <v>4.2304525505752002</v>
      </c>
      <c r="C43" s="26">
        <v>1.9077135917086201</v>
      </c>
      <c r="D43" s="26" t="s">
        <v>124</v>
      </c>
      <c r="E43" s="26"/>
      <c r="F43" s="26">
        <v>2.1539205245065198</v>
      </c>
      <c r="G43" s="26" t="s">
        <v>124</v>
      </c>
      <c r="H43" s="26">
        <v>4.8265789984760001</v>
      </c>
      <c r="I43" s="26" t="s">
        <v>124</v>
      </c>
      <c r="J43" s="26">
        <f t="shared" si="4"/>
        <v>6.9804995229825195</v>
      </c>
      <c r="K43" s="24">
        <f t="shared" si="5"/>
        <v>2.0765320260686804</v>
      </c>
      <c r="L43" s="24">
        <f t="shared" si="6"/>
        <v>2.3227389588665801</v>
      </c>
      <c r="M43" s="25">
        <v>6.0314059999999996</v>
      </c>
      <c r="N43" s="25">
        <v>6.3499249999999998</v>
      </c>
      <c r="O43" s="24"/>
      <c r="P43" s="24">
        <f t="shared" si="7"/>
        <v>2.5300333443413456</v>
      </c>
    </row>
    <row r="44" spans="1:19" x14ac:dyDescent="0.3">
      <c r="A44" s="3" t="s">
        <v>116</v>
      </c>
      <c r="B44" s="26">
        <v>4.3446962424307101</v>
      </c>
      <c r="C44" s="26">
        <v>1.91893135399513</v>
      </c>
      <c r="D44" s="26" t="s">
        <v>124</v>
      </c>
      <c r="E44" s="26"/>
      <c r="F44" s="26">
        <v>2.4056292389402398</v>
      </c>
      <c r="G44" s="26" t="s">
        <v>124</v>
      </c>
      <c r="H44" s="26">
        <v>4.9825685730964198</v>
      </c>
      <c r="I44" s="26" t="s">
        <v>124</v>
      </c>
      <c r="J44" s="26">
        <f t="shared" si="4"/>
        <v>7.38819781203666</v>
      </c>
      <c r="K44" s="24">
        <f t="shared" si="5"/>
        <v>1.9390670034904702</v>
      </c>
      <c r="L44" s="24">
        <f t="shared" si="6"/>
        <v>2.4257648884355802</v>
      </c>
      <c r="M44" s="25">
        <v>6.0314059999999996</v>
      </c>
      <c r="N44" s="25">
        <v>6.3499249999999998</v>
      </c>
      <c r="O44" s="24"/>
      <c r="P44" s="24">
        <f t="shared" si="7"/>
        <v>2.5965329935971564</v>
      </c>
    </row>
    <row r="45" spans="1:19" x14ac:dyDescent="0.3">
      <c r="A45" s="3" t="s">
        <v>120</v>
      </c>
      <c r="B45" s="26">
        <v>4.2902201898902401</v>
      </c>
      <c r="C45" s="26">
        <v>1.9319445625179199</v>
      </c>
      <c r="D45" s="26" t="s">
        <v>124</v>
      </c>
      <c r="E45" s="26"/>
      <c r="F45" s="26">
        <v>2.6272018948910101</v>
      </c>
      <c r="G45" s="26" t="s">
        <v>124</v>
      </c>
      <c r="H45" s="26">
        <v>3.7738243223055101</v>
      </c>
      <c r="I45" s="26" t="s">
        <v>124</v>
      </c>
      <c r="J45" s="26">
        <f t="shared" si="4"/>
        <v>6.4010262171965202</v>
      </c>
      <c r="K45" s="24">
        <f t="shared" si="5"/>
        <v>1.66301829499923</v>
      </c>
      <c r="L45" s="24">
        <f t="shared" si="6"/>
        <v>2.3582756273723202</v>
      </c>
      <c r="M45" s="25">
        <v>4.3697039999999996</v>
      </c>
      <c r="N45" s="25"/>
      <c r="O45" s="24"/>
      <c r="P45" s="24">
        <f t="shared" si="7"/>
        <v>1.9533812695883221</v>
      </c>
    </row>
    <row r="46" spans="1:19" x14ac:dyDescent="0.3">
      <c r="A46" s="3" t="s">
        <v>121</v>
      </c>
      <c r="B46" s="26">
        <v>4.3069588545175996</v>
      </c>
      <c r="C46" s="26">
        <v>1.9224125545926201</v>
      </c>
      <c r="D46" s="26" t="s">
        <v>124</v>
      </c>
      <c r="E46" s="26"/>
      <c r="F46" s="26">
        <v>2.54532998782798</v>
      </c>
      <c r="G46" s="26" t="s">
        <v>124</v>
      </c>
      <c r="H46" s="26">
        <v>3.7534170086523302</v>
      </c>
      <c r="I46" s="26" t="s">
        <v>124</v>
      </c>
      <c r="J46" s="26">
        <f t="shared" si="4"/>
        <v>6.2987469964803102</v>
      </c>
      <c r="K46" s="24">
        <f t="shared" si="5"/>
        <v>1.7616288666896196</v>
      </c>
      <c r="L46" s="24">
        <f t="shared" si="6"/>
        <v>2.3845462999249794</v>
      </c>
      <c r="M46" s="25">
        <v>4.3697039999999996</v>
      </c>
      <c r="N46" s="25"/>
      <c r="O46" s="24"/>
      <c r="P46" s="24">
        <f t="shared" si="7"/>
        <v>1.952451361017937</v>
      </c>
      <c r="R46" s="9"/>
      <c r="S46" s="10"/>
    </row>
    <row r="47" spans="1:19" x14ac:dyDescent="0.3">
      <c r="A47" s="3" t="s">
        <v>122</v>
      </c>
      <c r="B47" s="26">
        <v>4.2785697792027699</v>
      </c>
      <c r="C47" s="26">
        <v>1.92902933945278</v>
      </c>
      <c r="D47" s="26" t="s">
        <v>124</v>
      </c>
      <c r="E47" s="26"/>
      <c r="F47" s="26">
        <v>2.3912694057701001</v>
      </c>
      <c r="G47" s="26" t="s">
        <v>124</v>
      </c>
      <c r="H47" s="26">
        <v>3.8377939006260799</v>
      </c>
      <c r="I47" s="26" t="s">
        <v>124</v>
      </c>
      <c r="J47" s="26">
        <f t="shared" si="4"/>
        <v>6.2290633063961796</v>
      </c>
      <c r="K47" s="24">
        <f t="shared" si="5"/>
        <v>1.8873003734326699</v>
      </c>
      <c r="L47" s="24">
        <f t="shared" si="6"/>
        <v>2.3495404397499899</v>
      </c>
      <c r="M47" s="25">
        <v>4.3697039999999996</v>
      </c>
      <c r="N47" s="25"/>
      <c r="O47" s="24"/>
      <c r="P47" s="24">
        <f t="shared" si="7"/>
        <v>1.9894948314859593</v>
      </c>
      <c r="R47" s="9"/>
    </row>
    <row r="48" spans="1:19" x14ac:dyDescent="0.3">
      <c r="A48" s="15" t="s">
        <v>20</v>
      </c>
      <c r="B48" s="30">
        <v>2.62326425023423</v>
      </c>
      <c r="C48" s="30">
        <v>1.2776425771793001</v>
      </c>
      <c r="D48" s="30" t="s">
        <v>125</v>
      </c>
      <c r="E48" s="23"/>
      <c r="F48" s="23">
        <v>2.2890262041133602</v>
      </c>
      <c r="G48" s="23" t="s">
        <v>124</v>
      </c>
      <c r="H48" s="23">
        <v>1.77530991323652</v>
      </c>
      <c r="I48" s="23" t="s">
        <v>124</v>
      </c>
      <c r="J48" s="23">
        <f t="shared" si="4"/>
        <v>4.06433611734988</v>
      </c>
      <c r="K48" s="24">
        <f t="shared" si="5"/>
        <v>0.33423804612086983</v>
      </c>
      <c r="L48" s="24">
        <f t="shared" si="6"/>
        <v>1.34562167305493</v>
      </c>
      <c r="M48" s="28">
        <v>3.2631939999999999</v>
      </c>
      <c r="N48" s="28"/>
      <c r="O48" s="27"/>
      <c r="P48" s="27">
        <f t="shared" si="7"/>
        <v>1.3895199995259542</v>
      </c>
      <c r="R48" s="9"/>
    </row>
    <row r="49" spans="1:19" x14ac:dyDescent="0.3">
      <c r="A49" s="15" t="s">
        <v>21</v>
      </c>
      <c r="B49" s="30">
        <v>2.462720442018</v>
      </c>
      <c r="C49" s="30">
        <v>1.2445390990160901</v>
      </c>
      <c r="D49" s="30" t="s">
        <v>125</v>
      </c>
      <c r="E49" s="23"/>
      <c r="F49" s="23">
        <v>2.2130530980033298</v>
      </c>
      <c r="G49" s="23" t="s">
        <v>124</v>
      </c>
      <c r="H49" s="23">
        <v>1.71744148371146</v>
      </c>
      <c r="I49" s="23" t="s">
        <v>124</v>
      </c>
      <c r="J49" s="23">
        <f t="shared" si="4"/>
        <v>3.9304945817147896</v>
      </c>
      <c r="K49" s="24">
        <f t="shared" si="5"/>
        <v>0.24966734401467017</v>
      </c>
      <c r="L49" s="24">
        <f t="shared" si="6"/>
        <v>1.2181813430019099</v>
      </c>
      <c r="M49" s="28">
        <v>3.2631939999999999</v>
      </c>
      <c r="N49" s="28"/>
      <c r="O49" s="27"/>
      <c r="P49" s="27">
        <f t="shared" si="7"/>
        <v>1.3799819427684015</v>
      </c>
      <c r="R49" s="9"/>
    </row>
    <row r="50" spans="1:19" x14ac:dyDescent="0.3">
      <c r="A50" s="15" t="s">
        <v>22</v>
      </c>
      <c r="B50" s="30">
        <v>2.4653790611259701</v>
      </c>
      <c r="C50" s="30">
        <v>1.2414665356096499</v>
      </c>
      <c r="D50" s="30" t="s">
        <v>125</v>
      </c>
      <c r="E50" s="23"/>
      <c r="F50" s="23">
        <v>2.1821852225757898</v>
      </c>
      <c r="G50" s="23" t="s">
        <v>124</v>
      </c>
      <c r="H50" s="23">
        <v>1.6597092248677301</v>
      </c>
      <c r="I50" s="23" t="s">
        <v>124</v>
      </c>
      <c r="J50" s="23">
        <f t="shared" si="4"/>
        <v>3.8418944474435199</v>
      </c>
      <c r="K50" s="24">
        <f t="shared" si="5"/>
        <v>0.28319383855018021</v>
      </c>
      <c r="L50" s="24">
        <f t="shared" si="6"/>
        <v>1.2239125255163201</v>
      </c>
      <c r="M50" s="28">
        <v>3.2631939999999999</v>
      </c>
      <c r="N50" s="28"/>
      <c r="O50" s="27"/>
      <c r="P50" s="27">
        <f t="shared" si="7"/>
        <v>1.3368940501104145</v>
      </c>
      <c r="R50" s="9"/>
      <c r="S50" s="10"/>
    </row>
    <row r="51" spans="1:19" x14ac:dyDescent="0.3">
      <c r="A51" s="15" t="s">
        <v>27</v>
      </c>
      <c r="B51" s="30">
        <v>2.34787187308548</v>
      </c>
      <c r="C51" s="30">
        <v>0.997461789914181</v>
      </c>
      <c r="D51" s="30" t="s">
        <v>125</v>
      </c>
      <c r="E51" s="23"/>
      <c r="F51" s="23">
        <v>1.3342997462344199</v>
      </c>
      <c r="G51" s="23" t="s">
        <v>124</v>
      </c>
      <c r="H51" s="23">
        <v>1.3871562997134601</v>
      </c>
      <c r="I51" s="23" t="s">
        <v>124</v>
      </c>
      <c r="J51" s="23">
        <f t="shared" si="4"/>
        <v>2.72145604594788</v>
      </c>
      <c r="K51" s="24">
        <f t="shared" si="5"/>
        <v>1.01357212685106</v>
      </c>
      <c r="L51" s="24">
        <f t="shared" si="6"/>
        <v>1.3504100831712988</v>
      </c>
      <c r="M51" s="21"/>
      <c r="N51" s="28"/>
      <c r="O51" s="27"/>
      <c r="P51" s="27">
        <f t="shared" si="7"/>
        <v>1.3906861533340615</v>
      </c>
      <c r="R51" s="9"/>
    </row>
    <row r="52" spans="1:19" x14ac:dyDescent="0.3">
      <c r="A52" s="15" t="s">
        <v>29</v>
      </c>
      <c r="B52" s="30">
        <v>2.3335559427596002</v>
      </c>
      <c r="C52" s="30">
        <v>0.99179395760382205</v>
      </c>
      <c r="D52" s="30" t="s">
        <v>125</v>
      </c>
      <c r="E52" s="23"/>
      <c r="F52" s="23">
        <v>1.4242873208262701</v>
      </c>
      <c r="G52" s="23" t="s">
        <v>124</v>
      </c>
      <c r="H52" s="23">
        <v>1.2879371588312301</v>
      </c>
      <c r="I52" s="23" t="s">
        <v>124</v>
      </c>
      <c r="J52" s="23">
        <f t="shared" si="4"/>
        <v>2.7122244796575004</v>
      </c>
      <c r="K52" s="24">
        <f t="shared" si="5"/>
        <v>0.90926862193333013</v>
      </c>
      <c r="L52" s="24">
        <f t="shared" si="6"/>
        <v>1.3417619851557783</v>
      </c>
      <c r="M52" s="21"/>
      <c r="N52" s="28"/>
      <c r="O52" s="27"/>
      <c r="P52" s="27">
        <f t="shared" si="7"/>
        <v>1.2985934719171823</v>
      </c>
      <c r="R52" s="9"/>
    </row>
    <row r="53" spans="1:19" x14ac:dyDescent="0.3">
      <c r="A53" s="15" t="s">
        <v>30</v>
      </c>
      <c r="B53" s="30">
        <v>2.5060011100140702</v>
      </c>
      <c r="C53" s="30">
        <v>1.33157124479593</v>
      </c>
      <c r="D53" s="30" t="s">
        <v>125</v>
      </c>
      <c r="E53" s="23"/>
      <c r="F53" s="23">
        <v>1.9508285494155799</v>
      </c>
      <c r="G53" s="23" t="s">
        <v>124</v>
      </c>
      <c r="H53" s="23">
        <v>2.9773157258479799</v>
      </c>
      <c r="I53" s="23" t="s">
        <v>124</v>
      </c>
      <c r="J53" s="23">
        <f t="shared" si="4"/>
        <v>4.92814427526356</v>
      </c>
      <c r="K53" s="24">
        <f t="shared" si="5"/>
        <v>0.55517256059849029</v>
      </c>
      <c r="L53" s="24">
        <f t="shared" si="6"/>
        <v>1.1744298652181402</v>
      </c>
      <c r="M53" s="28">
        <v>3.718966</v>
      </c>
      <c r="N53" s="28">
        <v>4.4777870000000002</v>
      </c>
      <c r="O53" s="27"/>
      <c r="P53" s="27">
        <f t="shared" si="7"/>
        <v>2.2359417398685779</v>
      </c>
      <c r="R53" s="9"/>
    </row>
    <row r="54" spans="1:19" x14ac:dyDescent="0.3">
      <c r="A54" s="15" t="s">
        <v>31</v>
      </c>
      <c r="B54" s="30">
        <v>2.50981644383769</v>
      </c>
      <c r="C54" s="30">
        <v>1.32690135114345</v>
      </c>
      <c r="D54" s="30" t="s">
        <v>125</v>
      </c>
      <c r="E54" s="23"/>
      <c r="F54" s="23">
        <v>1.9508302819327901</v>
      </c>
      <c r="G54" s="23" t="s">
        <v>124</v>
      </c>
      <c r="H54" s="23">
        <v>3.0898319127642102</v>
      </c>
      <c r="I54" s="23" t="s">
        <v>124</v>
      </c>
      <c r="J54" s="23">
        <f t="shared" si="4"/>
        <v>5.0406621946970001</v>
      </c>
      <c r="K54" s="24">
        <f t="shared" si="5"/>
        <v>0.55898616190489991</v>
      </c>
      <c r="L54" s="24">
        <f t="shared" si="6"/>
        <v>1.18291509269424</v>
      </c>
      <c r="M54" s="28">
        <v>3.718966</v>
      </c>
      <c r="N54" s="28">
        <v>4.4777870000000002</v>
      </c>
      <c r="O54" s="27"/>
      <c r="P54" s="27">
        <f t="shared" si="7"/>
        <v>2.3286071041389507</v>
      </c>
      <c r="R54" s="9"/>
    </row>
    <row r="55" spans="1:19" x14ac:dyDescent="0.3">
      <c r="A55" s="15" t="s">
        <v>32</v>
      </c>
      <c r="B55" s="30">
        <v>2.51979549703807</v>
      </c>
      <c r="C55" s="30">
        <v>1.3212189952906099</v>
      </c>
      <c r="D55" s="30" t="s">
        <v>125</v>
      </c>
      <c r="E55" s="23"/>
      <c r="F55" s="23">
        <v>1.9523499541973299</v>
      </c>
      <c r="G55" s="23" t="s">
        <v>124</v>
      </c>
      <c r="H55" s="23">
        <v>2.8738547640005301</v>
      </c>
      <c r="I55" s="23" t="s">
        <v>124</v>
      </c>
      <c r="J55" s="23">
        <f t="shared" si="4"/>
        <v>4.82620471819786</v>
      </c>
      <c r="K55" s="24">
        <f t="shared" si="5"/>
        <v>0.56744554284074011</v>
      </c>
      <c r="L55" s="24">
        <f t="shared" si="6"/>
        <v>1.1985765017474601</v>
      </c>
      <c r="M55" s="28">
        <v>3.718966</v>
      </c>
      <c r="N55" s="28">
        <v>4.4777870000000002</v>
      </c>
      <c r="O55" s="27"/>
      <c r="P55" s="27">
        <f t="shared" si="7"/>
        <v>2.1751539860115385</v>
      </c>
      <c r="R55" s="9"/>
    </row>
    <row r="56" spans="1:19" s="7" customFormat="1" x14ac:dyDescent="0.3">
      <c r="A56" s="15" t="s">
        <v>45</v>
      </c>
      <c r="B56" s="30">
        <v>3.3699131222462699</v>
      </c>
      <c r="C56" s="30">
        <v>1.6093272919242101</v>
      </c>
      <c r="D56" s="30" t="s">
        <v>125</v>
      </c>
      <c r="E56" s="23"/>
      <c r="F56" s="23">
        <v>1.8929658664886799</v>
      </c>
      <c r="G56" s="23" t="s">
        <v>124</v>
      </c>
      <c r="H56" s="23">
        <v>2.2450869703946998</v>
      </c>
      <c r="I56" s="23" t="s">
        <v>124</v>
      </c>
      <c r="J56" s="23">
        <f t="shared" si="4"/>
        <v>4.1380528368833795</v>
      </c>
      <c r="K56" s="24">
        <f t="shared" si="5"/>
        <v>1.47694725575759</v>
      </c>
      <c r="L56" s="24">
        <f t="shared" si="6"/>
        <v>1.7605858303220598</v>
      </c>
      <c r="M56" s="28">
        <v>3.7264189999999999</v>
      </c>
      <c r="N56" s="28"/>
      <c r="O56" s="27"/>
      <c r="P56" s="27">
        <f t="shared" si="7"/>
        <v>1.3950468507312372</v>
      </c>
    </row>
    <row r="57" spans="1:19" s="7" customFormat="1" x14ac:dyDescent="0.3">
      <c r="A57" s="15" t="s">
        <v>46</v>
      </c>
      <c r="B57" s="30">
        <v>3.3782755150869801</v>
      </c>
      <c r="C57" s="30">
        <v>1.61747411075216</v>
      </c>
      <c r="D57" s="30" t="s">
        <v>125</v>
      </c>
      <c r="E57" s="23"/>
      <c r="F57" s="23">
        <v>1.8019179326916901</v>
      </c>
      <c r="G57" s="23" t="s">
        <v>124</v>
      </c>
      <c r="H57" s="23">
        <v>2.40280196688532</v>
      </c>
      <c r="I57" s="23" t="s">
        <v>124</v>
      </c>
      <c r="J57" s="23">
        <f t="shared" si="4"/>
        <v>4.2047198995770101</v>
      </c>
      <c r="K57" s="24">
        <f t="shared" si="5"/>
        <v>1.57635758239529</v>
      </c>
      <c r="L57" s="24">
        <f t="shared" si="6"/>
        <v>1.7608014043348201</v>
      </c>
      <c r="M57" s="28">
        <v>3.7264189999999999</v>
      </c>
      <c r="N57" s="28"/>
      <c r="O57" s="27"/>
      <c r="P57" s="27">
        <f t="shared" si="7"/>
        <v>1.4855273113261551</v>
      </c>
    </row>
    <row r="58" spans="1:19" s="7" customFormat="1" x14ac:dyDescent="0.3">
      <c r="A58" s="15" t="s">
        <v>47</v>
      </c>
      <c r="B58" s="30">
        <v>3.3697809695719299</v>
      </c>
      <c r="C58" s="30">
        <v>1.61337301546298</v>
      </c>
      <c r="D58" s="30" t="s">
        <v>125</v>
      </c>
      <c r="E58" s="23"/>
      <c r="F58" s="23">
        <v>1.8333404121866901</v>
      </c>
      <c r="G58" s="23" t="s">
        <v>124</v>
      </c>
      <c r="H58" s="23">
        <v>2.4881642052571702</v>
      </c>
      <c r="I58" s="23" t="s">
        <v>124</v>
      </c>
      <c r="J58" s="23">
        <f t="shared" si="4"/>
        <v>4.3215046174438605</v>
      </c>
      <c r="K58" s="24">
        <f t="shared" si="5"/>
        <v>1.5364405573852398</v>
      </c>
      <c r="L58" s="24">
        <f t="shared" si="6"/>
        <v>1.7564079541089499</v>
      </c>
      <c r="M58" s="28">
        <v>3.7264189999999999</v>
      </c>
      <c r="N58" s="28"/>
      <c r="O58" s="27"/>
      <c r="P58" s="27">
        <f t="shared" si="7"/>
        <v>1.5422126076300815</v>
      </c>
    </row>
    <row r="59" spans="1:19" x14ac:dyDescent="0.3">
      <c r="A59" s="15" t="s">
        <v>54</v>
      </c>
      <c r="B59" s="30">
        <v>2.5742019570041101</v>
      </c>
      <c r="C59" s="30">
        <v>1.11501834967073</v>
      </c>
      <c r="D59" s="30" t="s">
        <v>125</v>
      </c>
      <c r="E59" s="23"/>
      <c r="F59" s="23">
        <v>1.98021299757257</v>
      </c>
      <c r="G59" s="23" t="s">
        <v>124</v>
      </c>
      <c r="H59" s="23">
        <v>1.34456862200739</v>
      </c>
      <c r="I59" s="23" t="s">
        <v>124</v>
      </c>
      <c r="J59" s="23">
        <f t="shared" si="4"/>
        <v>3.32478161957996</v>
      </c>
      <c r="K59" s="24">
        <f t="shared" si="5"/>
        <v>0.59398895943154018</v>
      </c>
      <c r="L59" s="24">
        <f t="shared" si="6"/>
        <v>1.4591836073333802</v>
      </c>
      <c r="M59" s="28">
        <v>4.2198460000000004</v>
      </c>
      <c r="N59" s="28"/>
      <c r="O59" s="27"/>
      <c r="P59" s="27">
        <f t="shared" si="7"/>
        <v>1.2058712956647282</v>
      </c>
    </row>
    <row r="60" spans="1:19" x14ac:dyDescent="0.3">
      <c r="A60" s="15" t="s">
        <v>55</v>
      </c>
      <c r="B60" s="30">
        <v>2.59484646913246</v>
      </c>
      <c r="C60" s="30">
        <v>1.1115309032445899</v>
      </c>
      <c r="D60" s="30" t="s">
        <v>125</v>
      </c>
      <c r="E60" s="23"/>
      <c r="F60" s="23">
        <v>2.0184751870958002</v>
      </c>
      <c r="G60" s="23" t="s">
        <v>124</v>
      </c>
      <c r="H60" s="23">
        <v>1.34152334837167</v>
      </c>
      <c r="I60" s="23" t="s">
        <v>124</v>
      </c>
      <c r="J60" s="23">
        <f t="shared" si="4"/>
        <v>3.3599985354674704</v>
      </c>
      <c r="K60" s="24">
        <f t="shared" si="5"/>
        <v>0.57637128203665977</v>
      </c>
      <c r="L60" s="24">
        <f t="shared" si="6"/>
        <v>1.4833155658878701</v>
      </c>
      <c r="M60" s="28">
        <v>4.2198460000000004</v>
      </c>
      <c r="N60" s="28"/>
      <c r="O60" s="27"/>
      <c r="P60" s="27">
        <f t="shared" si="7"/>
        <v>1.2069150254443899</v>
      </c>
    </row>
    <row r="61" spans="1:19" x14ac:dyDescent="0.3">
      <c r="A61" s="15" t="s">
        <v>56</v>
      </c>
      <c r="B61" s="30">
        <v>2.58412406899415</v>
      </c>
      <c r="C61" s="30">
        <v>1.1150170239116599</v>
      </c>
      <c r="D61" s="30" t="s">
        <v>125</v>
      </c>
      <c r="E61" s="23"/>
      <c r="F61" s="23">
        <v>1.9129353717973601</v>
      </c>
      <c r="G61" s="23" t="s">
        <v>124</v>
      </c>
      <c r="H61" s="23">
        <v>1.40546104490674</v>
      </c>
      <c r="I61" s="23" t="s">
        <v>124</v>
      </c>
      <c r="J61" s="23">
        <f t="shared" si="4"/>
        <v>3.3183964167041</v>
      </c>
      <c r="K61" s="24">
        <f t="shared" si="5"/>
        <v>0.67118869719678997</v>
      </c>
      <c r="L61" s="24">
        <f t="shared" si="6"/>
        <v>1.4691070450824901</v>
      </c>
      <c r="M61" s="28">
        <v>4.2198460000000004</v>
      </c>
      <c r="N61" s="28"/>
      <c r="O61" s="27"/>
      <c r="P61" s="27">
        <f t="shared" si="7"/>
        <v>1.2604839341162304</v>
      </c>
    </row>
    <row r="62" spans="1:19" x14ac:dyDescent="0.3">
      <c r="A62" s="15" t="s">
        <v>63</v>
      </c>
      <c r="B62" s="30">
        <v>2.0896771053771102</v>
      </c>
      <c r="C62" s="30">
        <v>1.0164598390781101</v>
      </c>
      <c r="D62" s="30" t="s">
        <v>125</v>
      </c>
      <c r="E62" s="23"/>
      <c r="F62" s="23">
        <v>1.15964616636442</v>
      </c>
      <c r="G62" s="23" t="s">
        <v>124</v>
      </c>
      <c r="H62" s="23">
        <v>2.48141363410795</v>
      </c>
      <c r="I62" s="23" t="s">
        <v>124</v>
      </c>
      <c r="J62" s="23">
        <f t="shared" si="4"/>
        <v>3.64105980047237</v>
      </c>
      <c r="K62" s="24">
        <f t="shared" si="5"/>
        <v>0.93003093901269018</v>
      </c>
      <c r="L62" s="24">
        <f t="shared" si="6"/>
        <v>1.0732172662990001</v>
      </c>
      <c r="M62" s="28">
        <v>3.4263669999999999</v>
      </c>
      <c r="N62" s="28">
        <v>3.8239779999999999</v>
      </c>
      <c r="O62" s="12"/>
      <c r="P62" s="27">
        <f t="shared" si="7"/>
        <v>2.4412313587898331</v>
      </c>
      <c r="R62" s="9"/>
      <c r="S62" s="10"/>
    </row>
    <row r="63" spans="1:19" x14ac:dyDescent="0.3">
      <c r="A63" s="15" t="s">
        <v>64</v>
      </c>
      <c r="B63" s="30">
        <v>2.04847574836923</v>
      </c>
      <c r="C63" s="30">
        <v>1.0495639422458101</v>
      </c>
      <c r="D63" s="30" t="s">
        <v>125</v>
      </c>
      <c r="E63" s="23"/>
      <c r="F63" s="23">
        <v>1.33054513444432</v>
      </c>
      <c r="G63" s="23" t="s">
        <v>124</v>
      </c>
      <c r="H63" s="23">
        <v>3.02149705628424</v>
      </c>
      <c r="I63" s="23" t="s">
        <v>124</v>
      </c>
      <c r="J63" s="23">
        <f t="shared" si="4"/>
        <v>4.35204219072856</v>
      </c>
      <c r="K63" s="24">
        <f t="shared" si="5"/>
        <v>0.71793061392490998</v>
      </c>
      <c r="L63" s="24">
        <f t="shared" si="6"/>
        <v>0.9989118061234199</v>
      </c>
      <c r="M63" s="28">
        <v>3.4263669999999999</v>
      </c>
      <c r="N63" s="28">
        <v>3.8239779999999999</v>
      </c>
      <c r="O63" s="12"/>
      <c r="P63" s="27">
        <f t="shared" si="7"/>
        <v>2.8788117947525671</v>
      </c>
      <c r="R63" s="9"/>
      <c r="S63" s="10"/>
    </row>
    <row r="64" spans="1:19" x14ac:dyDescent="0.3">
      <c r="A64" s="15" t="s">
        <v>65</v>
      </c>
      <c r="B64" s="30">
        <v>2.1975085154720899</v>
      </c>
      <c r="C64" s="30">
        <v>1.1538935982455101</v>
      </c>
      <c r="D64" s="30" t="s">
        <v>125</v>
      </c>
      <c r="E64" s="23"/>
      <c r="F64" s="23">
        <v>1.2803933135619301</v>
      </c>
      <c r="G64" s="23" t="s">
        <v>124</v>
      </c>
      <c r="H64" s="23">
        <v>2.833020329729</v>
      </c>
      <c r="I64" s="23" t="s">
        <v>124</v>
      </c>
      <c r="J64" s="23">
        <f t="shared" si="4"/>
        <v>4.1134136432909303</v>
      </c>
      <c r="K64" s="24">
        <f t="shared" si="5"/>
        <v>0.91711520191015983</v>
      </c>
      <c r="L64" s="24">
        <f t="shared" si="6"/>
        <v>1.0436149172265798</v>
      </c>
      <c r="M64" s="28">
        <v>3.4263669999999999</v>
      </c>
      <c r="N64" s="28">
        <v>3.8239779999999999</v>
      </c>
      <c r="O64" s="12"/>
      <c r="P64" s="27">
        <f t="shared" si="7"/>
        <v>2.4551833323597552</v>
      </c>
      <c r="R64" s="9"/>
      <c r="S64" s="10"/>
    </row>
    <row r="65" spans="1:31" x14ac:dyDescent="0.3">
      <c r="A65" s="15" t="s">
        <v>66</v>
      </c>
      <c r="B65" s="30">
        <v>2.5668356473282401</v>
      </c>
      <c r="C65" s="30">
        <v>1.4027437965631</v>
      </c>
      <c r="D65" s="30" t="s">
        <v>125</v>
      </c>
      <c r="E65" s="23"/>
      <c r="F65" s="23">
        <v>1.6701915763680899</v>
      </c>
      <c r="G65" s="23" t="s">
        <v>124</v>
      </c>
      <c r="H65" s="23">
        <v>2.9476428306943898</v>
      </c>
      <c r="I65" s="23" t="s">
        <v>124</v>
      </c>
      <c r="J65" s="23">
        <f t="shared" si="4"/>
        <v>4.6178344070624799</v>
      </c>
      <c r="K65" s="24">
        <f t="shared" si="5"/>
        <v>0.8966440709601502</v>
      </c>
      <c r="L65" s="24">
        <f t="shared" si="6"/>
        <v>1.1640918507651401</v>
      </c>
      <c r="M65" s="28">
        <v>3.4263669999999999</v>
      </c>
      <c r="N65" s="28">
        <v>3.8239779999999999</v>
      </c>
      <c r="O65" s="12"/>
      <c r="P65" s="27">
        <f t="shared" si="7"/>
        <v>2.1013408420814179</v>
      </c>
      <c r="R65" s="11"/>
      <c r="S65" s="12"/>
    </row>
    <row r="66" spans="1:31" x14ac:dyDescent="0.3">
      <c r="A66" s="15" t="s">
        <v>67</v>
      </c>
      <c r="B66" s="30">
        <v>2.4842650028086699</v>
      </c>
      <c r="C66" s="30">
        <v>1.3936157260726001</v>
      </c>
      <c r="D66" s="30" t="s">
        <v>125</v>
      </c>
      <c r="E66" s="23"/>
      <c r="F66" s="23">
        <v>1.43066608989259</v>
      </c>
      <c r="G66" s="23" t="s">
        <v>124</v>
      </c>
      <c r="H66" s="23">
        <v>2.8204353425227899</v>
      </c>
      <c r="I66" s="23" t="s">
        <v>124</v>
      </c>
      <c r="J66" s="23">
        <f t="shared" ref="J66:J73" si="8">F66+H66</f>
        <v>4.2511014324153802</v>
      </c>
      <c r="K66" s="24">
        <f t="shared" ref="K66:K73" si="9">B66-F66</f>
        <v>1.0535989129160799</v>
      </c>
      <c r="L66" s="24">
        <f t="shared" ref="L66:L73" si="10">B66-C66</f>
        <v>1.0906492767360698</v>
      </c>
      <c r="M66" s="28">
        <v>3.4263669999999999</v>
      </c>
      <c r="N66" s="28">
        <v>3.8239779999999999</v>
      </c>
      <c r="O66" s="12"/>
      <c r="P66" s="27">
        <f t="shared" ref="P66:P73" si="11">H66/C66</f>
        <v>2.0238257144752256</v>
      </c>
      <c r="R66" s="9"/>
      <c r="S66" s="10"/>
    </row>
    <row r="67" spans="1:31" x14ac:dyDescent="0.3">
      <c r="A67" s="15" t="s">
        <v>68</v>
      </c>
      <c r="B67" s="30">
        <v>2.5189368179013498</v>
      </c>
      <c r="C67" s="30">
        <v>1.39937891900734</v>
      </c>
      <c r="D67" s="30" t="s">
        <v>125</v>
      </c>
      <c r="E67" s="23"/>
      <c r="F67" s="23">
        <v>1.5720092834261501</v>
      </c>
      <c r="G67" s="23" t="s">
        <v>124</v>
      </c>
      <c r="H67" s="23">
        <v>3.2007107245970601</v>
      </c>
      <c r="I67" s="23" t="s">
        <v>124</v>
      </c>
      <c r="J67" s="23">
        <f t="shared" si="8"/>
        <v>4.7727200080232102</v>
      </c>
      <c r="K67" s="24">
        <f t="shared" si="9"/>
        <v>0.94692753447519973</v>
      </c>
      <c r="L67" s="24">
        <f t="shared" si="10"/>
        <v>1.1195578988940098</v>
      </c>
      <c r="M67" s="28">
        <v>3.4263669999999999</v>
      </c>
      <c r="N67" s="28">
        <v>3.8239779999999999</v>
      </c>
      <c r="O67" s="12"/>
      <c r="P67" s="27">
        <f t="shared" si="11"/>
        <v>2.2872366312817607</v>
      </c>
      <c r="R67" s="9"/>
      <c r="S67" s="10"/>
      <c r="AE67" s="3" t="s">
        <v>144</v>
      </c>
    </row>
    <row r="68" spans="1:31" x14ac:dyDescent="0.3">
      <c r="A68" s="15" t="s">
        <v>78</v>
      </c>
      <c r="B68" s="30">
        <v>2.88856295922215</v>
      </c>
      <c r="C68" s="30">
        <v>1.35889290864677</v>
      </c>
      <c r="D68" s="30" t="s">
        <v>125</v>
      </c>
      <c r="E68" s="23"/>
      <c r="F68" s="23">
        <v>2.35219465058421</v>
      </c>
      <c r="G68" s="23" t="s">
        <v>124</v>
      </c>
      <c r="H68" s="23">
        <v>1.31578274615616</v>
      </c>
      <c r="I68" s="23" t="s">
        <v>124</v>
      </c>
      <c r="J68" s="23">
        <f t="shared" si="8"/>
        <v>3.6679773967403699</v>
      </c>
      <c r="K68" s="24">
        <f t="shared" si="9"/>
        <v>0.53636830863794005</v>
      </c>
      <c r="L68" s="24">
        <f t="shared" si="10"/>
        <v>1.52967005057538</v>
      </c>
      <c r="M68" s="25">
        <v>3.6237780000000002</v>
      </c>
      <c r="N68" s="20"/>
      <c r="O68" s="10"/>
      <c r="P68" s="27">
        <f t="shared" si="11"/>
        <v>0.96827552619025692</v>
      </c>
      <c r="R68" s="9"/>
      <c r="S68" s="10"/>
      <c r="AE68" s="3" t="s">
        <v>145</v>
      </c>
    </row>
    <row r="69" spans="1:31" x14ac:dyDescent="0.3">
      <c r="A69" s="15" t="s">
        <v>79</v>
      </c>
      <c r="B69" s="30">
        <v>2.85067197575284</v>
      </c>
      <c r="C69" s="30">
        <v>1.35197905773072</v>
      </c>
      <c r="D69" s="30" t="s">
        <v>125</v>
      </c>
      <c r="E69" s="23"/>
      <c r="F69" s="23">
        <v>2.1700013206200799</v>
      </c>
      <c r="G69" s="23" t="s">
        <v>124</v>
      </c>
      <c r="H69" s="23">
        <v>1.3833263285638799</v>
      </c>
      <c r="I69" s="23" t="s">
        <v>124</v>
      </c>
      <c r="J69" s="23">
        <f t="shared" si="8"/>
        <v>3.5533276491839598</v>
      </c>
      <c r="K69" s="24">
        <f t="shared" si="9"/>
        <v>0.68067065513276015</v>
      </c>
      <c r="L69" s="24">
        <f t="shared" si="10"/>
        <v>1.49869291802212</v>
      </c>
      <c r="M69" s="25">
        <v>3.6237780000000002</v>
      </c>
      <c r="N69" s="20"/>
      <c r="O69" s="10"/>
      <c r="P69" s="27">
        <f t="shared" si="11"/>
        <v>1.0231862103587432</v>
      </c>
      <c r="AE69" s="3" t="s">
        <v>146</v>
      </c>
    </row>
    <row r="70" spans="1:31" x14ac:dyDescent="0.3">
      <c r="A70" s="15" t="s">
        <v>80</v>
      </c>
      <c r="B70" s="30">
        <v>2.8802996569502599</v>
      </c>
      <c r="C70" s="30">
        <v>1.3531281032500899</v>
      </c>
      <c r="D70" s="30" t="s">
        <v>125</v>
      </c>
      <c r="E70" s="23"/>
      <c r="F70" s="23">
        <v>2.1331688286551098</v>
      </c>
      <c r="G70" s="23" t="s">
        <v>124</v>
      </c>
      <c r="H70" s="23">
        <v>1.46270776417266</v>
      </c>
      <c r="I70" s="23" t="s">
        <v>124</v>
      </c>
      <c r="J70" s="23">
        <f t="shared" si="8"/>
        <v>3.5958765928277696</v>
      </c>
      <c r="K70" s="24">
        <f t="shared" si="9"/>
        <v>0.7471308282951501</v>
      </c>
      <c r="L70" s="24">
        <f t="shared" si="10"/>
        <v>1.52717155370017</v>
      </c>
      <c r="M70" s="25">
        <v>3.6237780000000002</v>
      </c>
      <c r="N70" s="20"/>
      <c r="O70" s="10"/>
      <c r="P70" s="27">
        <f t="shared" si="11"/>
        <v>1.0809824736175162</v>
      </c>
      <c r="AE70" s="3" t="s">
        <v>147</v>
      </c>
    </row>
    <row r="71" spans="1:31" x14ac:dyDescent="0.3">
      <c r="A71" s="15" t="s">
        <v>96</v>
      </c>
      <c r="B71" s="30">
        <v>2.46894165489674</v>
      </c>
      <c r="C71" s="30">
        <v>1.2978157069669101</v>
      </c>
      <c r="D71" s="30" t="s">
        <v>125</v>
      </c>
      <c r="E71" s="23"/>
      <c r="F71" s="23">
        <v>2.2165782716173501</v>
      </c>
      <c r="G71" s="23" t="s">
        <v>124</v>
      </c>
      <c r="H71" s="23">
        <v>2.6021938297142899</v>
      </c>
      <c r="I71" s="23" t="s">
        <v>124</v>
      </c>
      <c r="J71" s="23">
        <f t="shared" si="8"/>
        <v>4.81877210133164</v>
      </c>
      <c r="K71" s="24">
        <f t="shared" si="9"/>
        <v>0.2523633832793899</v>
      </c>
      <c r="L71" s="24">
        <f t="shared" si="10"/>
        <v>1.1711259479298299</v>
      </c>
      <c r="M71" s="28">
        <v>2.2304940000000002</v>
      </c>
      <c r="N71" s="28"/>
      <c r="O71" s="27"/>
      <c r="P71" s="27">
        <f t="shared" si="11"/>
        <v>2.0050565082124074</v>
      </c>
      <c r="AE71" s="3" t="s">
        <v>148</v>
      </c>
    </row>
    <row r="72" spans="1:31" x14ac:dyDescent="0.3">
      <c r="A72" s="15" t="s">
        <v>97</v>
      </c>
      <c r="B72" s="30">
        <v>2.4990528919049799</v>
      </c>
      <c r="C72" s="30">
        <v>1.30395550699491</v>
      </c>
      <c r="D72" s="30" t="s">
        <v>125</v>
      </c>
      <c r="E72" s="23"/>
      <c r="F72" s="23">
        <v>2.4319448886988302</v>
      </c>
      <c r="G72" s="23" t="s">
        <v>124</v>
      </c>
      <c r="H72" s="23">
        <v>2.5425991630796099</v>
      </c>
      <c r="I72" s="23" t="s">
        <v>124</v>
      </c>
      <c r="J72" s="23">
        <f t="shared" si="8"/>
        <v>4.9745440517784401</v>
      </c>
      <c r="K72" s="24">
        <f t="shared" si="9"/>
        <v>6.7108003206149736E-2</v>
      </c>
      <c r="L72" s="24">
        <f t="shared" si="10"/>
        <v>1.1950973849100699</v>
      </c>
      <c r="M72" s="28">
        <v>2.2304940000000002</v>
      </c>
      <c r="N72" s="28"/>
      <c r="O72" s="27"/>
      <c r="P72" s="27">
        <f t="shared" si="11"/>
        <v>1.9499125157569774</v>
      </c>
    </row>
    <row r="73" spans="1:31" x14ac:dyDescent="0.3">
      <c r="A73" s="15" t="s">
        <v>98</v>
      </c>
      <c r="B73" s="30">
        <v>2.5197437387382799</v>
      </c>
      <c r="C73" s="30">
        <v>1.2923796469636399</v>
      </c>
      <c r="D73" s="30" t="s">
        <v>125</v>
      </c>
      <c r="E73" s="23"/>
      <c r="F73" s="23">
        <v>2.1258306610405802</v>
      </c>
      <c r="G73" s="23" t="s">
        <v>124</v>
      </c>
      <c r="H73" s="23">
        <v>2.7050362366493199</v>
      </c>
      <c r="I73" s="23" t="s">
        <v>124</v>
      </c>
      <c r="J73" s="23">
        <f t="shared" si="8"/>
        <v>4.8308668976898996</v>
      </c>
      <c r="K73" s="24">
        <f t="shared" si="9"/>
        <v>0.39391307769769979</v>
      </c>
      <c r="L73" s="24">
        <f t="shared" si="10"/>
        <v>1.22736409177464</v>
      </c>
      <c r="M73" s="28">
        <v>2.2304940000000002</v>
      </c>
      <c r="N73" s="28"/>
      <c r="O73" s="27"/>
      <c r="P73" s="27">
        <f t="shared" si="11"/>
        <v>2.0930662619181777</v>
      </c>
    </row>
    <row r="74" spans="1:31" x14ac:dyDescent="0.3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5"/>
      <c r="N74" s="25"/>
      <c r="O74" s="24"/>
      <c r="P74" s="24"/>
    </row>
    <row r="75" spans="1:31" x14ac:dyDescent="0.3">
      <c r="A75" s="3" t="s">
        <v>117</v>
      </c>
      <c r="B75" s="26">
        <v>6.9016640517083996</v>
      </c>
      <c r="C75" s="26">
        <v>4.4591316992086396</v>
      </c>
      <c r="D75" s="26" t="s">
        <v>124</v>
      </c>
      <c r="E75" s="26"/>
      <c r="F75" s="26">
        <v>6.7925142750635699</v>
      </c>
      <c r="G75" s="26" t="s">
        <v>124</v>
      </c>
      <c r="H75" s="26">
        <v>6.4927946025533201</v>
      </c>
      <c r="I75" s="26" t="s">
        <v>124</v>
      </c>
      <c r="J75" s="26">
        <f>F75+H75</f>
        <v>13.28530887761689</v>
      </c>
      <c r="K75" s="24"/>
      <c r="L75" s="24"/>
      <c r="M75" s="25">
        <v>5.1348039999999999</v>
      </c>
      <c r="N75" s="25"/>
      <c r="O75" s="24"/>
      <c r="P75" s="24">
        <f>H75/C75</f>
        <v>1.4560670194391419</v>
      </c>
    </row>
    <row r="76" spans="1:31" x14ac:dyDescent="0.3">
      <c r="A76" s="3" t="s">
        <v>118</v>
      </c>
      <c r="B76" s="26">
        <v>6.7682536190579299</v>
      </c>
      <c r="C76" s="26">
        <v>4.4686623838115196</v>
      </c>
      <c r="D76" s="26" t="s">
        <v>124</v>
      </c>
      <c r="E76" s="26"/>
      <c r="F76" s="26">
        <v>6.2031275263009702</v>
      </c>
      <c r="G76" s="26" t="s">
        <v>124</v>
      </c>
      <c r="H76" s="26">
        <v>5.9841943278720597</v>
      </c>
      <c r="I76" s="26" t="s">
        <v>124</v>
      </c>
      <c r="J76" s="26">
        <f>F76+H76</f>
        <v>12.18732185417303</v>
      </c>
      <c r="K76" s="24"/>
      <c r="L76" s="24"/>
      <c r="M76" s="25">
        <v>5.1348039999999999</v>
      </c>
      <c r="N76" s="25"/>
      <c r="O76" s="24"/>
      <c r="P76" s="24">
        <f>H76/C76</f>
        <v>1.3391466649059927</v>
      </c>
    </row>
    <row r="77" spans="1:31" x14ac:dyDescent="0.3">
      <c r="A77" s="3" t="s">
        <v>119</v>
      </c>
      <c r="B77" s="26">
        <v>6.7798220532909497</v>
      </c>
      <c r="C77" s="26">
        <v>4.4868383780674703</v>
      </c>
      <c r="D77" s="26" t="s">
        <v>124</v>
      </c>
      <c r="E77" s="26"/>
      <c r="F77" s="26">
        <v>6.5369162925005204</v>
      </c>
      <c r="G77" s="26" t="s">
        <v>124</v>
      </c>
      <c r="H77" s="26">
        <v>5.6048958096134402</v>
      </c>
      <c r="I77" s="26" t="s">
        <v>124</v>
      </c>
      <c r="J77" s="26">
        <f>F77+H77</f>
        <v>12.14181210211396</v>
      </c>
      <c r="K77" s="24"/>
      <c r="L77" s="24"/>
      <c r="M77" s="25">
        <v>5.1348039999999999</v>
      </c>
      <c r="N77" s="25"/>
      <c r="O77" s="24"/>
      <c r="P77" s="24">
        <f>H77/C77</f>
        <v>1.2491860275180069</v>
      </c>
    </row>
    <row r="78" spans="1:31" x14ac:dyDescent="0.3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5"/>
      <c r="N78" s="25"/>
      <c r="O78" s="24"/>
      <c r="P78" s="24"/>
    </row>
    <row r="79" spans="1:31" x14ac:dyDescent="0.3">
      <c r="A79" s="3" t="s">
        <v>2</v>
      </c>
      <c r="B79" s="26">
        <v>2.7744921743580502</v>
      </c>
      <c r="C79" s="26">
        <v>1.11956402173394</v>
      </c>
      <c r="D79" s="26" t="s">
        <v>124</v>
      </c>
      <c r="E79" s="26"/>
      <c r="F79" s="29">
        <v>2.1857341038374698</v>
      </c>
      <c r="G79" s="29" t="s">
        <v>124</v>
      </c>
      <c r="H79" s="29">
        <v>2.4119582317578798</v>
      </c>
      <c r="I79" s="29" t="s">
        <v>125</v>
      </c>
      <c r="J79" s="29">
        <f t="shared" ref="J79:J90" si="12">F79+H79</f>
        <v>4.5976923355953492</v>
      </c>
      <c r="K79" s="24"/>
      <c r="L79" s="24"/>
      <c r="M79" s="25">
        <v>3.9365049999999999</v>
      </c>
      <c r="N79" s="25">
        <v>3.4700630000000001</v>
      </c>
      <c r="O79" s="24"/>
      <c r="P79" s="24">
        <f t="shared" ref="P79:P90" si="13">H79/C79</f>
        <v>2.1543727602306535</v>
      </c>
    </row>
    <row r="80" spans="1:31" x14ac:dyDescent="0.3">
      <c r="A80" s="3" t="s">
        <v>3</v>
      </c>
      <c r="B80" s="26">
        <v>2.7859382809508499</v>
      </c>
      <c r="C80" s="26">
        <v>1.1180750022949399</v>
      </c>
      <c r="D80" s="26" t="s">
        <v>124</v>
      </c>
      <c r="E80" s="26"/>
      <c r="F80" s="26">
        <v>2.40329664821498</v>
      </c>
      <c r="G80" s="26" t="s">
        <v>124</v>
      </c>
      <c r="H80" s="26">
        <v>2.7086008840164202</v>
      </c>
      <c r="I80" s="26" t="s">
        <v>124</v>
      </c>
      <c r="J80" s="26">
        <f t="shared" si="12"/>
        <v>5.1118975322314002</v>
      </c>
      <c r="K80" s="24"/>
      <c r="L80" s="24"/>
      <c r="M80" s="25">
        <v>3.9365049999999999</v>
      </c>
      <c r="N80" s="25">
        <v>3.4700630000000001</v>
      </c>
      <c r="O80" s="24"/>
      <c r="P80" s="24">
        <f t="shared" si="13"/>
        <v>2.4225574120312112</v>
      </c>
    </row>
    <row r="81" spans="1:16" x14ac:dyDescent="0.3">
      <c r="A81" s="3" t="s">
        <v>4</v>
      </c>
      <c r="B81" s="26">
        <v>2.8261466291253301</v>
      </c>
      <c r="C81" s="26">
        <v>1.1198824163265699</v>
      </c>
      <c r="D81" s="26" t="s">
        <v>124</v>
      </c>
      <c r="E81" s="26"/>
      <c r="F81" s="26">
        <v>2.8608971584197098</v>
      </c>
      <c r="G81" s="26" t="s">
        <v>124</v>
      </c>
      <c r="H81" s="26">
        <v>3.1280518185855999</v>
      </c>
      <c r="I81" s="26" t="s">
        <v>124</v>
      </c>
      <c r="J81" s="26">
        <f t="shared" si="12"/>
        <v>5.9889489770053093</v>
      </c>
      <c r="K81" s="24"/>
      <c r="L81" s="24"/>
      <c r="M81" s="25">
        <v>3.9365049999999999</v>
      </c>
      <c r="N81" s="25">
        <v>3.4700630000000001</v>
      </c>
      <c r="O81" s="24"/>
      <c r="P81" s="24">
        <f t="shared" si="13"/>
        <v>2.7931966543828883</v>
      </c>
    </row>
    <row r="82" spans="1:16" x14ac:dyDescent="0.3">
      <c r="A82" s="3" t="s">
        <v>5</v>
      </c>
      <c r="B82" s="26">
        <v>1.4504923515161801</v>
      </c>
      <c r="C82" s="26">
        <v>0.25595285843742499</v>
      </c>
      <c r="D82" s="26" t="s">
        <v>124</v>
      </c>
      <c r="E82" s="26"/>
      <c r="F82" s="29">
        <v>2.1631886489034602</v>
      </c>
      <c r="G82" s="29" t="s">
        <v>124</v>
      </c>
      <c r="H82" s="29">
        <v>0.98003326613561603</v>
      </c>
      <c r="I82" s="29" t="s">
        <v>125</v>
      </c>
      <c r="J82" s="29">
        <f t="shared" si="12"/>
        <v>3.1432219150390761</v>
      </c>
      <c r="K82" s="24"/>
      <c r="L82" s="24"/>
      <c r="M82" s="25">
        <v>1.80722</v>
      </c>
      <c r="N82" s="25"/>
      <c r="O82" s="24"/>
      <c r="P82" s="24">
        <f t="shared" si="13"/>
        <v>3.828960036307675</v>
      </c>
    </row>
    <row r="83" spans="1:16" x14ac:dyDescent="0.3">
      <c r="A83" s="3" t="s">
        <v>6</v>
      </c>
      <c r="B83" s="26">
        <v>1.4559131455292</v>
      </c>
      <c r="C83" s="26">
        <v>0.25845431474124803</v>
      </c>
      <c r="D83" s="26" t="s">
        <v>124</v>
      </c>
      <c r="E83" s="26"/>
      <c r="F83" s="29">
        <v>2.1244267435350301</v>
      </c>
      <c r="G83" s="29" t="s">
        <v>124</v>
      </c>
      <c r="H83" s="29">
        <v>0.94283986464633696</v>
      </c>
      <c r="I83" s="29" t="s">
        <v>125</v>
      </c>
      <c r="J83" s="29">
        <f t="shared" si="12"/>
        <v>3.0672666081813671</v>
      </c>
      <c r="K83" s="24"/>
      <c r="L83" s="24"/>
      <c r="M83" s="25">
        <v>1.80722</v>
      </c>
      <c r="N83" s="25"/>
      <c r="O83" s="24"/>
      <c r="P83" s="24">
        <f t="shared" si="13"/>
        <v>3.6479942909456269</v>
      </c>
    </row>
    <row r="84" spans="1:16" x14ac:dyDescent="0.3">
      <c r="A84" s="3" t="s">
        <v>7</v>
      </c>
      <c r="B84" s="26">
        <v>1.4541621083649301</v>
      </c>
      <c r="C84" s="26">
        <v>0.25698691883902902</v>
      </c>
      <c r="D84" s="26" t="s">
        <v>124</v>
      </c>
      <c r="E84" s="26"/>
      <c r="F84" s="29">
        <v>2.1819482392324798</v>
      </c>
      <c r="G84" s="29" t="s">
        <v>124</v>
      </c>
      <c r="H84" s="29">
        <v>0.821600587756395</v>
      </c>
      <c r="I84" s="29" t="s">
        <v>125</v>
      </c>
      <c r="J84" s="29">
        <f t="shared" si="12"/>
        <v>3.003548826988875</v>
      </c>
      <c r="K84" s="24"/>
      <c r="L84" s="24"/>
      <c r="M84" s="25">
        <v>1.80722</v>
      </c>
      <c r="N84" s="25"/>
      <c r="O84" s="24"/>
      <c r="P84" s="24">
        <f t="shared" si="13"/>
        <v>3.1970521747491265</v>
      </c>
    </row>
    <row r="85" spans="1:16" x14ac:dyDescent="0.3">
      <c r="A85" s="3" t="s">
        <v>8</v>
      </c>
      <c r="B85" s="26">
        <v>2.8988870946112799</v>
      </c>
      <c r="C85" s="26">
        <v>1.1133168359277801</v>
      </c>
      <c r="D85" s="26" t="s">
        <v>124</v>
      </c>
      <c r="E85" s="26"/>
      <c r="F85" s="29">
        <v>2.1979679745530798</v>
      </c>
      <c r="G85" s="29" t="s">
        <v>124</v>
      </c>
      <c r="H85" s="29">
        <v>1.46553567960597</v>
      </c>
      <c r="I85" s="29" t="s">
        <v>125</v>
      </c>
      <c r="J85" s="29">
        <f t="shared" si="12"/>
        <v>3.66350365415905</v>
      </c>
      <c r="K85" s="24"/>
      <c r="L85" s="24"/>
      <c r="M85" s="25">
        <v>4.3519030000000001</v>
      </c>
      <c r="N85" s="25"/>
      <c r="O85" s="24"/>
      <c r="P85" s="24">
        <f t="shared" si="13"/>
        <v>1.3163689188124683</v>
      </c>
    </row>
    <row r="86" spans="1:16" x14ac:dyDescent="0.3">
      <c r="A86" s="3" t="s">
        <v>9</v>
      </c>
      <c r="B86" s="26">
        <v>2.8916489139244002</v>
      </c>
      <c r="C86" s="26">
        <v>1.1498543890867301</v>
      </c>
      <c r="D86" s="26" t="s">
        <v>124</v>
      </c>
      <c r="E86" s="26"/>
      <c r="F86" s="29">
        <v>2.1033886665801802</v>
      </c>
      <c r="G86" s="29" t="s">
        <v>124</v>
      </c>
      <c r="H86" s="29">
        <v>2.3535551782905801</v>
      </c>
      <c r="I86" s="29" t="s">
        <v>125</v>
      </c>
      <c r="J86" s="29">
        <f t="shared" si="12"/>
        <v>4.4569438448707608</v>
      </c>
      <c r="K86" s="24"/>
      <c r="L86" s="24"/>
      <c r="M86" s="25">
        <v>4.3519030000000001</v>
      </c>
      <c r="N86" s="25"/>
      <c r="O86" s="24"/>
      <c r="P86" s="24">
        <f t="shared" si="13"/>
        <v>2.0468288860121562</v>
      </c>
    </row>
    <row r="87" spans="1:16" x14ac:dyDescent="0.3">
      <c r="A87" s="3" t="s">
        <v>10</v>
      </c>
      <c r="B87" s="26">
        <v>2.92835843609961</v>
      </c>
      <c r="C87" s="26">
        <v>1.1295543207127201</v>
      </c>
      <c r="D87" s="26" t="s">
        <v>124</v>
      </c>
      <c r="E87" s="26"/>
      <c r="F87" s="29">
        <v>2.33191828109238</v>
      </c>
      <c r="G87" s="29" t="s">
        <v>125</v>
      </c>
      <c r="H87" s="29">
        <v>3.4860099466746601</v>
      </c>
      <c r="I87" s="29" t="s">
        <v>125</v>
      </c>
      <c r="J87" s="29">
        <f t="shared" si="12"/>
        <v>5.8179282277670401</v>
      </c>
      <c r="K87" s="24"/>
      <c r="L87" s="24"/>
      <c r="M87" s="25">
        <v>4.3519030000000001</v>
      </c>
      <c r="N87" s="25"/>
      <c r="O87" s="24"/>
      <c r="P87" s="24">
        <f t="shared" si="13"/>
        <v>3.0861817645698317</v>
      </c>
    </row>
    <row r="88" spans="1:16" x14ac:dyDescent="0.3">
      <c r="A88" s="3" t="s">
        <v>11</v>
      </c>
      <c r="B88" s="26">
        <v>2.8276844385804498</v>
      </c>
      <c r="C88" s="26">
        <v>1.0660662877706799</v>
      </c>
      <c r="D88" s="26" t="s">
        <v>124</v>
      </c>
      <c r="E88" s="26"/>
      <c r="F88" s="29">
        <v>2.1306911296826101</v>
      </c>
      <c r="G88" s="29" t="s">
        <v>124</v>
      </c>
      <c r="H88" s="29">
        <v>2.4626421356294101</v>
      </c>
      <c r="I88" s="29" t="s">
        <v>125</v>
      </c>
      <c r="J88" s="29">
        <f t="shared" si="12"/>
        <v>4.5933332653120207</v>
      </c>
      <c r="K88" s="24"/>
      <c r="L88" s="24"/>
      <c r="M88" s="25">
        <v>4.3519030000000001</v>
      </c>
      <c r="N88" s="25"/>
      <c r="O88" s="24"/>
      <c r="P88" s="24">
        <f t="shared" si="13"/>
        <v>2.3100272130161814</v>
      </c>
    </row>
    <row r="89" spans="1:16" x14ac:dyDescent="0.3">
      <c r="A89" s="3" t="s">
        <v>12</v>
      </c>
      <c r="B89" s="26">
        <v>2.8292577529531302</v>
      </c>
      <c r="C89" s="26">
        <v>1.0622926800764101</v>
      </c>
      <c r="D89" s="26" t="s">
        <v>124</v>
      </c>
      <c r="E89" s="26"/>
      <c r="F89" s="29">
        <v>2.2575886090750799</v>
      </c>
      <c r="G89" s="29" t="s">
        <v>125</v>
      </c>
      <c r="H89" s="29">
        <v>2.0176682818071399</v>
      </c>
      <c r="I89" s="29" t="s">
        <v>125</v>
      </c>
      <c r="J89" s="29">
        <f t="shared" si="12"/>
        <v>4.2752568908822202</v>
      </c>
      <c r="K89" s="24"/>
      <c r="L89" s="24"/>
      <c r="M89" s="25">
        <v>4.3519030000000001</v>
      </c>
      <c r="N89" s="25"/>
      <c r="O89" s="24"/>
      <c r="P89" s="24">
        <f t="shared" si="13"/>
        <v>1.8993525227548496</v>
      </c>
    </row>
    <row r="90" spans="1:16" x14ac:dyDescent="0.3">
      <c r="A90" s="3" t="s">
        <v>13</v>
      </c>
      <c r="B90" s="26">
        <v>2.83597876169146</v>
      </c>
      <c r="C90" s="26">
        <v>1.0674248252991201</v>
      </c>
      <c r="D90" s="26" t="s">
        <v>124</v>
      </c>
      <c r="E90" s="26"/>
      <c r="F90" s="29">
        <v>2.73363334221624</v>
      </c>
      <c r="G90" s="29" t="s">
        <v>125</v>
      </c>
      <c r="H90" s="29">
        <v>1.71547238225633</v>
      </c>
      <c r="I90" s="29" t="s">
        <v>125</v>
      </c>
      <c r="J90" s="29">
        <f t="shared" si="12"/>
        <v>4.4491057244725702</v>
      </c>
      <c r="K90" s="24"/>
      <c r="L90" s="24"/>
      <c r="M90" s="25">
        <v>4.3519030000000001</v>
      </c>
      <c r="N90" s="25"/>
      <c r="O90" s="24"/>
      <c r="P90" s="24">
        <f t="shared" si="13"/>
        <v>1.6071130646372311</v>
      </c>
    </row>
    <row r="91" spans="1:16" x14ac:dyDescent="0.3">
      <c r="A91" s="3" t="s">
        <v>23</v>
      </c>
      <c r="B91" s="26">
        <v>2.6085792057264601</v>
      </c>
      <c r="C91" s="26">
        <v>1.10097695051809</v>
      </c>
      <c r="D91" s="26" t="s">
        <v>124</v>
      </c>
      <c r="E91" s="26"/>
      <c r="F91" s="29">
        <v>3.2405348487516599</v>
      </c>
      <c r="G91" s="29" t="s">
        <v>125</v>
      </c>
      <c r="H91" s="29">
        <v>3.1042354302727402</v>
      </c>
      <c r="I91" s="29" t="s">
        <v>125</v>
      </c>
      <c r="J91" s="29">
        <v>6.3447702790244005</v>
      </c>
      <c r="K91" s="24"/>
      <c r="L91" s="24"/>
      <c r="M91" s="25">
        <v>3.3214359999999998</v>
      </c>
      <c r="N91" s="25">
        <v>3.5470510000000002</v>
      </c>
      <c r="O91" s="24"/>
      <c r="P91" s="24">
        <v>2.8195280825924383</v>
      </c>
    </row>
    <row r="92" spans="1:16" x14ac:dyDescent="0.3">
      <c r="A92" s="3" t="s">
        <v>24</v>
      </c>
      <c r="B92" s="26">
        <v>2.5631536784451701</v>
      </c>
      <c r="C92" s="26">
        <v>1.15342540176818</v>
      </c>
      <c r="D92" s="26" t="s">
        <v>124</v>
      </c>
      <c r="E92" s="26"/>
      <c r="F92" s="29">
        <v>3.05877730577481</v>
      </c>
      <c r="G92" s="29" t="s">
        <v>124</v>
      </c>
      <c r="H92" s="29">
        <v>1.74440832907789</v>
      </c>
      <c r="I92" s="29" t="s">
        <v>125</v>
      </c>
      <c r="J92" s="29">
        <v>4.8031856348527002</v>
      </c>
      <c r="K92" s="24"/>
      <c r="L92" s="24"/>
      <c r="M92" s="25">
        <v>3.3214359999999998</v>
      </c>
      <c r="N92" s="25">
        <v>3.5470510000000002</v>
      </c>
      <c r="O92" s="24"/>
      <c r="P92" s="24">
        <v>1.5123720410559227</v>
      </c>
    </row>
    <row r="93" spans="1:16" x14ac:dyDescent="0.3">
      <c r="A93" s="3" t="s">
        <v>25</v>
      </c>
      <c r="B93" s="26">
        <v>2.5311061190631698</v>
      </c>
      <c r="C93" s="26">
        <v>1.10767571753536</v>
      </c>
      <c r="D93" s="26" t="s">
        <v>124</v>
      </c>
      <c r="E93" s="26"/>
      <c r="F93" s="29">
        <v>2.3360913236780401</v>
      </c>
      <c r="G93" s="29" t="s">
        <v>125</v>
      </c>
      <c r="H93" s="29">
        <v>2.35807999960022</v>
      </c>
      <c r="I93" s="29" t="s">
        <v>125</v>
      </c>
      <c r="J93" s="29">
        <v>4.69417132327826</v>
      </c>
      <c r="K93" s="24"/>
      <c r="L93" s="24"/>
      <c r="M93" s="25">
        <v>3.3214359999999998</v>
      </c>
      <c r="N93" s="25">
        <v>3.5470510000000002</v>
      </c>
      <c r="O93" s="24"/>
      <c r="P93" s="24">
        <v>2.1288541061882977</v>
      </c>
    </row>
    <row r="94" spans="1:16" x14ac:dyDescent="0.3">
      <c r="A94" s="3" t="s">
        <v>26</v>
      </c>
      <c r="B94" s="26">
        <v>2.5348683048275</v>
      </c>
      <c r="C94" s="26">
        <v>1.13263486237922</v>
      </c>
      <c r="D94" s="26" t="s">
        <v>124</v>
      </c>
      <c r="E94" s="26"/>
      <c r="F94" s="29">
        <v>1.9520352184230301</v>
      </c>
      <c r="G94" s="29" t="s">
        <v>125</v>
      </c>
      <c r="H94" s="29">
        <v>1.4674451865454601</v>
      </c>
      <c r="I94" s="29" t="s">
        <v>125</v>
      </c>
      <c r="J94" s="29">
        <v>3.4194804049684899</v>
      </c>
      <c r="K94" s="24"/>
      <c r="L94" s="24"/>
      <c r="M94" s="25">
        <v>3.3214359999999998</v>
      </c>
      <c r="N94" s="25">
        <v>3.5470510000000002</v>
      </c>
      <c r="O94" s="24"/>
      <c r="P94" s="24">
        <v>1.2956030538058272</v>
      </c>
    </row>
    <row r="95" spans="1:16" x14ac:dyDescent="0.3">
      <c r="A95" s="3" t="s">
        <v>36</v>
      </c>
      <c r="B95" s="26">
        <v>2.8095372786514101</v>
      </c>
      <c r="C95" s="26">
        <v>1.1135154866701999</v>
      </c>
      <c r="D95" s="26" t="s">
        <v>124</v>
      </c>
      <c r="E95" s="26"/>
      <c r="F95" s="29">
        <v>1.42607838177444</v>
      </c>
      <c r="G95" s="29" t="s">
        <v>124</v>
      </c>
      <c r="H95" s="29">
        <v>1.4638348319333001</v>
      </c>
      <c r="I95" s="29" t="s">
        <v>125</v>
      </c>
      <c r="J95" s="29">
        <v>2.8899132137077403</v>
      </c>
      <c r="K95" s="24"/>
      <c r="L95" s="24"/>
      <c r="M95" s="25">
        <v>3.4962230000000001</v>
      </c>
      <c r="N95" s="25"/>
      <c r="O95" s="24"/>
      <c r="P95" s="24">
        <v>1.3146066215124472</v>
      </c>
    </row>
    <row r="96" spans="1:16" x14ac:dyDescent="0.3">
      <c r="A96" s="3" t="s">
        <v>37</v>
      </c>
      <c r="B96" s="26">
        <v>2.811896128016</v>
      </c>
      <c r="C96" s="26">
        <v>1.12252104222592</v>
      </c>
      <c r="D96" s="26" t="s">
        <v>124</v>
      </c>
      <c r="E96" s="26"/>
      <c r="F96" s="29">
        <v>1.6279906743793999</v>
      </c>
      <c r="G96" s="29" t="s">
        <v>124</v>
      </c>
      <c r="H96" s="29">
        <v>1.16839665490859</v>
      </c>
      <c r="I96" s="29" t="s">
        <v>125</v>
      </c>
      <c r="J96" s="29">
        <v>2.7963873292879899</v>
      </c>
      <c r="K96" s="24"/>
      <c r="L96" s="24"/>
      <c r="M96" s="25">
        <v>3.4962230000000001</v>
      </c>
      <c r="N96" s="25"/>
      <c r="O96" s="24"/>
      <c r="P96" s="24">
        <v>1.0408683765889148</v>
      </c>
    </row>
    <row r="97" spans="1:24" x14ac:dyDescent="0.3">
      <c r="A97" s="3" t="s">
        <v>38</v>
      </c>
      <c r="B97" s="26">
        <v>2.6621764867070001</v>
      </c>
      <c r="C97" s="26">
        <v>1.07506766337284</v>
      </c>
      <c r="D97" s="26" t="s">
        <v>124</v>
      </c>
      <c r="E97" s="26"/>
      <c r="F97" s="29">
        <v>1.6145891841245199</v>
      </c>
      <c r="G97" s="29" t="s">
        <v>124</v>
      </c>
      <c r="H97" s="29">
        <v>1.3653374200847499</v>
      </c>
      <c r="I97" s="29" t="s">
        <v>125</v>
      </c>
      <c r="J97" s="29">
        <v>2.97992660420927</v>
      </c>
      <c r="K97" s="24"/>
      <c r="L97" s="24"/>
      <c r="M97" s="25">
        <v>3.4962230000000001</v>
      </c>
      <c r="N97" s="25"/>
      <c r="O97" s="24"/>
      <c r="P97" s="24">
        <v>1.2700013837280144</v>
      </c>
    </row>
    <row r="98" spans="1:24" x14ac:dyDescent="0.3">
      <c r="A98" s="3" t="s">
        <v>42</v>
      </c>
      <c r="B98" s="26">
        <v>2.1264283557007899</v>
      </c>
      <c r="C98" s="26">
        <v>1.0400820908344801</v>
      </c>
      <c r="D98" s="26" t="s">
        <v>124</v>
      </c>
      <c r="E98" s="26"/>
      <c r="F98" s="26">
        <v>1.76857687538826</v>
      </c>
      <c r="G98" s="26" t="s">
        <v>124</v>
      </c>
      <c r="H98" s="26">
        <v>2.3546480701506298</v>
      </c>
      <c r="I98" s="26" t="s">
        <v>124</v>
      </c>
      <c r="J98" s="26">
        <v>4.1232249455388903</v>
      </c>
      <c r="K98" s="24"/>
      <c r="L98" s="24"/>
      <c r="M98" s="25">
        <v>2.9059910000000002</v>
      </c>
      <c r="N98" s="25"/>
      <c r="O98" s="24"/>
      <c r="P98" s="24">
        <v>2.2639059848261067</v>
      </c>
    </row>
    <row r="99" spans="1:24" x14ac:dyDescent="0.3">
      <c r="A99" s="3" t="s">
        <v>43</v>
      </c>
      <c r="B99" s="26">
        <v>2.1671873042515499</v>
      </c>
      <c r="C99" s="26">
        <v>1.0550228600702301</v>
      </c>
      <c r="D99" s="26" t="s">
        <v>124</v>
      </c>
      <c r="E99" s="26"/>
      <c r="F99" s="29">
        <v>1.6019286632796499</v>
      </c>
      <c r="G99" s="29" t="s">
        <v>124</v>
      </c>
      <c r="H99" s="29">
        <v>1.84316459773853</v>
      </c>
      <c r="I99" s="29" t="s">
        <v>125</v>
      </c>
      <c r="J99" s="29">
        <v>3.4450932610181799</v>
      </c>
      <c r="K99" s="24"/>
      <c r="L99" s="24"/>
      <c r="M99" s="25">
        <v>2.9059910000000002</v>
      </c>
      <c r="N99" s="25"/>
      <c r="O99" s="24"/>
      <c r="P99" s="24">
        <v>1.7470375927359862</v>
      </c>
    </row>
    <row r="100" spans="1:24" x14ac:dyDescent="0.3">
      <c r="A100" s="3" t="s">
        <v>44</v>
      </c>
      <c r="B100" s="26">
        <v>2.1893141750018201</v>
      </c>
      <c r="C100" s="26">
        <v>1.05448569850492</v>
      </c>
      <c r="D100" s="26" t="s">
        <v>124</v>
      </c>
      <c r="E100" s="26"/>
      <c r="F100" s="29">
        <v>1.88262503028623</v>
      </c>
      <c r="G100" s="29" t="s">
        <v>124</v>
      </c>
      <c r="H100" s="29">
        <v>2.2809112455886802</v>
      </c>
      <c r="I100" s="29" t="s">
        <v>125</v>
      </c>
      <c r="J100" s="29">
        <v>4.1635362758749102</v>
      </c>
      <c r="K100" s="24"/>
      <c r="L100" s="24"/>
      <c r="M100" s="25">
        <v>2.9059910000000002</v>
      </c>
      <c r="N100" s="25"/>
      <c r="O100" s="24"/>
      <c r="P100" s="24">
        <v>2.1630556477177656</v>
      </c>
      <c r="W100" s="9"/>
      <c r="X100" s="10"/>
    </row>
    <row r="101" spans="1:24" x14ac:dyDescent="0.3">
      <c r="A101" s="3" t="s">
        <v>51</v>
      </c>
      <c r="B101" s="26">
        <v>3.2135383460210001</v>
      </c>
      <c r="C101" s="26">
        <v>1.29495944365368</v>
      </c>
      <c r="D101" s="26" t="s">
        <v>124</v>
      </c>
      <c r="E101" s="26"/>
      <c r="F101" s="29">
        <v>3.93631038530479</v>
      </c>
      <c r="G101" s="29" t="s">
        <v>124</v>
      </c>
      <c r="H101" s="29">
        <v>3.09633531477296</v>
      </c>
      <c r="I101" s="29" t="s">
        <v>125</v>
      </c>
      <c r="J101" s="29">
        <v>7.03264570007775</v>
      </c>
      <c r="K101" s="24"/>
      <c r="L101" s="24"/>
      <c r="M101" s="25">
        <v>3.550783</v>
      </c>
      <c r="N101" s="25"/>
      <c r="O101" s="24"/>
      <c r="P101" s="24">
        <v>2.3910674036530168</v>
      </c>
      <c r="W101" s="13"/>
      <c r="X101" s="10"/>
    </row>
    <row r="102" spans="1:24" x14ac:dyDescent="0.3">
      <c r="A102" s="3" t="s">
        <v>52</v>
      </c>
      <c r="B102" s="26">
        <v>3.15156568351658</v>
      </c>
      <c r="C102" s="26">
        <v>1.2900019599645001</v>
      </c>
      <c r="D102" s="26" t="s">
        <v>124</v>
      </c>
      <c r="E102" s="26"/>
      <c r="F102" s="29">
        <v>3.94148837089182</v>
      </c>
      <c r="G102" s="29" t="s">
        <v>124</v>
      </c>
      <c r="H102" s="29">
        <v>2.2591657296487599</v>
      </c>
      <c r="I102" s="29" t="s">
        <v>125</v>
      </c>
      <c r="J102" s="29">
        <v>6.2006541005405804</v>
      </c>
      <c r="K102" s="24"/>
      <c r="L102" s="24"/>
      <c r="M102" s="25">
        <v>3.550783</v>
      </c>
      <c r="N102" s="25"/>
      <c r="O102" s="24"/>
      <c r="P102" s="24">
        <v>1.7512886024692014</v>
      </c>
      <c r="W102" s="9"/>
      <c r="X102" s="14"/>
    </row>
    <row r="103" spans="1:24" x14ac:dyDescent="0.3">
      <c r="A103" s="3" t="s">
        <v>53</v>
      </c>
      <c r="B103" s="26">
        <v>3.1831229744379099</v>
      </c>
      <c r="C103" s="26">
        <v>1.2887641641110901</v>
      </c>
      <c r="D103" s="26" t="s">
        <v>124</v>
      </c>
      <c r="E103" s="26"/>
      <c r="F103" s="26">
        <v>3.8628532835825902</v>
      </c>
      <c r="G103" s="26" t="s">
        <v>124</v>
      </c>
      <c r="H103" s="26">
        <v>3.84676331661711</v>
      </c>
      <c r="I103" s="26" t="s">
        <v>124</v>
      </c>
      <c r="J103" s="26">
        <v>7.7096166001997002</v>
      </c>
      <c r="K103" s="24"/>
      <c r="L103" s="24"/>
      <c r="M103" s="25">
        <v>3.550783</v>
      </c>
      <c r="N103" s="25"/>
      <c r="O103" s="24"/>
      <c r="P103" s="24">
        <v>2.9848465869396437</v>
      </c>
      <c r="W103" s="14"/>
      <c r="X103" s="14"/>
    </row>
    <row r="104" spans="1:24" x14ac:dyDescent="0.3">
      <c r="A104" s="3" t="s">
        <v>72</v>
      </c>
      <c r="B104" s="26">
        <v>2.6594669573461802</v>
      </c>
      <c r="C104" s="26">
        <v>1.2567983161007801</v>
      </c>
      <c r="D104" s="26" t="s">
        <v>124</v>
      </c>
      <c r="E104" s="26"/>
      <c r="F104" s="29">
        <v>1.9060488464162699</v>
      </c>
      <c r="G104" s="29" t="s">
        <v>124</v>
      </c>
      <c r="H104" s="29">
        <v>2.6343202766568901</v>
      </c>
      <c r="I104" s="29" t="s">
        <v>125</v>
      </c>
      <c r="J104" s="29">
        <v>4.5403691230731598</v>
      </c>
      <c r="K104" s="24"/>
      <c r="L104" s="24"/>
      <c r="M104" s="25">
        <v>3.3521679999999998</v>
      </c>
      <c r="N104" s="25"/>
      <c r="O104" s="24"/>
      <c r="P104" s="24">
        <v>2.0960564976167975</v>
      </c>
    </row>
    <row r="105" spans="1:24" x14ac:dyDescent="0.3">
      <c r="A105" s="3" t="s">
        <v>73</v>
      </c>
      <c r="B105" s="26">
        <v>2.6069013942408898</v>
      </c>
      <c r="C105" s="26">
        <v>1.25454654148709</v>
      </c>
      <c r="D105" s="26" t="s">
        <v>124</v>
      </c>
      <c r="E105" s="26"/>
      <c r="F105" s="26">
        <v>1.5793854016620601</v>
      </c>
      <c r="G105" s="26" t="s">
        <v>124</v>
      </c>
      <c r="H105" s="26">
        <v>3.1663176456777999</v>
      </c>
      <c r="I105" s="26" t="s">
        <v>124</v>
      </c>
      <c r="J105" s="26">
        <v>4.7457030473398598</v>
      </c>
      <c r="K105" s="24"/>
      <c r="L105" s="24"/>
      <c r="M105" s="25">
        <v>3.3521679999999998</v>
      </c>
      <c r="N105" s="25"/>
      <c r="O105" s="24"/>
      <c r="P105" s="24">
        <v>2.5238741975443748</v>
      </c>
    </row>
    <row r="106" spans="1:24" x14ac:dyDescent="0.3">
      <c r="A106" s="3" t="s">
        <v>74</v>
      </c>
      <c r="B106" s="26">
        <v>2.6290273500331698</v>
      </c>
      <c r="C106" s="26">
        <v>1.25129720958456</v>
      </c>
      <c r="D106" s="26" t="s">
        <v>124</v>
      </c>
      <c r="E106" s="26"/>
      <c r="F106" s="26">
        <v>1.6457544107250901</v>
      </c>
      <c r="G106" s="26" t="s">
        <v>124</v>
      </c>
      <c r="H106" s="26">
        <v>2.70987365307144</v>
      </c>
      <c r="I106" s="26" t="s">
        <v>124</v>
      </c>
      <c r="J106" s="26">
        <v>4.3556280637965301</v>
      </c>
      <c r="K106" s="24"/>
      <c r="L106" s="24"/>
      <c r="M106" s="25">
        <v>3.3521679999999998</v>
      </c>
      <c r="N106" s="25"/>
      <c r="O106" s="24"/>
      <c r="P106" s="24">
        <v>2.1656514793724653</v>
      </c>
    </row>
    <row r="107" spans="1:24" x14ac:dyDescent="0.3">
      <c r="A107" s="3" t="s">
        <v>81</v>
      </c>
      <c r="B107" s="26">
        <v>3.0583199442987801</v>
      </c>
      <c r="C107" s="26">
        <v>1.2659985945532299</v>
      </c>
      <c r="D107" s="26" t="s">
        <v>124</v>
      </c>
      <c r="E107" s="26"/>
      <c r="F107" s="29">
        <v>1.7254729476566599</v>
      </c>
      <c r="G107" s="29" t="s">
        <v>124</v>
      </c>
      <c r="H107" s="29">
        <v>2.2966093727179402</v>
      </c>
      <c r="I107" s="29" t="s">
        <v>125</v>
      </c>
      <c r="J107" s="29">
        <v>4.0220823203745999</v>
      </c>
      <c r="K107" s="24"/>
      <c r="L107" s="24"/>
      <c r="M107" s="25">
        <v>3.93926</v>
      </c>
      <c r="N107" s="25"/>
      <c r="O107" s="24"/>
      <c r="P107" s="24">
        <v>1.8140694488909856</v>
      </c>
      <c r="R107" s="9"/>
      <c r="S107" s="10"/>
    </row>
    <row r="108" spans="1:24" x14ac:dyDescent="0.3">
      <c r="A108" s="3" t="s">
        <v>82</v>
      </c>
      <c r="B108" s="26">
        <v>3.0726452853995698</v>
      </c>
      <c r="C108" s="26">
        <v>1.2698349049273101</v>
      </c>
      <c r="D108" s="26" t="s">
        <v>124</v>
      </c>
      <c r="E108" s="26"/>
      <c r="F108" s="26">
        <v>1.9254262943687299</v>
      </c>
      <c r="G108" s="26" t="s">
        <v>124</v>
      </c>
      <c r="H108" s="26">
        <v>2.8125744286097301</v>
      </c>
      <c r="I108" s="26" t="s">
        <v>124</v>
      </c>
      <c r="J108" s="26">
        <v>4.7380007229784598</v>
      </c>
      <c r="K108" s="24"/>
      <c r="L108" s="24"/>
      <c r="M108" s="25">
        <v>3.93926</v>
      </c>
      <c r="N108" s="25"/>
      <c r="O108" s="24"/>
      <c r="P108" s="24">
        <v>2.2149134644953961</v>
      </c>
      <c r="R108" s="9"/>
    </row>
    <row r="109" spans="1:24" x14ac:dyDescent="0.3">
      <c r="A109" s="3" t="s">
        <v>83</v>
      </c>
      <c r="B109" s="26">
        <v>3.07186788287436</v>
      </c>
      <c r="C109" s="26">
        <v>1.2643490807026501</v>
      </c>
      <c r="D109" s="26" t="s">
        <v>124</v>
      </c>
      <c r="E109" s="26"/>
      <c r="F109" s="29">
        <v>1.9121326948386499</v>
      </c>
      <c r="G109" s="29" t="s">
        <v>124</v>
      </c>
      <c r="H109" s="29">
        <v>2.2356848674586201</v>
      </c>
      <c r="I109" s="29" t="s">
        <v>125</v>
      </c>
      <c r="J109" s="29">
        <v>4.1478175622972699</v>
      </c>
      <c r="K109" s="24"/>
      <c r="L109" s="24"/>
      <c r="M109" s="25">
        <v>3.93926</v>
      </c>
      <c r="N109" s="25"/>
      <c r="O109" s="24"/>
      <c r="P109" s="24">
        <v>1.7682496879866114</v>
      </c>
      <c r="R109" s="9"/>
    </row>
    <row r="110" spans="1:24" x14ac:dyDescent="0.3">
      <c r="A110" s="3" t="s">
        <v>84</v>
      </c>
      <c r="B110" s="26">
        <v>2.6751786439912602</v>
      </c>
      <c r="C110" s="26">
        <v>1.27848539016052</v>
      </c>
      <c r="D110" s="26" t="s">
        <v>124</v>
      </c>
      <c r="E110" s="26"/>
      <c r="F110" s="29">
        <v>2.2716038647929602</v>
      </c>
      <c r="G110" s="29" t="s">
        <v>125</v>
      </c>
      <c r="H110" s="29">
        <v>1.4662142874485</v>
      </c>
      <c r="I110" s="29" t="s">
        <v>125</v>
      </c>
      <c r="J110" s="29">
        <v>3.7378181522414602</v>
      </c>
      <c r="K110" s="24"/>
      <c r="L110" s="24"/>
      <c r="M110" s="25">
        <v>4.0853820000000001</v>
      </c>
      <c r="N110" s="25"/>
      <c r="O110" s="24"/>
      <c r="P110" s="24">
        <v>1.146836951546556</v>
      </c>
      <c r="R110" s="9"/>
    </row>
    <row r="111" spans="1:24" x14ac:dyDescent="0.3">
      <c r="A111" s="3" t="s">
        <v>85</v>
      </c>
      <c r="B111" s="26">
        <v>2.6949461275612299</v>
      </c>
      <c r="C111" s="26">
        <v>1.2767398279540101</v>
      </c>
      <c r="D111" s="26" t="s">
        <v>124</v>
      </c>
      <c r="E111" s="26"/>
      <c r="F111" s="29">
        <v>1.6085856261518501</v>
      </c>
      <c r="G111" s="29" t="s">
        <v>125</v>
      </c>
      <c r="H111" s="29">
        <v>1.3443469071998</v>
      </c>
      <c r="I111" s="29" t="s">
        <v>125</v>
      </c>
      <c r="J111" s="29">
        <v>2.9529325333516501</v>
      </c>
      <c r="K111" s="24"/>
      <c r="L111" s="24"/>
      <c r="M111" s="25">
        <v>4.0853820000000001</v>
      </c>
      <c r="N111" s="25"/>
      <c r="O111" s="24"/>
      <c r="P111" s="24">
        <v>1.0529529022010153</v>
      </c>
      <c r="R111" s="9"/>
    </row>
    <row r="112" spans="1:24" x14ac:dyDescent="0.3">
      <c r="A112" s="3" t="s">
        <v>86</v>
      </c>
      <c r="B112" s="26">
        <v>2.65420717796678</v>
      </c>
      <c r="C112" s="26">
        <v>1.2726268590838801</v>
      </c>
      <c r="D112" s="26" t="s">
        <v>124</v>
      </c>
      <c r="E112" s="26"/>
      <c r="F112" s="29">
        <v>1.9551754668747101</v>
      </c>
      <c r="G112" s="29" t="s">
        <v>125</v>
      </c>
      <c r="H112" s="29">
        <v>1.91720120628235</v>
      </c>
      <c r="I112" s="29" t="s">
        <v>125</v>
      </c>
      <c r="J112" s="29">
        <v>3.8723766731570599</v>
      </c>
      <c r="K112" s="24"/>
      <c r="L112" s="24"/>
      <c r="M112" s="25">
        <v>4.0853820000000001</v>
      </c>
      <c r="N112" s="25"/>
      <c r="O112" s="24"/>
      <c r="P112" s="24">
        <v>1.5064912331509934</v>
      </c>
      <c r="R112" s="9"/>
    </row>
    <row r="113" spans="1:19" x14ac:dyDescent="0.3">
      <c r="A113" s="3" t="s">
        <v>90</v>
      </c>
      <c r="B113" s="26">
        <v>2.8549460986535999</v>
      </c>
      <c r="C113" s="26">
        <v>1.29227168929605</v>
      </c>
      <c r="D113" s="26" t="s">
        <v>124</v>
      </c>
      <c r="E113" s="26"/>
      <c r="F113" s="29">
        <v>2.3478606255717702</v>
      </c>
      <c r="G113" s="29" t="s">
        <v>124</v>
      </c>
      <c r="H113" s="29">
        <v>1.1615153222155501</v>
      </c>
      <c r="I113" s="29" t="s">
        <v>125</v>
      </c>
      <c r="J113" s="29">
        <v>3.5093759477873201</v>
      </c>
      <c r="K113" s="24"/>
      <c r="L113" s="24"/>
      <c r="M113" s="25">
        <v>3.1071499999999999</v>
      </c>
      <c r="N113" s="25"/>
      <c r="O113" s="24"/>
      <c r="P113" s="24">
        <v>0.89881665893978702</v>
      </c>
      <c r="R113" s="9"/>
    </row>
    <row r="114" spans="1:19" x14ac:dyDescent="0.3">
      <c r="A114" s="3" t="s">
        <v>91</v>
      </c>
      <c r="B114" s="26">
        <v>2.8685109025284699</v>
      </c>
      <c r="C114" s="26">
        <v>1.2978452916759899</v>
      </c>
      <c r="D114" s="26" t="s">
        <v>124</v>
      </c>
      <c r="E114" s="26"/>
      <c r="F114" s="29">
        <v>2.5182878335799401</v>
      </c>
      <c r="G114" s="29" t="s">
        <v>124</v>
      </c>
      <c r="H114" s="29">
        <v>1.1739239569690101</v>
      </c>
      <c r="I114" s="29" t="s">
        <v>125</v>
      </c>
      <c r="J114" s="29">
        <v>3.6922117905489502</v>
      </c>
      <c r="K114" s="24"/>
      <c r="L114" s="24"/>
      <c r="M114" s="25">
        <v>3.1071499999999999</v>
      </c>
      <c r="N114" s="25"/>
      <c r="O114" s="24"/>
      <c r="P114" s="24">
        <v>0.90451763742429392</v>
      </c>
      <c r="R114" s="9"/>
      <c r="S114" s="10"/>
    </row>
    <row r="115" spans="1:19" x14ac:dyDescent="0.3">
      <c r="A115" s="3" t="s">
        <v>92</v>
      </c>
      <c r="B115" s="26">
        <v>2.89035316284708</v>
      </c>
      <c r="C115" s="26">
        <v>1.29720585428116</v>
      </c>
      <c r="D115" s="26" t="s">
        <v>124</v>
      </c>
      <c r="E115" s="26"/>
      <c r="F115" s="26">
        <v>2.5928855768844699</v>
      </c>
      <c r="G115" s="26" t="s">
        <v>124</v>
      </c>
      <c r="H115" s="26">
        <v>1.4236738514062801</v>
      </c>
      <c r="I115" s="26" t="s">
        <v>124</v>
      </c>
      <c r="J115" s="26">
        <v>4.0165594282907495</v>
      </c>
      <c r="K115" s="24"/>
      <c r="L115" s="24"/>
      <c r="M115" s="25">
        <v>3.1071499999999999</v>
      </c>
      <c r="N115" s="25"/>
      <c r="O115" s="24"/>
      <c r="P115" s="24">
        <v>1.0974926197779162</v>
      </c>
      <c r="R115" s="9"/>
      <c r="S115" s="10"/>
    </row>
    <row r="116" spans="1:19" x14ac:dyDescent="0.3">
      <c r="A116" s="3" t="s">
        <v>99</v>
      </c>
      <c r="B116" s="26">
        <v>5.6037116966826703</v>
      </c>
      <c r="C116" s="26">
        <v>2.6468455071041701</v>
      </c>
      <c r="D116" s="26" t="s">
        <v>124</v>
      </c>
      <c r="E116" s="26"/>
      <c r="F116" s="29">
        <v>4.5634481363841299</v>
      </c>
      <c r="G116" s="29" t="s">
        <v>125</v>
      </c>
      <c r="H116" s="29">
        <v>5.3342472424699503</v>
      </c>
      <c r="I116" s="29" t="s">
        <v>125</v>
      </c>
      <c r="J116" s="29">
        <v>9.8976953788540811</v>
      </c>
      <c r="K116" s="24"/>
      <c r="L116" s="24"/>
      <c r="M116" s="25"/>
      <c r="N116" s="25"/>
      <c r="O116" s="24"/>
      <c r="P116" s="24">
        <v>2.0153224765679587</v>
      </c>
    </row>
    <row r="117" spans="1:19" x14ac:dyDescent="0.3">
      <c r="A117" s="3" t="s">
        <v>100</v>
      </c>
      <c r="B117" s="26">
        <v>5.4311656929511001</v>
      </c>
      <c r="C117" s="26">
        <v>2.56366717566052</v>
      </c>
      <c r="D117" s="26" t="s">
        <v>124</v>
      </c>
      <c r="E117" s="26"/>
      <c r="F117" s="29">
        <v>5.5234050068080496</v>
      </c>
      <c r="G117" s="29" t="s">
        <v>124</v>
      </c>
      <c r="H117" s="29">
        <v>5.0189071782628796</v>
      </c>
      <c r="I117" s="29" t="s">
        <v>125</v>
      </c>
      <c r="J117" s="29">
        <v>10.54231218507093</v>
      </c>
      <c r="K117" s="24"/>
      <c r="L117" s="24"/>
      <c r="M117" s="25"/>
      <c r="N117" s="25"/>
      <c r="O117" s="24"/>
      <c r="P117" s="24">
        <v>1.9577062209605174</v>
      </c>
    </row>
    <row r="118" spans="1:19" x14ac:dyDescent="0.3">
      <c r="A118" s="3" t="s">
        <v>101</v>
      </c>
      <c r="B118" s="26">
        <v>5.6311192455384296</v>
      </c>
      <c r="C118" s="26">
        <v>2.6183105183902602</v>
      </c>
      <c r="D118" s="26" t="s">
        <v>124</v>
      </c>
      <c r="E118" s="26"/>
      <c r="F118" s="29">
        <v>3.9885722211096701</v>
      </c>
      <c r="G118" s="29" t="s">
        <v>124</v>
      </c>
      <c r="H118" s="29">
        <v>4.8124334065457504</v>
      </c>
      <c r="I118" s="29" t="s">
        <v>125</v>
      </c>
      <c r="J118" s="29">
        <v>8.8010056276554209</v>
      </c>
      <c r="K118" s="24"/>
      <c r="L118" s="24"/>
      <c r="M118" s="25"/>
      <c r="N118" s="25"/>
      <c r="O118" s="24"/>
      <c r="P118" s="24">
        <v>1.8379918549555532</v>
      </c>
    </row>
    <row r="119" spans="1:19" x14ac:dyDescent="0.3">
      <c r="A119" s="3" t="s">
        <v>105</v>
      </c>
      <c r="B119" s="26">
        <v>5.2989694927622297</v>
      </c>
      <c r="C119" s="26">
        <v>2.4895225443426798</v>
      </c>
      <c r="D119" s="26" t="s">
        <v>124</v>
      </c>
      <c r="E119" s="26"/>
      <c r="F119" s="29">
        <v>6.6482768225792004</v>
      </c>
      <c r="G119" s="29" t="s">
        <v>124</v>
      </c>
      <c r="H119" s="29">
        <v>3.8491211525287898</v>
      </c>
      <c r="I119" s="29" t="s">
        <v>125</v>
      </c>
      <c r="J119" s="29">
        <v>10.49739797510799</v>
      </c>
      <c r="K119" s="24"/>
      <c r="L119" s="24"/>
      <c r="M119" s="25">
        <v>4.0599379999999998</v>
      </c>
      <c r="N119" s="25"/>
      <c r="O119" s="24"/>
      <c r="P119" s="24">
        <v>1.5461282571132897</v>
      </c>
    </row>
    <row r="120" spans="1:19" x14ac:dyDescent="0.3">
      <c r="A120" s="3" t="s">
        <v>106</v>
      </c>
      <c r="B120" s="26">
        <v>5.3690296869300402</v>
      </c>
      <c r="C120" s="26">
        <v>2.5027253705225099</v>
      </c>
      <c r="D120" s="26" t="s">
        <v>124</v>
      </c>
      <c r="E120" s="26"/>
      <c r="F120" s="29">
        <v>6.1536429714464704</v>
      </c>
      <c r="G120" s="29" t="s">
        <v>124</v>
      </c>
      <c r="H120" s="29">
        <v>3.5063638149209599</v>
      </c>
      <c r="I120" s="29" t="s">
        <v>125</v>
      </c>
      <c r="J120" s="29">
        <v>9.6600067863674308</v>
      </c>
      <c r="K120" s="24"/>
      <c r="L120" s="24"/>
      <c r="M120" s="25">
        <v>4.0599379999999998</v>
      </c>
      <c r="N120" s="25"/>
      <c r="O120" s="24"/>
      <c r="P120" s="24">
        <v>1.4010182084776301</v>
      </c>
    </row>
    <row r="121" spans="1:19" x14ac:dyDescent="0.3">
      <c r="A121" s="3" t="s">
        <v>107</v>
      </c>
      <c r="B121" s="26">
        <v>5.3842975229729202</v>
      </c>
      <c r="C121" s="26">
        <v>2.5133494953262101</v>
      </c>
      <c r="D121" s="26" t="s">
        <v>124</v>
      </c>
      <c r="E121" s="26"/>
      <c r="F121" s="26">
        <v>7.2414683398825703</v>
      </c>
      <c r="G121" s="26" t="s">
        <v>124</v>
      </c>
      <c r="H121" s="26">
        <v>4.6167347732509301</v>
      </c>
      <c r="I121" s="26" t="s">
        <v>124</v>
      </c>
      <c r="J121" s="26">
        <v>11.8582031131335</v>
      </c>
      <c r="K121" s="24"/>
      <c r="L121" s="24"/>
      <c r="M121" s="25">
        <v>4.0599379999999998</v>
      </c>
      <c r="N121" s="25"/>
      <c r="O121" s="24"/>
      <c r="P121" s="24">
        <v>1.8368853125425437</v>
      </c>
    </row>
    <row r="122" spans="1:19" x14ac:dyDescent="0.3">
      <c r="A122" s="3" t="s">
        <v>108</v>
      </c>
      <c r="B122" s="26">
        <v>2.4819196047418601</v>
      </c>
      <c r="C122" s="26">
        <v>1.27572715335403</v>
      </c>
      <c r="D122" s="26" t="s">
        <v>124</v>
      </c>
      <c r="E122" s="26"/>
      <c r="F122" s="29">
        <v>1.75249145664317</v>
      </c>
      <c r="G122" s="29" t="s">
        <v>125</v>
      </c>
      <c r="H122" s="29">
        <v>1.92142273500327</v>
      </c>
      <c r="I122" s="29" t="s">
        <v>125</v>
      </c>
      <c r="J122" s="29">
        <v>3.67391419164644</v>
      </c>
      <c r="K122" s="24"/>
      <c r="L122" s="24"/>
      <c r="M122" s="25">
        <v>3.4717750000000001</v>
      </c>
      <c r="N122" s="25"/>
      <c r="O122" s="24"/>
      <c r="P122" s="24">
        <v>1.5061392476844548</v>
      </c>
    </row>
    <row r="123" spans="1:19" x14ac:dyDescent="0.3">
      <c r="A123" s="3" t="s">
        <v>109</v>
      </c>
      <c r="B123" s="26">
        <v>2.4982574919552301</v>
      </c>
      <c r="C123" s="26">
        <v>1.2825153452979901</v>
      </c>
      <c r="D123" s="26" t="s">
        <v>124</v>
      </c>
      <c r="E123" s="26"/>
      <c r="F123" s="29">
        <v>1.46959783374803</v>
      </c>
      <c r="G123" s="29" t="s">
        <v>125</v>
      </c>
      <c r="H123" s="29">
        <v>2.4636028569158799</v>
      </c>
      <c r="I123" s="29" t="s">
        <v>125</v>
      </c>
      <c r="J123" s="29">
        <v>3.9332006906639099</v>
      </c>
      <c r="K123" s="24"/>
      <c r="L123" s="24"/>
      <c r="M123" s="25">
        <v>3.4717750000000001</v>
      </c>
      <c r="N123" s="25"/>
      <c r="O123" s="24"/>
      <c r="P123" s="24">
        <v>1.9209149161045449</v>
      </c>
      <c r="R123" s="9"/>
      <c r="S123" s="10"/>
    </row>
    <row r="124" spans="1:19" x14ac:dyDescent="0.3">
      <c r="A124" s="3" t="s">
        <v>110</v>
      </c>
      <c r="B124" s="26">
        <v>2.6999127863207799</v>
      </c>
      <c r="C124" s="26">
        <v>1.3631589900874499</v>
      </c>
      <c r="D124" s="26" t="s">
        <v>124</v>
      </c>
      <c r="E124" s="26"/>
      <c r="F124" s="29">
        <v>2.0127170512241199</v>
      </c>
      <c r="G124" s="29" t="s">
        <v>124</v>
      </c>
      <c r="H124" s="29">
        <v>1.9122954707682001</v>
      </c>
      <c r="I124" s="29" t="s">
        <v>125</v>
      </c>
      <c r="J124" s="29">
        <v>3.9250125219923202</v>
      </c>
      <c r="K124" s="24"/>
      <c r="L124" s="24"/>
      <c r="M124" s="25">
        <v>3.4717750000000001</v>
      </c>
      <c r="N124" s="25"/>
      <c r="O124" s="24"/>
      <c r="P124" s="24">
        <v>1.4028411100054601</v>
      </c>
      <c r="R124" s="9"/>
      <c r="S124" s="10"/>
    </row>
  </sheetData>
  <sortState xmlns:xlrd2="http://schemas.microsoft.com/office/spreadsheetml/2017/richdata2" ref="A2:P73">
    <sortCondition ref="D2:D73"/>
    <sortCondition ref="A2:A7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9E4A-C19A-A445-8074-1D6C95F76E34}">
  <dimension ref="A1:E13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38" bestFit="1" customWidth="1"/>
    <col min="4" max="4" width="12.1640625" bestFit="1" customWidth="1"/>
    <col min="5" max="5" width="8.33203125" bestFit="1" customWidth="1"/>
  </cols>
  <sheetData>
    <row r="1" spans="1:5" x14ac:dyDescent="0.2">
      <c r="A1" s="2" t="s">
        <v>162</v>
      </c>
    </row>
    <row r="2" spans="1:5" x14ac:dyDescent="0.2">
      <c r="A2" s="2" t="s">
        <v>163</v>
      </c>
    </row>
    <row r="3" spans="1:5" x14ac:dyDescent="0.2">
      <c r="A3" s="2" t="s">
        <v>164</v>
      </c>
    </row>
    <row r="6" spans="1:5" ht="17" thickBot="1" x14ac:dyDescent="0.25">
      <c r="A6" t="s">
        <v>165</v>
      </c>
    </row>
    <row r="7" spans="1:5" x14ac:dyDescent="0.2">
      <c r="B7" s="35"/>
      <c r="C7" s="35"/>
      <c r="D7" s="35" t="s">
        <v>168</v>
      </c>
      <c r="E7" s="35" t="s">
        <v>170</v>
      </c>
    </row>
    <row r="8" spans="1:5" ht="17" thickBot="1" x14ac:dyDescent="0.25">
      <c r="B8" s="36" t="s">
        <v>166</v>
      </c>
      <c r="C8" s="36" t="s">
        <v>167</v>
      </c>
      <c r="D8" s="36" t="s">
        <v>169</v>
      </c>
      <c r="E8" s="36" t="s">
        <v>171</v>
      </c>
    </row>
    <row r="9" spans="1:5" x14ac:dyDescent="0.2">
      <c r="B9" s="33" t="s">
        <v>174</v>
      </c>
      <c r="C9" s="33" t="s">
        <v>153</v>
      </c>
      <c r="D9" s="33">
        <v>1.3019067903147632</v>
      </c>
      <c r="E9" s="33">
        <v>0</v>
      </c>
    </row>
    <row r="10" spans="1:5" ht="17" thickBot="1" x14ac:dyDescent="0.25">
      <c r="B10" s="34" t="s">
        <v>175</v>
      </c>
      <c r="C10" s="34" t="s">
        <v>154</v>
      </c>
      <c r="D10" s="34">
        <v>0.77876275464810296</v>
      </c>
      <c r="E10" s="34">
        <v>0</v>
      </c>
    </row>
    <row r="12" spans="1:5" x14ac:dyDescent="0.2">
      <c r="A12" t="s">
        <v>172</v>
      </c>
    </row>
    <row r="13" spans="1:5" x14ac:dyDescent="0.2">
      <c r="B13" t="s">
        <v>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22C0-EBAC-DD4E-A7F0-1CCC0B7ECC94}">
  <dimension ref="A1:AS127"/>
  <sheetViews>
    <sheetView topLeftCell="M1" zoomScale="125" workbookViewId="0">
      <selection activeCell="O6" sqref="O6"/>
    </sheetView>
  </sheetViews>
  <sheetFormatPr baseColWidth="10" defaultRowHeight="20" x14ac:dyDescent="0.3"/>
  <cols>
    <col min="1" max="1" width="45.83203125" style="3" customWidth="1"/>
    <col min="2" max="13" width="13.83203125" style="3" customWidth="1"/>
    <col min="14" max="14" width="16.83203125" style="3" customWidth="1"/>
    <col min="15" max="26" width="13.83203125" style="3" customWidth="1"/>
    <col min="27" max="28" width="13.83203125" style="19" customWidth="1"/>
    <col min="29" max="30" width="13.83203125" style="3" customWidth="1"/>
    <col min="31" max="16384" width="10.83203125" style="3"/>
  </cols>
  <sheetData>
    <row r="1" spans="1:30" ht="126" x14ac:dyDescent="0.3">
      <c r="O1" s="32" t="s">
        <v>153</v>
      </c>
      <c r="P1" s="32" t="s">
        <v>154</v>
      </c>
      <c r="S1" s="3" t="s">
        <v>160</v>
      </c>
    </row>
    <row r="2" spans="1:30" x14ac:dyDescent="0.3">
      <c r="O2" s="3">
        <v>0.76843238933557789</v>
      </c>
      <c r="P2" s="3">
        <v>2.0770865017053768</v>
      </c>
      <c r="S2" s="24">
        <f>SUM(S5:S50)</f>
        <v>11.49387890867435</v>
      </c>
      <c r="T2" s="24"/>
      <c r="U2" s="24"/>
    </row>
    <row r="3" spans="1:30" ht="42" x14ac:dyDescent="0.3">
      <c r="L3" s="7" t="s">
        <v>155</v>
      </c>
      <c r="N3" s="32" t="s">
        <v>176</v>
      </c>
      <c r="O3" s="37">
        <f>63*O2</f>
        <v>48.411240528141406</v>
      </c>
      <c r="P3" s="37">
        <f>63*P2</f>
        <v>130.85644960743875</v>
      </c>
    </row>
    <row r="4" spans="1:30" ht="63" x14ac:dyDescent="0.3">
      <c r="B4" s="18" t="s">
        <v>0</v>
      </c>
      <c r="C4" s="18" t="s">
        <v>140</v>
      </c>
      <c r="D4" s="18" t="s">
        <v>123</v>
      </c>
      <c r="E4" s="18"/>
      <c r="F4" s="18" t="s">
        <v>141</v>
      </c>
      <c r="G4" s="18" t="s">
        <v>129</v>
      </c>
      <c r="H4" s="18" t="s">
        <v>142</v>
      </c>
      <c r="I4" s="18" t="s">
        <v>128</v>
      </c>
      <c r="J4" s="18" t="s">
        <v>131</v>
      </c>
      <c r="K4" s="18"/>
      <c r="L4" s="18" t="s">
        <v>177</v>
      </c>
      <c r="M4" s="18" t="s">
        <v>151</v>
      </c>
      <c r="N4" s="18" t="s">
        <v>152</v>
      </c>
      <c r="O4" s="18" t="s">
        <v>156</v>
      </c>
      <c r="P4" s="18" t="s">
        <v>157</v>
      </c>
      <c r="Q4" s="18" t="s">
        <v>158</v>
      </c>
      <c r="R4" s="18" t="s">
        <v>159</v>
      </c>
      <c r="S4" s="18" t="s">
        <v>161</v>
      </c>
      <c r="T4" s="18"/>
      <c r="U4" s="18"/>
      <c r="V4" s="18" t="s">
        <v>142</v>
      </c>
      <c r="W4" s="18" t="s">
        <v>128</v>
      </c>
      <c r="X4" s="18" t="s">
        <v>131</v>
      </c>
      <c r="Y4" s="31" t="s">
        <v>143</v>
      </c>
      <c r="Z4" s="31" t="s">
        <v>149</v>
      </c>
      <c r="AA4" s="18" t="s">
        <v>135</v>
      </c>
      <c r="AB4" s="18" t="s">
        <v>136</v>
      </c>
      <c r="AC4" s="18"/>
      <c r="AD4" s="17" t="s">
        <v>134</v>
      </c>
    </row>
    <row r="5" spans="1:30" x14ac:dyDescent="0.3">
      <c r="A5" s="7" t="s">
        <v>14</v>
      </c>
      <c r="B5" s="23">
        <v>2.32619468812215</v>
      </c>
      <c r="C5" s="23">
        <v>1.39873885919092</v>
      </c>
      <c r="D5" s="23" t="s">
        <v>124</v>
      </c>
      <c r="E5" s="23"/>
      <c r="F5" s="23">
        <v>1.88609450571144</v>
      </c>
      <c r="G5" s="23" t="s">
        <v>124</v>
      </c>
      <c r="H5" s="23">
        <v>2.4548342076593999</v>
      </c>
      <c r="I5" s="23" t="s">
        <v>124</v>
      </c>
      <c r="J5" s="23">
        <f>F5+H5</f>
        <v>4.3409287133708396</v>
      </c>
      <c r="K5" s="23"/>
      <c r="L5" s="23">
        <f>F5+H5</f>
        <v>4.3409287133708396</v>
      </c>
      <c r="M5" s="23">
        <f>F5/L5</f>
        <v>0.43449101108293492</v>
      </c>
      <c r="N5" s="23">
        <f>H5/L5</f>
        <v>0.56550898891706514</v>
      </c>
      <c r="O5" s="23">
        <f>$B5*M5*O$2</f>
        <v>0.7766628243100413</v>
      </c>
      <c r="P5" s="23">
        <f>$B5*N5*P$2</f>
        <v>2.7323740722883572</v>
      </c>
      <c r="Q5" s="23">
        <f>O5+P5</f>
        <v>3.5090368965983982</v>
      </c>
      <c r="R5" s="23">
        <f>L5-Q5</f>
        <v>0.83189181677244139</v>
      </c>
      <c r="S5" s="23">
        <f>R5^2</f>
        <v>0.6920439948129532</v>
      </c>
      <c r="T5" s="23"/>
      <c r="U5" s="23"/>
      <c r="V5" s="23">
        <v>2.4548342076593999</v>
      </c>
      <c r="W5" s="23" t="s">
        <v>124</v>
      </c>
      <c r="X5" s="23">
        <f t="shared" ref="X5:X36" si="0">F5+V5</f>
        <v>4.3409287133708396</v>
      </c>
      <c r="Y5" s="24">
        <f t="shared" ref="Y5:Y36" si="1">B5-F5</f>
        <v>0.44010018241071003</v>
      </c>
      <c r="Z5" s="24">
        <f t="shared" ref="Z5:Z36" si="2">B5-C5</f>
        <v>0.92745582893123002</v>
      </c>
      <c r="AA5" s="25">
        <v>4.4924400000000002</v>
      </c>
      <c r="AB5" s="25">
        <v>4.8134249999999996</v>
      </c>
      <c r="AC5" s="24"/>
      <c r="AD5" s="24">
        <f t="shared" ref="AD5:AD36" si="3">V5/C5</f>
        <v>1.7550339661538843</v>
      </c>
    </row>
    <row r="6" spans="1:30" x14ac:dyDescent="0.3">
      <c r="A6" s="7" t="s">
        <v>15</v>
      </c>
      <c r="B6" s="23">
        <v>2.3038877007616301</v>
      </c>
      <c r="C6" s="23">
        <v>1.39235620104821</v>
      </c>
      <c r="D6" s="23" t="s">
        <v>124</v>
      </c>
      <c r="E6" s="23"/>
      <c r="F6" s="23">
        <v>1.6718740008655899</v>
      </c>
      <c r="G6" s="23" t="s">
        <v>124</v>
      </c>
      <c r="H6" s="23">
        <v>2.4900940382441399</v>
      </c>
      <c r="I6" s="23" t="s">
        <v>124</v>
      </c>
      <c r="J6" s="23">
        <f t="shared" ref="J6:J69" si="4">F6+H6</f>
        <v>4.1619680391097296</v>
      </c>
      <c r="K6" s="23"/>
      <c r="L6" s="23">
        <f t="shared" ref="L6:L50" si="5">F6+H6</f>
        <v>4.1619680391097296</v>
      </c>
      <c r="M6" s="23">
        <f t="shared" ref="M6:M50" si="6">F6/L6</f>
        <v>0.40170274859275806</v>
      </c>
      <c r="N6" s="23">
        <f t="shared" ref="N6:N50" si="7">H6/L6</f>
        <v>0.59829725140724199</v>
      </c>
      <c r="O6" s="23">
        <f t="shared" ref="O6:O50" si="8">$B6*M6*O$2</f>
        <v>0.71116728760391479</v>
      </c>
      <c r="P6" s="23">
        <f t="shared" ref="P6:P50" si="9">$B6*N6*P$2</f>
        <v>2.8630761378977825</v>
      </c>
      <c r="Q6" s="23">
        <f t="shared" ref="Q6:Q50" si="10">O6+P6</f>
        <v>3.574243425501697</v>
      </c>
      <c r="R6" s="23">
        <f t="shared" ref="R6:R50" si="11">L6-Q6</f>
        <v>0.58772461360803252</v>
      </c>
      <c r="S6" s="23">
        <f t="shared" ref="S6:S50" si="12">R6^2</f>
        <v>0.34542022144071111</v>
      </c>
      <c r="T6" s="23"/>
      <c r="U6" s="23"/>
      <c r="V6" s="23">
        <v>2.4900940382441399</v>
      </c>
      <c r="W6" s="23" t="s">
        <v>124</v>
      </c>
      <c r="X6" s="23">
        <f t="shared" si="0"/>
        <v>4.1619680391097296</v>
      </c>
      <c r="Y6" s="24">
        <f t="shared" si="1"/>
        <v>0.63201369989604017</v>
      </c>
      <c r="Z6" s="24">
        <f t="shared" si="2"/>
        <v>0.91153149971342007</v>
      </c>
      <c r="AA6" s="25">
        <v>4.4924400000000002</v>
      </c>
      <c r="AB6" s="25">
        <v>4.8134249999999996</v>
      </c>
      <c r="AC6" s="24"/>
      <c r="AD6" s="24">
        <f t="shared" si="3"/>
        <v>1.7884030224230825</v>
      </c>
    </row>
    <row r="7" spans="1:30" x14ac:dyDescent="0.3">
      <c r="A7" s="7" t="s">
        <v>16</v>
      </c>
      <c r="B7" s="23">
        <v>2.2974501814573398</v>
      </c>
      <c r="C7" s="23">
        <v>1.3897699160108601</v>
      </c>
      <c r="D7" s="23" t="s">
        <v>124</v>
      </c>
      <c r="E7" s="23"/>
      <c r="F7" s="23">
        <v>1.61961263423849</v>
      </c>
      <c r="G7" s="23" t="s">
        <v>124</v>
      </c>
      <c r="H7" s="23">
        <v>2.7151642043227202</v>
      </c>
      <c r="I7" s="23" t="s">
        <v>124</v>
      </c>
      <c r="J7" s="23">
        <f t="shared" si="4"/>
        <v>4.3347768385612104</v>
      </c>
      <c r="K7" s="23"/>
      <c r="L7" s="23">
        <f t="shared" si="5"/>
        <v>4.3347768385612104</v>
      </c>
      <c r="M7" s="23">
        <f t="shared" si="6"/>
        <v>0.3736322986297187</v>
      </c>
      <c r="N7" s="23">
        <f t="shared" si="7"/>
        <v>0.6263677013702813</v>
      </c>
      <c r="O7" s="23">
        <f>$B7*M7*O$2</f>
        <v>0.65962358656915787</v>
      </c>
      <c r="P7" s="23">
        <f t="shared" si="9"/>
        <v>2.9890283998676797</v>
      </c>
      <c r="Q7" s="23">
        <f t="shared" si="10"/>
        <v>3.6486519864368376</v>
      </c>
      <c r="R7" s="23">
        <f t="shared" si="11"/>
        <v>0.6861248521243728</v>
      </c>
      <c r="S7" s="23">
        <f t="shared" si="12"/>
        <v>0.47076731270269245</v>
      </c>
      <c r="T7" s="23"/>
      <c r="U7" s="23"/>
      <c r="V7" s="23">
        <v>2.7151642043227202</v>
      </c>
      <c r="W7" s="23" t="s">
        <v>124</v>
      </c>
      <c r="X7" s="23">
        <f t="shared" si="0"/>
        <v>4.3347768385612104</v>
      </c>
      <c r="Y7" s="24">
        <f t="shared" si="1"/>
        <v>0.67783754721884981</v>
      </c>
      <c r="Z7" s="24">
        <f t="shared" si="2"/>
        <v>0.90768026544647973</v>
      </c>
      <c r="AA7" s="25">
        <v>4.4924400000000002</v>
      </c>
      <c r="AB7" s="25">
        <v>4.8134249999999996</v>
      </c>
      <c r="AC7" s="24"/>
      <c r="AD7" s="24">
        <f t="shared" si="3"/>
        <v>1.953678931341541</v>
      </c>
    </row>
    <row r="8" spans="1:30" x14ac:dyDescent="0.3">
      <c r="A8" s="7" t="s">
        <v>17</v>
      </c>
      <c r="B8" s="23">
        <v>2.8659346576157301</v>
      </c>
      <c r="C8" s="23">
        <v>1.3269972727567201</v>
      </c>
      <c r="D8" s="23" t="s">
        <v>124</v>
      </c>
      <c r="E8" s="23"/>
      <c r="F8" s="23">
        <v>2.00365076969315</v>
      </c>
      <c r="G8" s="23" t="s">
        <v>124</v>
      </c>
      <c r="H8" s="23">
        <v>1.6679542505357901</v>
      </c>
      <c r="I8" s="23" t="s">
        <v>124</v>
      </c>
      <c r="J8" s="23">
        <f t="shared" si="4"/>
        <v>3.6716050202289399</v>
      </c>
      <c r="K8" s="23"/>
      <c r="L8" s="23">
        <f t="shared" si="5"/>
        <v>3.6716050202289399</v>
      </c>
      <c r="M8" s="23">
        <f t="shared" si="6"/>
        <v>0.54571522771483028</v>
      </c>
      <c r="N8" s="23">
        <f t="shared" si="7"/>
        <v>0.45428477228516978</v>
      </c>
      <c r="O8" s="23">
        <f t="shared" si="8"/>
        <v>1.2018161036220851</v>
      </c>
      <c r="P8" s="23">
        <f>$B8*N8*P$2</f>
        <v>2.7042637540201078</v>
      </c>
      <c r="Q8" s="23">
        <f t="shared" si="10"/>
        <v>3.9060798576421929</v>
      </c>
      <c r="R8" s="23">
        <f t="shared" si="11"/>
        <v>-0.23447483741325303</v>
      </c>
      <c r="S8" s="23">
        <f t="shared" si="12"/>
        <v>5.4978449379971442E-2</v>
      </c>
      <c r="T8" s="23"/>
      <c r="U8" s="23"/>
      <c r="V8" s="23">
        <v>1.6679542505357901</v>
      </c>
      <c r="W8" s="23" t="s">
        <v>124</v>
      </c>
      <c r="X8" s="23">
        <f t="shared" si="0"/>
        <v>3.6716050202289399</v>
      </c>
      <c r="Y8" s="24">
        <f t="shared" si="1"/>
        <v>0.86228388792258004</v>
      </c>
      <c r="Z8" s="24">
        <f t="shared" si="2"/>
        <v>1.53893738485901</v>
      </c>
      <c r="AA8" s="25">
        <v>4.4924400000000002</v>
      </c>
      <c r="AB8" s="25">
        <v>4.8134249999999996</v>
      </c>
      <c r="AC8" s="24"/>
      <c r="AD8" s="24">
        <f t="shared" si="3"/>
        <v>1.2569387177946205</v>
      </c>
    </row>
    <row r="9" spans="1:30" x14ac:dyDescent="0.3">
      <c r="A9" s="7" t="s">
        <v>18</v>
      </c>
      <c r="B9" s="23">
        <v>2.9236124673210302</v>
      </c>
      <c r="C9" s="23">
        <v>1.3604796697107</v>
      </c>
      <c r="D9" s="23" t="s">
        <v>124</v>
      </c>
      <c r="E9" s="23"/>
      <c r="F9" s="23">
        <v>2.0734369557955201</v>
      </c>
      <c r="G9" s="23" t="s">
        <v>124</v>
      </c>
      <c r="H9" s="23">
        <v>1.9438435008583199</v>
      </c>
      <c r="I9" s="23" t="s">
        <v>124</v>
      </c>
      <c r="J9" s="23">
        <f t="shared" si="4"/>
        <v>4.0172804566538396</v>
      </c>
      <c r="K9" s="23"/>
      <c r="L9" s="23">
        <f t="shared" si="5"/>
        <v>4.0172804566538396</v>
      </c>
      <c r="M9" s="23">
        <f t="shared" si="6"/>
        <v>0.51612950058323093</v>
      </c>
      <c r="N9" s="23">
        <f t="shared" si="7"/>
        <v>0.48387049941676918</v>
      </c>
      <c r="O9" s="23">
        <f t="shared" si="8"/>
        <v>1.1595357689152852</v>
      </c>
      <c r="P9" s="23">
        <f t="shared" si="9"/>
        <v>2.9383500554488902</v>
      </c>
      <c r="Q9" s="23">
        <f t="shared" si="10"/>
        <v>4.0978858243641749</v>
      </c>
      <c r="R9" s="23">
        <f t="shared" si="11"/>
        <v>-8.0605367710335329E-2</v>
      </c>
      <c r="S9" s="23">
        <f t="shared" si="12"/>
        <v>6.4972253037183696E-3</v>
      </c>
      <c r="T9" s="23"/>
      <c r="U9" s="23"/>
      <c r="V9" s="23">
        <v>1.9438435008583199</v>
      </c>
      <c r="W9" s="23" t="s">
        <v>124</v>
      </c>
      <c r="X9" s="23">
        <f t="shared" si="0"/>
        <v>4.0172804566538396</v>
      </c>
      <c r="Y9" s="24">
        <f t="shared" si="1"/>
        <v>0.85017551152551007</v>
      </c>
      <c r="Z9" s="24">
        <f t="shared" si="2"/>
        <v>1.5631327976103302</v>
      </c>
      <c r="AA9" s="25">
        <v>4.4924400000000002</v>
      </c>
      <c r="AB9" s="25">
        <v>4.8134249999999996</v>
      </c>
      <c r="AC9" s="24"/>
      <c r="AD9" s="24">
        <f t="shared" si="3"/>
        <v>1.4287927590065861</v>
      </c>
    </row>
    <row r="10" spans="1:30" x14ac:dyDescent="0.3">
      <c r="A10" s="7" t="s">
        <v>19</v>
      </c>
      <c r="B10" s="23">
        <v>2.9127765425488699</v>
      </c>
      <c r="C10" s="23">
        <v>1.35039430403022</v>
      </c>
      <c r="D10" s="23" t="s">
        <v>124</v>
      </c>
      <c r="E10" s="23"/>
      <c r="F10" s="23">
        <v>1.94926076347205</v>
      </c>
      <c r="G10" s="23" t="s">
        <v>124</v>
      </c>
      <c r="H10" s="23">
        <v>1.7466473994368901</v>
      </c>
      <c r="I10" s="23" t="s">
        <v>124</v>
      </c>
      <c r="J10" s="23">
        <f t="shared" si="4"/>
        <v>3.6959081629089399</v>
      </c>
      <c r="K10" s="23"/>
      <c r="L10" s="23">
        <f t="shared" si="5"/>
        <v>3.6959081629089399</v>
      </c>
      <c r="M10" s="23">
        <f t="shared" si="6"/>
        <v>0.52741049765096015</v>
      </c>
      <c r="N10" s="23">
        <f t="shared" si="7"/>
        <v>0.47258950234903985</v>
      </c>
      <c r="O10" s="23">
        <f t="shared" si="8"/>
        <v>1.1804880640586828</v>
      </c>
      <c r="P10" s="23">
        <f t="shared" si="9"/>
        <v>2.8592084735963099</v>
      </c>
      <c r="Q10" s="23">
        <f t="shared" si="10"/>
        <v>4.0396965376549927</v>
      </c>
      <c r="R10" s="23">
        <f t="shared" si="11"/>
        <v>-0.34378837474605284</v>
      </c>
      <c r="S10" s="23">
        <f t="shared" si="12"/>
        <v>0.11819044661053246</v>
      </c>
      <c r="T10" s="23"/>
      <c r="U10" s="23"/>
      <c r="V10" s="23">
        <v>1.7466473994368901</v>
      </c>
      <c r="W10" s="23" t="s">
        <v>124</v>
      </c>
      <c r="X10" s="23">
        <f t="shared" si="0"/>
        <v>3.6959081629089399</v>
      </c>
      <c r="Y10" s="24">
        <f t="shared" si="1"/>
        <v>0.96351577907681984</v>
      </c>
      <c r="Z10" s="24">
        <f t="shared" si="2"/>
        <v>1.5623822385186499</v>
      </c>
      <c r="AA10" s="25">
        <v>4.4924400000000002</v>
      </c>
      <c r="AB10" s="25">
        <v>4.8134249999999996</v>
      </c>
      <c r="AC10" s="24"/>
      <c r="AD10" s="24">
        <f t="shared" si="3"/>
        <v>1.2934351057495297</v>
      </c>
    </row>
    <row r="11" spans="1:30" s="7" customFormat="1" x14ac:dyDescent="0.3">
      <c r="A11" s="3" t="s">
        <v>39</v>
      </c>
      <c r="B11" s="26">
        <v>2.5194317914672499</v>
      </c>
      <c r="C11" s="26">
        <v>0.59233340709969096</v>
      </c>
      <c r="D11" s="26" t="s">
        <v>124</v>
      </c>
      <c r="E11" s="26"/>
      <c r="F11" s="26">
        <v>1.5658556750819299</v>
      </c>
      <c r="G11" s="26" t="s">
        <v>124</v>
      </c>
      <c r="H11" s="26">
        <v>0.98996083434365201</v>
      </c>
      <c r="I11" s="26" t="s">
        <v>124</v>
      </c>
      <c r="J11" s="23">
        <f t="shared" si="4"/>
        <v>2.5558165094255818</v>
      </c>
      <c r="K11" s="26"/>
      <c r="L11" s="23">
        <f t="shared" si="5"/>
        <v>2.5558165094255818</v>
      </c>
      <c r="M11" s="23">
        <f t="shared" si="6"/>
        <v>0.61266357318971032</v>
      </c>
      <c r="N11" s="23">
        <f t="shared" si="7"/>
        <v>0.38733642681028974</v>
      </c>
      <c r="O11" s="23">
        <f t="shared" si="8"/>
        <v>1.1861246369824865</v>
      </c>
      <c r="P11" s="23">
        <f t="shared" si="9"/>
        <v>2.0269616431121178</v>
      </c>
      <c r="Q11" s="23">
        <f t="shared" si="10"/>
        <v>3.2130862800946041</v>
      </c>
      <c r="R11" s="23">
        <f t="shared" si="11"/>
        <v>-0.65726977066902226</v>
      </c>
      <c r="S11" s="23">
        <f t="shared" si="12"/>
        <v>0.43200355143530911</v>
      </c>
      <c r="T11" s="23"/>
      <c r="U11" s="23"/>
      <c r="V11" s="26">
        <v>0.98996083434365201</v>
      </c>
      <c r="W11" s="26" t="s">
        <v>124</v>
      </c>
      <c r="X11" s="26">
        <f t="shared" si="0"/>
        <v>2.5558165094255818</v>
      </c>
      <c r="Y11" s="24">
        <f t="shared" si="1"/>
        <v>0.95357611638532003</v>
      </c>
      <c r="Z11" s="24">
        <f t="shared" si="2"/>
        <v>1.9270983843675591</v>
      </c>
      <c r="AA11" s="25">
        <v>2.1641849999999998</v>
      </c>
      <c r="AB11" s="25"/>
      <c r="AC11" s="24"/>
      <c r="AD11" s="24">
        <f t="shared" si="3"/>
        <v>1.6712898892380714</v>
      </c>
    </row>
    <row r="12" spans="1:30" s="7" customFormat="1" x14ac:dyDescent="0.3">
      <c r="A12" s="3" t="s">
        <v>40</v>
      </c>
      <c r="B12" s="26">
        <v>2.5223452942438498</v>
      </c>
      <c r="C12" s="26">
        <v>0.59094888971513804</v>
      </c>
      <c r="D12" s="26" t="s">
        <v>124</v>
      </c>
      <c r="E12" s="26"/>
      <c r="F12" s="26">
        <v>1.7522770946733099</v>
      </c>
      <c r="G12" s="26" t="s">
        <v>124</v>
      </c>
      <c r="H12" s="26">
        <v>1.07716458443194</v>
      </c>
      <c r="I12" s="26" t="s">
        <v>124</v>
      </c>
      <c r="J12" s="23">
        <f t="shared" si="4"/>
        <v>2.8294416791052499</v>
      </c>
      <c r="K12" s="26"/>
      <c r="L12" s="23">
        <f t="shared" si="5"/>
        <v>2.8294416791052499</v>
      </c>
      <c r="M12" s="23">
        <f t="shared" si="6"/>
        <v>0.61930136521754708</v>
      </c>
      <c r="N12" s="23">
        <f t="shared" si="7"/>
        <v>0.38069863478245297</v>
      </c>
      <c r="O12" s="23">
        <f t="shared" si="8"/>
        <v>1.2003619989953622</v>
      </c>
      <c r="P12" s="23">
        <f t="shared" si="9"/>
        <v>1.9945293960622932</v>
      </c>
      <c r="Q12" s="23">
        <f t="shared" si="10"/>
        <v>3.1948913950576552</v>
      </c>
      <c r="R12" s="23">
        <f t="shared" si="11"/>
        <v>-0.36544971595240527</v>
      </c>
      <c r="S12" s="23">
        <f t="shared" si="12"/>
        <v>0.1335534948896937</v>
      </c>
      <c r="T12" s="23"/>
      <c r="U12" s="23"/>
      <c r="V12" s="26">
        <v>1.07716458443194</v>
      </c>
      <c r="W12" s="26" t="s">
        <v>124</v>
      </c>
      <c r="X12" s="26">
        <f t="shared" si="0"/>
        <v>2.8294416791052499</v>
      </c>
      <c r="Y12" s="24">
        <f t="shared" si="1"/>
        <v>0.77006819957053985</v>
      </c>
      <c r="Z12" s="24">
        <f t="shared" si="2"/>
        <v>1.9313964045287118</v>
      </c>
      <c r="AA12" s="25">
        <v>2.1641849999999998</v>
      </c>
      <c r="AB12" s="25"/>
      <c r="AC12" s="24"/>
      <c r="AD12" s="24">
        <f t="shared" si="3"/>
        <v>1.8227711451512805</v>
      </c>
    </row>
    <row r="13" spans="1:30" s="7" customFormat="1" x14ac:dyDescent="0.3">
      <c r="A13" s="3" t="s">
        <v>41</v>
      </c>
      <c r="B13" s="26">
        <v>2.5218733325340499</v>
      </c>
      <c r="C13" s="26">
        <v>0.59362253445814295</v>
      </c>
      <c r="D13" s="26" t="s">
        <v>124</v>
      </c>
      <c r="E13" s="26"/>
      <c r="F13" s="26">
        <v>1.5202408766689399</v>
      </c>
      <c r="G13" s="26" t="s">
        <v>124</v>
      </c>
      <c r="H13" s="26">
        <v>1.17028012685232</v>
      </c>
      <c r="I13" s="26" t="s">
        <v>124</v>
      </c>
      <c r="J13" s="23">
        <f t="shared" si="4"/>
        <v>2.6905210035212601</v>
      </c>
      <c r="K13" s="26"/>
      <c r="L13" s="23">
        <f t="shared" si="5"/>
        <v>2.6905210035212601</v>
      </c>
      <c r="M13" s="23">
        <f t="shared" si="6"/>
        <v>0.56503587025683932</v>
      </c>
      <c r="N13" s="23">
        <f t="shared" si="7"/>
        <v>0.43496412974316057</v>
      </c>
      <c r="O13" s="23">
        <f t="shared" si="8"/>
        <v>1.0949768826258166</v>
      </c>
      <c r="P13" s="23">
        <f t="shared" si="9"/>
        <v>2.2784069464854206</v>
      </c>
      <c r="Q13" s="23">
        <f t="shared" si="10"/>
        <v>3.373383829111237</v>
      </c>
      <c r="R13" s="23">
        <f t="shared" si="11"/>
        <v>-0.68286282558997691</v>
      </c>
      <c r="S13" s="23">
        <f t="shared" si="12"/>
        <v>0.46630163857272722</v>
      </c>
      <c r="T13" s="23"/>
      <c r="U13" s="23"/>
      <c r="V13" s="26">
        <v>1.17028012685232</v>
      </c>
      <c r="W13" s="26" t="s">
        <v>124</v>
      </c>
      <c r="X13" s="26">
        <f t="shared" si="0"/>
        <v>2.6905210035212601</v>
      </c>
      <c r="Y13" s="24">
        <f t="shared" si="1"/>
        <v>1.00163245586511</v>
      </c>
      <c r="Z13" s="24">
        <f t="shared" si="2"/>
        <v>1.9282507980759069</v>
      </c>
      <c r="AA13" s="25">
        <v>2.1641849999999998</v>
      </c>
      <c r="AB13" s="25"/>
      <c r="AC13" s="24"/>
      <c r="AD13" s="24">
        <f t="shared" si="3"/>
        <v>1.971421330762904</v>
      </c>
    </row>
    <row r="14" spans="1:30" s="7" customFormat="1" x14ac:dyDescent="0.3">
      <c r="A14" s="7" t="s">
        <v>28</v>
      </c>
      <c r="B14" s="23">
        <v>2.3409225835542098</v>
      </c>
      <c r="C14" s="23">
        <v>0.99327149510728596</v>
      </c>
      <c r="D14" s="23" t="s">
        <v>124</v>
      </c>
      <c r="E14" s="23"/>
      <c r="F14" s="23">
        <v>1.3742418572392201</v>
      </c>
      <c r="G14" s="23" t="s">
        <v>124</v>
      </c>
      <c r="H14" s="23">
        <v>1.33490211228394</v>
      </c>
      <c r="I14" s="23" t="s">
        <v>124</v>
      </c>
      <c r="J14" s="23">
        <f t="shared" si="4"/>
        <v>2.7091439695231601</v>
      </c>
      <c r="K14" s="23"/>
      <c r="L14" s="23">
        <f t="shared" si="5"/>
        <v>2.7091439695231601</v>
      </c>
      <c r="M14" s="23">
        <f t="shared" si="6"/>
        <v>0.507260548977433</v>
      </c>
      <c r="N14" s="23">
        <f t="shared" si="7"/>
        <v>0.49273945102256705</v>
      </c>
      <c r="O14" s="23">
        <f t="shared" si="8"/>
        <v>0.91248093831784138</v>
      </c>
      <c r="P14" s="23">
        <f t="shared" si="9"/>
        <v>2.3958463920657826</v>
      </c>
      <c r="Q14" s="23">
        <f t="shared" si="10"/>
        <v>3.3083273303836238</v>
      </c>
      <c r="R14" s="23">
        <f t="shared" si="11"/>
        <v>-0.59918336086046375</v>
      </c>
      <c r="S14" s="23">
        <f t="shared" si="12"/>
        <v>0.35902069993204072</v>
      </c>
      <c r="T14" s="23"/>
      <c r="U14" s="23"/>
      <c r="V14" s="23">
        <v>1.33490211228394</v>
      </c>
      <c r="W14" s="23" t="s">
        <v>124</v>
      </c>
      <c r="X14" s="23">
        <f t="shared" si="0"/>
        <v>2.7091439695231601</v>
      </c>
      <c r="Y14" s="24">
        <f t="shared" si="1"/>
        <v>0.96668072631498969</v>
      </c>
      <c r="Z14" s="24">
        <f t="shared" si="2"/>
        <v>1.3476510884469239</v>
      </c>
      <c r="AA14" s="21"/>
      <c r="AB14" s="28"/>
      <c r="AC14" s="27"/>
      <c r="AD14" s="27">
        <f t="shared" si="3"/>
        <v>1.343944851794779</v>
      </c>
    </row>
    <row r="15" spans="1:30" s="7" customFormat="1" x14ac:dyDescent="0.3">
      <c r="A15" s="3" t="s">
        <v>33</v>
      </c>
      <c r="B15" s="26">
        <v>2.5575735296756701</v>
      </c>
      <c r="C15" s="26">
        <v>1.08079355490069</v>
      </c>
      <c r="D15" s="26" t="s">
        <v>124</v>
      </c>
      <c r="E15" s="26"/>
      <c r="F15" s="26">
        <v>1.26238109478614</v>
      </c>
      <c r="G15" s="26" t="s">
        <v>124</v>
      </c>
      <c r="H15" s="26">
        <v>2.7825592440767601</v>
      </c>
      <c r="I15" s="26" t="s">
        <v>124</v>
      </c>
      <c r="J15" s="23">
        <f t="shared" si="4"/>
        <v>4.0449403388628999</v>
      </c>
      <c r="K15" s="26"/>
      <c r="L15" s="23">
        <f t="shared" si="5"/>
        <v>4.0449403388628999</v>
      </c>
      <c r="M15" s="23">
        <f t="shared" si="6"/>
        <v>0.31208892814993072</v>
      </c>
      <c r="N15" s="23">
        <f t="shared" si="7"/>
        <v>0.68791107185006928</v>
      </c>
      <c r="O15" s="23">
        <f t="shared" si="8"/>
        <v>0.61335534203231545</v>
      </c>
      <c r="P15" s="23">
        <f t="shared" si="9"/>
        <v>3.654390988318196</v>
      </c>
      <c r="Q15" s="23">
        <f t="shared" si="10"/>
        <v>4.2677463303505112</v>
      </c>
      <c r="R15" s="23">
        <f t="shared" si="11"/>
        <v>-0.22280599148761127</v>
      </c>
      <c r="S15" s="23">
        <f t="shared" si="12"/>
        <v>4.9642509842777502E-2</v>
      </c>
      <c r="T15" s="23"/>
      <c r="U15" s="23"/>
      <c r="V15" s="26">
        <v>2.7825592440767601</v>
      </c>
      <c r="W15" s="26" t="s">
        <v>124</v>
      </c>
      <c r="X15" s="26">
        <f t="shared" si="0"/>
        <v>4.0449403388628999</v>
      </c>
      <c r="Y15" s="24">
        <f t="shared" si="1"/>
        <v>1.2951924348895301</v>
      </c>
      <c r="Z15" s="24">
        <f t="shared" si="2"/>
        <v>1.4767799747749801</v>
      </c>
      <c r="AA15" s="25">
        <v>2.9107949999999998</v>
      </c>
      <c r="AB15" s="25"/>
      <c r="AC15" s="24"/>
      <c r="AD15" s="24">
        <f t="shared" si="3"/>
        <v>2.574552033049863</v>
      </c>
    </row>
    <row r="16" spans="1:30" s="7" customFormat="1" x14ac:dyDescent="0.3">
      <c r="A16" s="3" t="s">
        <v>34</v>
      </c>
      <c r="B16" s="26">
        <v>2.89754113221947</v>
      </c>
      <c r="C16" s="26">
        <v>1.13674481176618</v>
      </c>
      <c r="D16" s="26" t="s">
        <v>124</v>
      </c>
      <c r="E16" s="26"/>
      <c r="F16" s="26">
        <v>1.6450423161691401</v>
      </c>
      <c r="G16" s="26" t="s">
        <v>124</v>
      </c>
      <c r="H16" s="26">
        <v>2.49502740519379</v>
      </c>
      <c r="I16" s="26" t="s">
        <v>124</v>
      </c>
      <c r="J16" s="23">
        <f t="shared" si="4"/>
        <v>4.1400697213629298</v>
      </c>
      <c r="K16" s="26"/>
      <c r="L16" s="23">
        <f t="shared" si="5"/>
        <v>4.1400697213629298</v>
      </c>
      <c r="M16" s="23">
        <f t="shared" si="6"/>
        <v>0.39734652478934213</v>
      </c>
      <c r="N16" s="23">
        <f t="shared" si="7"/>
        <v>0.60265347521065793</v>
      </c>
      <c r="O16" s="23">
        <f t="shared" si="8"/>
        <v>0.88471764858439494</v>
      </c>
      <c r="P16" s="23">
        <f t="shared" si="9"/>
        <v>3.6270359351515107</v>
      </c>
      <c r="Q16" s="23">
        <f t="shared" si="10"/>
        <v>4.5117535837359055</v>
      </c>
      <c r="R16" s="23">
        <f t="shared" si="11"/>
        <v>-0.37168386237297568</v>
      </c>
      <c r="S16" s="23">
        <f t="shared" si="12"/>
        <v>0.13814889354849313</v>
      </c>
      <c r="T16" s="23"/>
      <c r="U16" s="23"/>
      <c r="V16" s="26">
        <v>2.49502740519379</v>
      </c>
      <c r="W16" s="26" t="s">
        <v>124</v>
      </c>
      <c r="X16" s="26">
        <f t="shared" si="0"/>
        <v>4.1400697213629298</v>
      </c>
      <c r="Y16" s="24">
        <f t="shared" si="1"/>
        <v>1.2524988160503299</v>
      </c>
      <c r="Z16" s="24">
        <f t="shared" si="2"/>
        <v>1.7607963204532899</v>
      </c>
      <c r="AA16" s="25">
        <v>2.9107949999999998</v>
      </c>
      <c r="AB16" s="25"/>
      <c r="AC16" s="24"/>
      <c r="AD16" s="24">
        <f t="shared" si="3"/>
        <v>2.1948878757732992</v>
      </c>
    </row>
    <row r="17" spans="1:30" s="7" customFormat="1" x14ac:dyDescent="0.3">
      <c r="A17" s="3" t="s">
        <v>35</v>
      </c>
      <c r="B17" s="26">
        <v>2.5363978492217201</v>
      </c>
      <c r="C17" s="26">
        <v>1.06601653826694</v>
      </c>
      <c r="D17" s="26" t="s">
        <v>124</v>
      </c>
      <c r="E17" s="26"/>
      <c r="F17" s="26">
        <v>1.0919231840946799</v>
      </c>
      <c r="G17" s="26" t="s">
        <v>124</v>
      </c>
      <c r="H17" s="26">
        <v>2.9527725146350798</v>
      </c>
      <c r="I17" s="26" t="s">
        <v>124</v>
      </c>
      <c r="J17" s="23">
        <f t="shared" si="4"/>
        <v>4.0446956987297593</v>
      </c>
      <c r="K17" s="26"/>
      <c r="L17" s="23">
        <f t="shared" si="5"/>
        <v>4.0446956987297593</v>
      </c>
      <c r="M17" s="23">
        <f t="shared" si="6"/>
        <v>0.26996423598383418</v>
      </c>
      <c r="N17" s="23">
        <f t="shared" si="7"/>
        <v>0.73003576401616588</v>
      </c>
      <c r="O17" s="23">
        <f t="shared" si="8"/>
        <v>0.52617386422243639</v>
      </c>
      <c r="P17" s="23">
        <f t="shared" si="9"/>
        <v>3.8460603631689407</v>
      </c>
      <c r="Q17" s="23">
        <f t="shared" si="10"/>
        <v>4.3722342273913775</v>
      </c>
      <c r="R17" s="23">
        <f t="shared" si="11"/>
        <v>-0.32753852866161814</v>
      </c>
      <c r="S17" s="23">
        <f t="shared" si="12"/>
        <v>0.10728148775781765</v>
      </c>
      <c r="T17" s="23"/>
      <c r="U17" s="23"/>
      <c r="V17" s="26">
        <v>2.9527725146350798</v>
      </c>
      <c r="W17" s="26" t="s">
        <v>124</v>
      </c>
      <c r="X17" s="26">
        <f t="shared" si="0"/>
        <v>4.0446956987297593</v>
      </c>
      <c r="Y17" s="24">
        <f t="shared" si="1"/>
        <v>1.4444746651270401</v>
      </c>
      <c r="Z17" s="24">
        <f t="shared" si="2"/>
        <v>1.4703813109547801</v>
      </c>
      <c r="AA17" s="25">
        <v>2.9107949999999998</v>
      </c>
      <c r="AB17" s="25"/>
      <c r="AC17" s="24"/>
      <c r="AD17" s="24">
        <f t="shared" si="3"/>
        <v>2.7699124813161946</v>
      </c>
    </row>
    <row r="18" spans="1:30" s="7" customFormat="1" x14ac:dyDescent="0.3">
      <c r="A18" s="3" t="s">
        <v>48</v>
      </c>
      <c r="B18" s="26">
        <v>3.0770405118132702</v>
      </c>
      <c r="C18" s="26">
        <v>1.4822465763406401</v>
      </c>
      <c r="D18" s="26" t="s">
        <v>124</v>
      </c>
      <c r="E18" s="26"/>
      <c r="F18" s="26">
        <v>2.4131400629579498</v>
      </c>
      <c r="G18" s="26" t="s">
        <v>124</v>
      </c>
      <c r="H18" s="26">
        <v>2.0832368789908702</v>
      </c>
      <c r="I18" s="26" t="s">
        <v>124</v>
      </c>
      <c r="J18" s="23">
        <f t="shared" si="4"/>
        <v>4.49637694194882</v>
      </c>
      <c r="K18" s="26"/>
      <c r="L18" s="23">
        <f t="shared" si="5"/>
        <v>4.49637694194882</v>
      </c>
      <c r="M18" s="23">
        <f t="shared" si="6"/>
        <v>0.53668544566284659</v>
      </c>
      <c r="N18" s="23">
        <f t="shared" si="7"/>
        <v>0.46331455433715341</v>
      </c>
      <c r="O18" s="23">
        <f t="shared" si="8"/>
        <v>1.2689914442398635</v>
      </c>
      <c r="P18" s="23">
        <f t="shared" si="9"/>
        <v>2.9611727262169585</v>
      </c>
      <c r="Q18" s="23">
        <f t="shared" si="10"/>
        <v>4.2301641704568222</v>
      </c>
      <c r="R18" s="23">
        <f t="shared" si="11"/>
        <v>0.26621277149199774</v>
      </c>
      <c r="S18" s="23">
        <f t="shared" si="12"/>
        <v>7.0869239705450601E-2</v>
      </c>
      <c r="T18" s="23"/>
      <c r="U18" s="23"/>
      <c r="V18" s="26">
        <v>2.0832368789908702</v>
      </c>
      <c r="W18" s="26" t="s">
        <v>124</v>
      </c>
      <c r="X18" s="26">
        <f t="shared" si="0"/>
        <v>4.49637694194882</v>
      </c>
      <c r="Y18" s="24">
        <f t="shared" si="1"/>
        <v>0.6639004488553204</v>
      </c>
      <c r="Z18" s="24">
        <f t="shared" si="2"/>
        <v>1.5947939354726302</v>
      </c>
      <c r="AA18" s="25">
        <v>4.0317369999999997</v>
      </c>
      <c r="AB18" s="25">
        <v>3.3459780000000001</v>
      </c>
      <c r="AC18" s="24"/>
      <c r="AD18" s="24">
        <f t="shared" si="3"/>
        <v>1.4054590594055887</v>
      </c>
    </row>
    <row r="19" spans="1:30" s="7" customFormat="1" x14ac:dyDescent="0.3">
      <c r="A19" s="3" t="s">
        <v>49</v>
      </c>
      <c r="B19" s="26">
        <v>3.1023721896330398</v>
      </c>
      <c r="C19" s="26">
        <v>1.4853546102444599</v>
      </c>
      <c r="D19" s="26" t="s">
        <v>124</v>
      </c>
      <c r="E19" s="26"/>
      <c r="F19" s="26">
        <v>2.16402647130024</v>
      </c>
      <c r="G19" s="26" t="s">
        <v>124</v>
      </c>
      <c r="H19" s="26">
        <v>2.2989377661283998</v>
      </c>
      <c r="I19" s="26" t="s">
        <v>124</v>
      </c>
      <c r="J19" s="23">
        <f t="shared" si="4"/>
        <v>4.4629642374286398</v>
      </c>
      <c r="K19" s="26"/>
      <c r="L19" s="23">
        <f t="shared" si="5"/>
        <v>4.4629642374286398</v>
      </c>
      <c r="M19" s="23">
        <f t="shared" si="6"/>
        <v>0.48488546091219747</v>
      </c>
      <c r="N19" s="23">
        <f t="shared" si="7"/>
        <v>0.51511453908780247</v>
      </c>
      <c r="O19" s="23">
        <f t="shared" si="8"/>
        <v>1.1559491310508716</v>
      </c>
      <c r="P19" s="23">
        <f t="shared" si="9"/>
        <v>3.3193442080525863</v>
      </c>
      <c r="Q19" s="23">
        <f t="shared" si="10"/>
        <v>4.4752933391034579</v>
      </c>
      <c r="R19" s="23">
        <f t="shared" si="11"/>
        <v>-1.2329101674818155E-2</v>
      </c>
      <c r="S19" s="23">
        <f t="shared" si="12"/>
        <v>1.5200674810800382E-4</v>
      </c>
      <c r="T19" s="23"/>
      <c r="U19" s="23"/>
      <c r="V19" s="26">
        <v>2.2989377661283998</v>
      </c>
      <c r="W19" s="26" t="s">
        <v>124</v>
      </c>
      <c r="X19" s="26">
        <f t="shared" si="0"/>
        <v>4.4629642374286398</v>
      </c>
      <c r="Y19" s="24">
        <f t="shared" si="1"/>
        <v>0.93834571833279989</v>
      </c>
      <c r="Z19" s="24">
        <f t="shared" si="2"/>
        <v>1.6170175793885799</v>
      </c>
      <c r="AA19" s="25">
        <v>4.0317369999999997</v>
      </c>
      <c r="AB19" s="25">
        <v>3.3459780000000001</v>
      </c>
      <c r="AC19" s="24"/>
      <c r="AD19" s="24">
        <f t="shared" si="3"/>
        <v>1.5477366483886568</v>
      </c>
    </row>
    <row r="20" spans="1:30" x14ac:dyDescent="0.3">
      <c r="A20" s="3" t="s">
        <v>50</v>
      </c>
      <c r="B20" s="26">
        <v>3.0930077900720399</v>
      </c>
      <c r="C20" s="26">
        <v>1.48674828694244</v>
      </c>
      <c r="D20" s="26" t="s">
        <v>124</v>
      </c>
      <c r="E20" s="26"/>
      <c r="F20" s="26">
        <v>2.3131420292966798</v>
      </c>
      <c r="G20" s="26" t="s">
        <v>124</v>
      </c>
      <c r="H20" s="26">
        <v>2.2030133579847702</v>
      </c>
      <c r="I20" s="26" t="s">
        <v>124</v>
      </c>
      <c r="J20" s="23">
        <f t="shared" si="4"/>
        <v>4.5161553872814499</v>
      </c>
      <c r="K20" s="26"/>
      <c r="L20" s="23">
        <f t="shared" si="5"/>
        <v>4.5161553872814499</v>
      </c>
      <c r="M20" s="23">
        <f t="shared" si="6"/>
        <v>0.51219274602708065</v>
      </c>
      <c r="N20" s="23">
        <f t="shared" si="7"/>
        <v>0.48780725397291935</v>
      </c>
      <c r="O20" s="23">
        <f t="shared" si="8"/>
        <v>1.2173630040427703</v>
      </c>
      <c r="P20" s="23">
        <f t="shared" si="9"/>
        <v>3.1338907422509781</v>
      </c>
      <c r="Q20" s="23">
        <f t="shared" si="10"/>
        <v>4.3512537462937484</v>
      </c>
      <c r="R20" s="23">
        <f t="shared" si="11"/>
        <v>0.16490164098770155</v>
      </c>
      <c r="S20" s="23">
        <f t="shared" si="12"/>
        <v>2.7192551200436812E-2</v>
      </c>
      <c r="T20" s="23"/>
      <c r="U20" s="23"/>
      <c r="V20" s="26">
        <v>2.2030133579847702</v>
      </c>
      <c r="W20" s="26" t="s">
        <v>124</v>
      </c>
      <c r="X20" s="26">
        <f t="shared" si="0"/>
        <v>4.5161553872814499</v>
      </c>
      <c r="Y20" s="24">
        <f t="shared" si="1"/>
        <v>0.77986576077536007</v>
      </c>
      <c r="Z20" s="24">
        <f t="shared" si="2"/>
        <v>1.6062595031295999</v>
      </c>
      <c r="AA20" s="25">
        <v>4.0317369999999997</v>
      </c>
      <c r="AB20" s="25">
        <v>3.3459780000000001</v>
      </c>
      <c r="AC20" s="24"/>
      <c r="AD20" s="24">
        <f t="shared" si="3"/>
        <v>1.4817661989813751</v>
      </c>
    </row>
    <row r="21" spans="1:30" x14ac:dyDescent="0.3">
      <c r="A21" s="3" t="s">
        <v>57</v>
      </c>
      <c r="B21" s="26">
        <v>3.1598645181334302</v>
      </c>
      <c r="C21" s="26">
        <v>1.42194877565839</v>
      </c>
      <c r="D21" s="26" t="s">
        <v>124</v>
      </c>
      <c r="E21" s="26"/>
      <c r="F21" s="26">
        <v>2.1197940597812202</v>
      </c>
      <c r="G21" s="26" t="s">
        <v>124</v>
      </c>
      <c r="H21" s="26">
        <v>2.5941884095210801</v>
      </c>
      <c r="I21" s="26" t="s">
        <v>124</v>
      </c>
      <c r="J21" s="23">
        <f t="shared" si="4"/>
        <v>4.7139824693022998</v>
      </c>
      <c r="K21" s="26"/>
      <c r="L21" s="23">
        <f t="shared" si="5"/>
        <v>4.7139824693022998</v>
      </c>
      <c r="M21" s="23">
        <f t="shared" si="6"/>
        <v>0.44968221107851586</v>
      </c>
      <c r="N21" s="23">
        <f t="shared" si="7"/>
        <v>0.5503177889214842</v>
      </c>
      <c r="O21" s="23">
        <f t="shared" si="8"/>
        <v>1.0918923720365112</v>
      </c>
      <c r="P21" s="23">
        <f t="shared" si="9"/>
        <v>3.6119073136300801</v>
      </c>
      <c r="Q21" s="23">
        <f t="shared" si="10"/>
        <v>4.7037996856665911</v>
      </c>
      <c r="R21" s="23">
        <f t="shared" si="11"/>
        <v>1.0182783635708681E-2</v>
      </c>
      <c r="S21" s="23">
        <f t="shared" si="12"/>
        <v>1.0368908257165651E-4</v>
      </c>
      <c r="T21" s="23"/>
      <c r="U21" s="23"/>
      <c r="V21" s="26">
        <v>2.5941884095210801</v>
      </c>
      <c r="W21" s="26" t="s">
        <v>124</v>
      </c>
      <c r="X21" s="26">
        <f t="shared" si="0"/>
        <v>4.7139824693022998</v>
      </c>
      <c r="Y21" s="24">
        <f t="shared" si="1"/>
        <v>1.04007045835221</v>
      </c>
      <c r="Z21" s="24">
        <f t="shared" si="2"/>
        <v>1.7379157424750402</v>
      </c>
      <c r="AA21" s="25">
        <v>3.5058259999999999</v>
      </c>
      <c r="AB21" s="25">
        <v>3.8477130000000002</v>
      </c>
      <c r="AC21" s="24"/>
      <c r="AD21" s="24">
        <f t="shared" si="3"/>
        <v>1.8243894955498101</v>
      </c>
    </row>
    <row r="22" spans="1:30" x14ac:dyDescent="0.3">
      <c r="A22" s="3" t="s">
        <v>58</v>
      </c>
      <c r="B22" s="26">
        <v>3.1787254840179302</v>
      </c>
      <c r="C22" s="26">
        <v>1.4244437008219499</v>
      </c>
      <c r="D22" s="26" t="s">
        <v>124</v>
      </c>
      <c r="E22" s="26"/>
      <c r="F22" s="26">
        <v>2.1392362726004999</v>
      </c>
      <c r="G22" s="26" t="s">
        <v>124</v>
      </c>
      <c r="H22" s="26">
        <v>2.5163834286829601</v>
      </c>
      <c r="I22" s="26" t="s">
        <v>124</v>
      </c>
      <c r="J22" s="23">
        <f t="shared" si="4"/>
        <v>4.6556197012834595</v>
      </c>
      <c r="K22" s="26"/>
      <c r="L22" s="23">
        <f t="shared" si="5"/>
        <v>4.6556197012834595</v>
      </c>
      <c r="M22" s="23">
        <f t="shared" si="6"/>
        <v>0.45949549358826625</v>
      </c>
      <c r="N22" s="23">
        <f t="shared" si="7"/>
        <v>0.54050450641173386</v>
      </c>
      <c r="O22" s="23">
        <f t="shared" si="8"/>
        <v>1.1223800592826867</v>
      </c>
      <c r="P22" s="23">
        <f t="shared" si="9"/>
        <v>3.5686744069857026</v>
      </c>
      <c r="Q22" s="23">
        <f t="shared" si="10"/>
        <v>4.6910544662683895</v>
      </c>
      <c r="R22" s="23">
        <f t="shared" si="11"/>
        <v>-3.5434764984930034E-2</v>
      </c>
      <c r="S22" s="23">
        <f t="shared" si="12"/>
        <v>1.2556225695372237E-3</v>
      </c>
      <c r="T22" s="23"/>
      <c r="U22" s="23"/>
      <c r="V22" s="26">
        <v>2.5163834286829601</v>
      </c>
      <c r="W22" s="26" t="s">
        <v>124</v>
      </c>
      <c r="X22" s="26">
        <f t="shared" si="0"/>
        <v>4.6556197012834595</v>
      </c>
      <c r="Y22" s="24">
        <f t="shared" si="1"/>
        <v>1.0394892114174303</v>
      </c>
      <c r="Z22" s="24">
        <f t="shared" si="2"/>
        <v>1.7542817831959803</v>
      </c>
      <c r="AA22" s="25">
        <v>3.5058259999999999</v>
      </c>
      <c r="AB22" s="25">
        <v>3.8477130000000002</v>
      </c>
      <c r="AC22" s="24"/>
      <c r="AD22" s="24">
        <f t="shared" si="3"/>
        <v>1.7665727520371115</v>
      </c>
    </row>
    <row r="23" spans="1:30" x14ac:dyDescent="0.3">
      <c r="A23" s="3" t="s">
        <v>59</v>
      </c>
      <c r="B23" s="26">
        <v>3.18450627709288</v>
      </c>
      <c r="C23" s="26">
        <v>1.4233681430510401</v>
      </c>
      <c r="D23" s="26" t="s">
        <v>124</v>
      </c>
      <c r="E23" s="26"/>
      <c r="F23" s="26">
        <v>2.4422947891642401</v>
      </c>
      <c r="G23" s="26" t="s">
        <v>124</v>
      </c>
      <c r="H23" s="26">
        <v>2.3041455451353201</v>
      </c>
      <c r="I23" s="26" t="s">
        <v>124</v>
      </c>
      <c r="J23" s="23">
        <f t="shared" si="4"/>
        <v>4.7464403342995602</v>
      </c>
      <c r="K23" s="26"/>
      <c r="L23" s="23">
        <f t="shared" si="5"/>
        <v>4.7464403342995602</v>
      </c>
      <c r="M23" s="23">
        <f t="shared" si="6"/>
        <v>0.51455293170237515</v>
      </c>
      <c r="N23" s="23">
        <f t="shared" si="7"/>
        <v>0.48544706829762491</v>
      </c>
      <c r="O23" s="23">
        <f t="shared" si="8"/>
        <v>1.2591510392991139</v>
      </c>
      <c r="P23" s="23">
        <f t="shared" si="9"/>
        <v>3.2109872073521726</v>
      </c>
      <c r="Q23" s="23">
        <f t="shared" si="10"/>
        <v>4.4701382466512865</v>
      </c>
      <c r="R23" s="23">
        <f t="shared" si="11"/>
        <v>0.2763020876482738</v>
      </c>
      <c r="S23" s="23">
        <f t="shared" si="12"/>
        <v>7.6342843638794372E-2</v>
      </c>
      <c r="T23" s="23"/>
      <c r="U23" s="23"/>
      <c r="V23" s="26">
        <v>2.3041455451353201</v>
      </c>
      <c r="W23" s="26" t="s">
        <v>124</v>
      </c>
      <c r="X23" s="26">
        <f t="shared" si="0"/>
        <v>4.7464403342995602</v>
      </c>
      <c r="Y23" s="24">
        <f t="shared" si="1"/>
        <v>0.74221148792863989</v>
      </c>
      <c r="Z23" s="24">
        <f t="shared" si="2"/>
        <v>1.7611381340418399</v>
      </c>
      <c r="AA23" s="25">
        <v>3.5058259999999999</v>
      </c>
      <c r="AB23" s="25">
        <v>3.8477130000000002</v>
      </c>
      <c r="AC23" s="24"/>
      <c r="AD23" s="24">
        <f t="shared" si="3"/>
        <v>1.6187980294376285</v>
      </c>
    </row>
    <row r="24" spans="1:30" x14ac:dyDescent="0.3">
      <c r="A24" s="3" t="s">
        <v>60</v>
      </c>
      <c r="B24" s="26">
        <v>3.3879131116965899</v>
      </c>
      <c r="C24" s="26">
        <v>1.4839361591128699</v>
      </c>
      <c r="D24" s="26" t="s">
        <v>124</v>
      </c>
      <c r="E24" s="26"/>
      <c r="F24" s="26">
        <v>2.4002579703391498</v>
      </c>
      <c r="G24" s="26" t="s">
        <v>124</v>
      </c>
      <c r="H24" s="26">
        <v>2.5937765920849798</v>
      </c>
      <c r="I24" s="26" t="s">
        <v>124</v>
      </c>
      <c r="J24" s="23">
        <f t="shared" si="4"/>
        <v>4.9940345624241296</v>
      </c>
      <c r="K24" s="26"/>
      <c r="L24" s="23">
        <f t="shared" si="5"/>
        <v>4.9940345624241296</v>
      </c>
      <c r="M24" s="23">
        <f t="shared" si="6"/>
        <v>0.48062502178079691</v>
      </c>
      <c r="N24" s="23">
        <f t="shared" si="7"/>
        <v>0.51937497821920309</v>
      </c>
      <c r="O24" s="23">
        <f t="shared" si="8"/>
        <v>1.2512506108538144</v>
      </c>
      <c r="P24" s="23">
        <f t="shared" si="9"/>
        <v>3.6548357973509322</v>
      </c>
      <c r="Q24" s="23">
        <f t="shared" si="10"/>
        <v>4.9060864082047466</v>
      </c>
      <c r="R24" s="23">
        <f t="shared" si="11"/>
        <v>8.7948154219382957E-2</v>
      </c>
      <c r="S24" s="23">
        <f t="shared" si="12"/>
        <v>7.734877830596368E-3</v>
      </c>
      <c r="T24" s="23"/>
      <c r="U24" s="23"/>
      <c r="V24" s="26">
        <v>2.5937765920849798</v>
      </c>
      <c r="W24" s="26" t="s">
        <v>124</v>
      </c>
      <c r="X24" s="26">
        <f t="shared" si="0"/>
        <v>4.9940345624241296</v>
      </c>
      <c r="Y24" s="24">
        <f t="shared" si="1"/>
        <v>0.98765514135744015</v>
      </c>
      <c r="Z24" s="24">
        <f t="shared" si="2"/>
        <v>1.90397695258372</v>
      </c>
      <c r="AA24" s="25">
        <v>3.5058259999999999</v>
      </c>
      <c r="AB24" s="25">
        <v>3.8477130000000002</v>
      </c>
      <c r="AC24" s="24"/>
      <c r="AD24" s="24">
        <f t="shared" si="3"/>
        <v>1.7479030860974485</v>
      </c>
    </row>
    <row r="25" spans="1:30" x14ac:dyDescent="0.3">
      <c r="A25" s="3" t="s">
        <v>61</v>
      </c>
      <c r="B25" s="26">
        <v>3.39547982639268</v>
      </c>
      <c r="C25" s="26">
        <v>1.4886921816273799</v>
      </c>
      <c r="D25" s="26" t="s">
        <v>124</v>
      </c>
      <c r="E25" s="26"/>
      <c r="F25" s="26">
        <v>2.4995712599140898</v>
      </c>
      <c r="G25" s="26" t="s">
        <v>124</v>
      </c>
      <c r="H25" s="26">
        <v>2.4163385547384899</v>
      </c>
      <c r="I25" s="26" t="s">
        <v>124</v>
      </c>
      <c r="J25" s="23">
        <f t="shared" si="4"/>
        <v>4.9159098146525793</v>
      </c>
      <c r="K25" s="26"/>
      <c r="L25" s="23">
        <f t="shared" si="5"/>
        <v>4.9159098146525793</v>
      </c>
      <c r="M25" s="23">
        <f t="shared" si="6"/>
        <v>0.50846564606693079</v>
      </c>
      <c r="N25" s="23">
        <f t="shared" si="7"/>
        <v>0.49153435393306927</v>
      </c>
      <c r="O25" s="23">
        <f t="shared" si="8"/>
        <v>1.3266868735453239</v>
      </c>
      <c r="P25" s="23">
        <f t="shared" si="9"/>
        <v>3.4666469501020858</v>
      </c>
      <c r="Q25" s="23">
        <f t="shared" si="10"/>
        <v>4.7933338236474095</v>
      </c>
      <c r="R25" s="23">
        <f t="shared" si="11"/>
        <v>0.1225759910051698</v>
      </c>
      <c r="S25" s="23">
        <f t="shared" si="12"/>
        <v>1.5024873570899469E-2</v>
      </c>
      <c r="T25" s="23"/>
      <c r="U25" s="23"/>
      <c r="V25" s="26">
        <v>2.4163385547384899</v>
      </c>
      <c r="W25" s="26" t="s">
        <v>124</v>
      </c>
      <c r="X25" s="26">
        <f t="shared" si="0"/>
        <v>4.9159098146525793</v>
      </c>
      <c r="Y25" s="24">
        <f t="shared" si="1"/>
        <v>0.89590856647859018</v>
      </c>
      <c r="Z25" s="24">
        <f t="shared" si="2"/>
        <v>1.9067876447653</v>
      </c>
      <c r="AA25" s="25">
        <v>3.5058259999999999</v>
      </c>
      <c r="AB25" s="25">
        <v>3.8477130000000002</v>
      </c>
      <c r="AC25" s="24"/>
      <c r="AD25" s="24">
        <f t="shared" si="3"/>
        <v>1.6231283972332302</v>
      </c>
    </row>
    <row r="26" spans="1:30" s="7" customFormat="1" x14ac:dyDescent="0.3">
      <c r="A26" s="3" t="s">
        <v>62</v>
      </c>
      <c r="B26" s="26">
        <v>3.39147220861053</v>
      </c>
      <c r="C26" s="26">
        <v>1.4812922090438101</v>
      </c>
      <c r="D26" s="26" t="s">
        <v>124</v>
      </c>
      <c r="E26" s="26"/>
      <c r="F26" s="26">
        <v>2.5100074404485002</v>
      </c>
      <c r="G26" s="26" t="s">
        <v>124</v>
      </c>
      <c r="H26" s="26">
        <v>2.4239859844741698</v>
      </c>
      <c r="I26" s="26" t="s">
        <v>124</v>
      </c>
      <c r="J26" s="23">
        <f t="shared" si="4"/>
        <v>4.9339934249226705</v>
      </c>
      <c r="K26" s="26"/>
      <c r="L26" s="23">
        <f t="shared" si="5"/>
        <v>4.9339934249226705</v>
      </c>
      <c r="M26" s="23">
        <f t="shared" si="6"/>
        <v>0.50871722442310285</v>
      </c>
      <c r="N26" s="23">
        <f t="shared" si="7"/>
        <v>0.49128277557689704</v>
      </c>
      <c r="O26" s="23">
        <f t="shared" si="8"/>
        <v>1.3257766538832203</v>
      </c>
      <c r="P26" s="23">
        <f t="shared" si="9"/>
        <v>3.4607831213404787</v>
      </c>
      <c r="Q26" s="23">
        <f t="shared" si="10"/>
        <v>4.786559775223699</v>
      </c>
      <c r="R26" s="23">
        <f t="shared" si="11"/>
        <v>0.14743364969897144</v>
      </c>
      <c r="S26" s="23">
        <f t="shared" si="12"/>
        <v>2.173668106355902E-2</v>
      </c>
      <c r="T26" s="23"/>
      <c r="U26" s="23"/>
      <c r="V26" s="26">
        <v>2.4239859844741698</v>
      </c>
      <c r="W26" s="26" t="s">
        <v>124</v>
      </c>
      <c r="X26" s="26">
        <f t="shared" si="0"/>
        <v>4.9339934249226705</v>
      </c>
      <c r="Y26" s="24">
        <f t="shared" si="1"/>
        <v>0.88146476816202979</v>
      </c>
      <c r="Z26" s="24">
        <f t="shared" si="2"/>
        <v>1.9101799995667199</v>
      </c>
      <c r="AA26" s="25">
        <v>3.5058259999999999</v>
      </c>
      <c r="AB26" s="25">
        <v>3.8477130000000002</v>
      </c>
      <c r="AC26" s="24"/>
      <c r="AD26" s="24">
        <f t="shared" si="3"/>
        <v>1.636399604125967</v>
      </c>
    </row>
    <row r="27" spans="1:30" s="7" customFormat="1" x14ac:dyDescent="0.3">
      <c r="A27" s="3" t="s">
        <v>69</v>
      </c>
      <c r="B27" s="26">
        <v>2.7676145336508799</v>
      </c>
      <c r="C27" s="26">
        <v>1.09181551742904</v>
      </c>
      <c r="D27" s="26" t="s">
        <v>124</v>
      </c>
      <c r="E27" s="26"/>
      <c r="F27" s="26">
        <v>1.8927350595421299</v>
      </c>
      <c r="G27" s="26" t="s">
        <v>124</v>
      </c>
      <c r="H27" s="26">
        <v>2.1186619092442598</v>
      </c>
      <c r="I27" s="26" t="s">
        <v>124</v>
      </c>
      <c r="J27" s="23">
        <f t="shared" si="4"/>
        <v>4.0113969687863893</v>
      </c>
      <c r="K27" s="26"/>
      <c r="L27" s="23">
        <f t="shared" si="5"/>
        <v>4.0113969687863893</v>
      </c>
      <c r="M27" s="23">
        <f t="shared" si="6"/>
        <v>0.4718393802134121</v>
      </c>
      <c r="N27" s="23">
        <f t="shared" si="7"/>
        <v>0.52816061978658801</v>
      </c>
      <c r="O27" s="23">
        <f t="shared" si="8"/>
        <v>1.0034724401994883</v>
      </c>
      <c r="P27" s="23">
        <f t="shared" si="9"/>
        <v>3.0361708238544063</v>
      </c>
      <c r="Q27" s="23">
        <f t="shared" si="10"/>
        <v>4.0396432640538951</v>
      </c>
      <c r="R27" s="23">
        <f t="shared" si="11"/>
        <v>-2.8246295267505772E-2</v>
      </c>
      <c r="S27" s="23">
        <f t="shared" si="12"/>
        <v>7.9785319633911896E-4</v>
      </c>
      <c r="T27" s="23"/>
      <c r="U27" s="23"/>
      <c r="V27" s="26">
        <v>2.1186619092442598</v>
      </c>
      <c r="W27" s="26" t="s">
        <v>124</v>
      </c>
      <c r="X27" s="26">
        <f t="shared" si="0"/>
        <v>4.0113969687863893</v>
      </c>
      <c r="Y27" s="24">
        <f t="shared" si="1"/>
        <v>0.87487947410875</v>
      </c>
      <c r="Z27" s="24">
        <f t="shared" si="2"/>
        <v>1.6757990162218399</v>
      </c>
      <c r="AA27" s="25">
        <v>4.527495</v>
      </c>
      <c r="AB27" s="25"/>
      <c r="AC27" s="24"/>
      <c r="AD27" s="24">
        <f t="shared" si="3"/>
        <v>1.9404944108444193</v>
      </c>
    </row>
    <row r="28" spans="1:30" s="7" customFormat="1" x14ac:dyDescent="0.3">
      <c r="A28" s="3" t="s">
        <v>70</v>
      </c>
      <c r="B28" s="26">
        <v>2.7694934469761301</v>
      </c>
      <c r="C28" s="26">
        <v>1.0837128247721499</v>
      </c>
      <c r="D28" s="26" t="s">
        <v>124</v>
      </c>
      <c r="E28" s="26"/>
      <c r="F28" s="26">
        <v>1.8921710359520201</v>
      </c>
      <c r="G28" s="26" t="s">
        <v>124</v>
      </c>
      <c r="H28" s="26">
        <v>1.89709962928085</v>
      </c>
      <c r="I28" s="26" t="s">
        <v>124</v>
      </c>
      <c r="J28" s="23">
        <f t="shared" si="4"/>
        <v>3.7892706652328698</v>
      </c>
      <c r="K28" s="26"/>
      <c r="L28" s="23">
        <f t="shared" si="5"/>
        <v>3.7892706652328698</v>
      </c>
      <c r="M28" s="23">
        <f t="shared" si="6"/>
        <v>0.49934966464997471</v>
      </c>
      <c r="N28" s="23">
        <f t="shared" si="7"/>
        <v>0.50065033535002534</v>
      </c>
      <c r="O28" s="23">
        <f t="shared" si="8"/>
        <v>1.0627002101698366</v>
      </c>
      <c r="P28" s="23">
        <f t="shared" si="9"/>
        <v>2.8799797670771974</v>
      </c>
      <c r="Q28" s="23">
        <f t="shared" si="10"/>
        <v>3.942679977247034</v>
      </c>
      <c r="R28" s="23">
        <f t="shared" si="11"/>
        <v>-0.15340931201416419</v>
      </c>
      <c r="S28" s="23">
        <f t="shared" si="12"/>
        <v>2.3534417012659181E-2</v>
      </c>
      <c r="T28" s="23"/>
      <c r="U28" s="23"/>
      <c r="V28" s="26">
        <v>1.89709962928085</v>
      </c>
      <c r="W28" s="26" t="s">
        <v>124</v>
      </c>
      <c r="X28" s="26">
        <f t="shared" si="0"/>
        <v>3.7892706652328698</v>
      </c>
      <c r="Y28" s="24">
        <f t="shared" si="1"/>
        <v>0.87732241102411002</v>
      </c>
      <c r="Z28" s="24">
        <f t="shared" si="2"/>
        <v>1.6857806222039802</v>
      </c>
      <c r="AA28" s="25">
        <v>4.527495</v>
      </c>
      <c r="AB28" s="25"/>
      <c r="AC28" s="24"/>
      <c r="AD28" s="24">
        <f t="shared" si="3"/>
        <v>1.7505556692841706</v>
      </c>
    </row>
    <row r="29" spans="1:30" x14ac:dyDescent="0.3">
      <c r="A29" s="3" t="s">
        <v>71</v>
      </c>
      <c r="B29" s="26">
        <v>2.76701065237227</v>
      </c>
      <c r="C29" s="26">
        <v>1.0849088212392799</v>
      </c>
      <c r="D29" s="26" t="s">
        <v>124</v>
      </c>
      <c r="E29" s="26"/>
      <c r="F29" s="26">
        <v>1.9909639492863</v>
      </c>
      <c r="G29" s="26" t="s">
        <v>124</v>
      </c>
      <c r="H29" s="26">
        <v>2.2629688916410098</v>
      </c>
      <c r="I29" s="26" t="s">
        <v>124</v>
      </c>
      <c r="J29" s="23">
        <f t="shared" si="4"/>
        <v>4.2539328409273098</v>
      </c>
      <c r="K29" s="26"/>
      <c r="L29" s="23">
        <f t="shared" si="5"/>
        <v>4.2539328409273098</v>
      </c>
      <c r="M29" s="23">
        <f t="shared" si="6"/>
        <v>0.46802900368598488</v>
      </c>
      <c r="N29" s="23">
        <f t="shared" si="7"/>
        <v>0.53197099631401512</v>
      </c>
      <c r="O29" s="23">
        <f t="shared" si="8"/>
        <v>0.99515163343325341</v>
      </c>
      <c r="P29" s="23">
        <f t="shared" si="9"/>
        <v>3.0574077998161293</v>
      </c>
      <c r="Q29" s="23">
        <f t="shared" si="10"/>
        <v>4.0525594332493826</v>
      </c>
      <c r="R29" s="23">
        <f t="shared" si="11"/>
        <v>0.20137340767792722</v>
      </c>
      <c r="S29" s="23">
        <f t="shared" si="12"/>
        <v>4.0551249319820674E-2</v>
      </c>
      <c r="T29" s="23"/>
      <c r="U29" s="23"/>
      <c r="V29" s="26">
        <v>2.2629688916410098</v>
      </c>
      <c r="W29" s="26" t="s">
        <v>124</v>
      </c>
      <c r="X29" s="26">
        <f t="shared" si="0"/>
        <v>4.2539328409273098</v>
      </c>
      <c r="Y29" s="24">
        <f t="shared" si="1"/>
        <v>0.7760467030859699</v>
      </c>
      <c r="Z29" s="24">
        <f t="shared" si="2"/>
        <v>1.6821018311329901</v>
      </c>
      <c r="AA29" s="25">
        <v>4.527495</v>
      </c>
      <c r="AB29" s="25"/>
      <c r="AC29" s="24"/>
      <c r="AD29" s="24">
        <f t="shared" si="3"/>
        <v>2.0858609012470231</v>
      </c>
    </row>
    <row r="30" spans="1:30" x14ac:dyDescent="0.3">
      <c r="A30" s="3" t="s">
        <v>75</v>
      </c>
      <c r="B30" s="26">
        <v>4.2156785071570297</v>
      </c>
      <c r="C30" s="26">
        <v>1.5241764282261501</v>
      </c>
      <c r="D30" s="26" t="s">
        <v>124</v>
      </c>
      <c r="E30" s="26"/>
      <c r="F30" s="26">
        <v>3.6167014884922102</v>
      </c>
      <c r="G30" s="26" t="s">
        <v>124</v>
      </c>
      <c r="H30" s="26">
        <v>2.6322525710767599</v>
      </c>
      <c r="I30" s="26" t="s">
        <v>124</v>
      </c>
      <c r="J30" s="23">
        <f t="shared" si="4"/>
        <v>6.2489540595689697</v>
      </c>
      <c r="K30" s="26"/>
      <c r="L30" s="23">
        <f t="shared" si="5"/>
        <v>6.2489540595689697</v>
      </c>
      <c r="M30" s="23">
        <f t="shared" si="6"/>
        <v>0.57876909543829758</v>
      </c>
      <c r="N30" s="23">
        <f t="shared" si="7"/>
        <v>0.42123090456170248</v>
      </c>
      <c r="O30" s="23">
        <f t="shared" si="8"/>
        <v>1.8749015956949491</v>
      </c>
      <c r="P30" s="23">
        <f t="shared" si="9"/>
        <v>3.6884363527678174</v>
      </c>
      <c r="Q30" s="23">
        <f t="shared" si="10"/>
        <v>5.5633379484627667</v>
      </c>
      <c r="R30" s="23">
        <f t="shared" si="11"/>
        <v>0.68561611110620291</v>
      </c>
      <c r="S30" s="23">
        <f t="shared" si="12"/>
        <v>0.47006945180839316</v>
      </c>
      <c r="T30" s="23"/>
      <c r="U30" s="23"/>
      <c r="V30" s="26">
        <v>2.6322525710767599</v>
      </c>
      <c r="W30" s="26" t="s">
        <v>124</v>
      </c>
      <c r="X30" s="26">
        <f t="shared" si="0"/>
        <v>6.2489540595689697</v>
      </c>
      <c r="Y30" s="24">
        <f t="shared" si="1"/>
        <v>0.59897701866481956</v>
      </c>
      <c r="Z30" s="24">
        <f t="shared" si="2"/>
        <v>2.6915020789308794</v>
      </c>
      <c r="AA30" s="25">
        <v>4.2100569999999999</v>
      </c>
      <c r="AB30" s="25">
        <v>5.1383380000000001</v>
      </c>
      <c r="AC30" s="24"/>
      <c r="AD30" s="24">
        <f t="shared" si="3"/>
        <v>1.7269999209607241</v>
      </c>
    </row>
    <row r="31" spans="1:30" x14ac:dyDescent="0.3">
      <c r="A31" s="3" t="s">
        <v>76</v>
      </c>
      <c r="B31" s="26">
        <v>4.2145802734541897</v>
      </c>
      <c r="C31" s="26">
        <v>1.51914599339923</v>
      </c>
      <c r="D31" s="26" t="s">
        <v>124</v>
      </c>
      <c r="E31" s="26"/>
      <c r="F31" s="26">
        <v>3.6807377375956598</v>
      </c>
      <c r="G31" s="26" t="s">
        <v>124</v>
      </c>
      <c r="H31" s="26">
        <v>2.80211460294995</v>
      </c>
      <c r="I31" s="26" t="s">
        <v>124</v>
      </c>
      <c r="J31" s="23">
        <f t="shared" si="4"/>
        <v>6.4828523405456098</v>
      </c>
      <c r="K31" s="26"/>
      <c r="L31" s="23">
        <f t="shared" si="5"/>
        <v>6.4828523405456098</v>
      </c>
      <c r="M31" s="23">
        <f t="shared" si="6"/>
        <v>0.5677651663566784</v>
      </c>
      <c r="N31" s="23">
        <f t="shared" si="7"/>
        <v>0.43223483364332166</v>
      </c>
      <c r="O31" s="23">
        <f t="shared" si="8"/>
        <v>1.8387756171482474</v>
      </c>
      <c r="P31" s="23">
        <f t="shared" si="9"/>
        <v>3.7838043929590635</v>
      </c>
      <c r="Q31" s="23">
        <f t="shared" si="10"/>
        <v>5.6225800101073107</v>
      </c>
      <c r="R31" s="23">
        <f t="shared" si="11"/>
        <v>0.86027233043829909</v>
      </c>
      <c r="S31" s="23">
        <f t="shared" si="12"/>
        <v>0.74006848251774204</v>
      </c>
      <c r="T31" s="23"/>
      <c r="U31" s="23"/>
      <c r="V31" s="26">
        <v>2.80211460294995</v>
      </c>
      <c r="W31" s="26" t="s">
        <v>124</v>
      </c>
      <c r="X31" s="26">
        <f t="shared" si="0"/>
        <v>6.4828523405456098</v>
      </c>
      <c r="Y31" s="24">
        <f t="shared" si="1"/>
        <v>0.53384253585852992</v>
      </c>
      <c r="Z31" s="24">
        <f t="shared" si="2"/>
        <v>2.6954342800549598</v>
      </c>
      <c r="AA31" s="25">
        <v>4.2100569999999999</v>
      </c>
      <c r="AB31" s="25">
        <v>5.1383380000000001</v>
      </c>
      <c r="AC31" s="24"/>
      <c r="AD31" s="24">
        <f t="shared" si="3"/>
        <v>1.8445327935071987</v>
      </c>
    </row>
    <row r="32" spans="1:30" s="7" customFormat="1" x14ac:dyDescent="0.3">
      <c r="A32" s="3" t="s">
        <v>77</v>
      </c>
      <c r="B32" s="26">
        <v>4.1974150329161102</v>
      </c>
      <c r="C32" s="26">
        <v>1.52270636255994</v>
      </c>
      <c r="D32" s="26" t="s">
        <v>124</v>
      </c>
      <c r="E32" s="26"/>
      <c r="F32" s="26">
        <v>3.3714629847134501</v>
      </c>
      <c r="G32" s="26" t="s">
        <v>124</v>
      </c>
      <c r="H32" s="26">
        <v>2.56786046704471</v>
      </c>
      <c r="I32" s="26" t="s">
        <v>124</v>
      </c>
      <c r="J32" s="23">
        <f t="shared" si="4"/>
        <v>5.9393234517581597</v>
      </c>
      <c r="K32" s="26"/>
      <c r="L32" s="23">
        <f t="shared" si="5"/>
        <v>5.9393234517581597</v>
      </c>
      <c r="M32" s="23">
        <f t="shared" si="6"/>
        <v>0.56765101481641467</v>
      </c>
      <c r="N32" s="23">
        <f t="shared" si="7"/>
        <v>0.43234898518358544</v>
      </c>
      <c r="O32" s="23">
        <f t="shared" si="8"/>
        <v>1.8309184212942167</v>
      </c>
      <c r="P32" s="23">
        <f t="shared" si="9"/>
        <v>3.7693888445596975</v>
      </c>
      <c r="Q32" s="23">
        <f t="shared" si="10"/>
        <v>5.6003072658539139</v>
      </c>
      <c r="R32" s="23">
        <f t="shared" si="11"/>
        <v>0.33901618590424576</v>
      </c>
      <c r="S32" s="23">
        <f t="shared" si="12"/>
        <v>0.11493197430506212</v>
      </c>
      <c r="T32" s="23"/>
      <c r="U32" s="23"/>
      <c r="V32" s="26">
        <v>2.56786046704471</v>
      </c>
      <c r="W32" s="26" t="s">
        <v>124</v>
      </c>
      <c r="X32" s="26">
        <f t="shared" si="0"/>
        <v>5.9393234517581597</v>
      </c>
      <c r="Y32" s="24">
        <f t="shared" si="1"/>
        <v>0.82595204820266011</v>
      </c>
      <c r="Z32" s="24">
        <f t="shared" si="2"/>
        <v>2.6747086703561704</v>
      </c>
      <c r="AA32" s="25">
        <v>4.2100569999999999</v>
      </c>
      <c r="AB32" s="25">
        <v>5.1383380000000001</v>
      </c>
      <c r="AC32" s="24"/>
      <c r="AD32" s="24">
        <f t="shared" si="3"/>
        <v>1.686379285056431</v>
      </c>
    </row>
    <row r="33" spans="1:30" s="7" customFormat="1" x14ac:dyDescent="0.3">
      <c r="A33" s="3" t="s">
        <v>137</v>
      </c>
      <c r="B33" s="26">
        <v>3.2010448308783102</v>
      </c>
      <c r="C33" s="26">
        <v>1.45956872886762</v>
      </c>
      <c r="D33" s="26" t="s">
        <v>124</v>
      </c>
      <c r="E33" s="26"/>
      <c r="F33" s="26">
        <v>1.8404443823266301</v>
      </c>
      <c r="G33" s="26" t="s">
        <v>124</v>
      </c>
      <c r="H33" s="26">
        <v>2.0339748800712401</v>
      </c>
      <c r="I33" s="26" t="s">
        <v>124</v>
      </c>
      <c r="J33" s="23">
        <f t="shared" si="4"/>
        <v>3.8744192623978702</v>
      </c>
      <c r="K33" s="26"/>
      <c r="L33" s="23">
        <f t="shared" si="5"/>
        <v>3.8744192623978702</v>
      </c>
      <c r="M33" s="23">
        <f t="shared" si="6"/>
        <v>0.4750245798611849</v>
      </c>
      <c r="N33" s="23">
        <f t="shared" si="7"/>
        <v>0.52497542013881515</v>
      </c>
      <c r="O33" s="23">
        <f t="shared" si="8"/>
        <v>1.1684590618984043</v>
      </c>
      <c r="P33" s="23">
        <f t="shared" si="9"/>
        <v>3.4904812522882973</v>
      </c>
      <c r="Q33" s="23">
        <f t="shared" si="10"/>
        <v>4.6589403141867018</v>
      </c>
      <c r="R33" s="23">
        <f t="shared" si="11"/>
        <v>-0.78452105178883169</v>
      </c>
      <c r="S33" s="23">
        <f t="shared" si="12"/>
        <v>0.61547328069985474</v>
      </c>
      <c r="T33" s="23"/>
      <c r="U33" s="23"/>
      <c r="V33" s="26">
        <v>2.0339748800712401</v>
      </c>
      <c r="W33" s="26" t="s">
        <v>124</v>
      </c>
      <c r="X33" s="26">
        <f t="shared" si="0"/>
        <v>3.8744192623978702</v>
      </c>
      <c r="Y33" s="24">
        <f t="shared" si="1"/>
        <v>1.3606004485516801</v>
      </c>
      <c r="Z33" s="24">
        <f t="shared" si="2"/>
        <v>1.7414761020106901</v>
      </c>
      <c r="AA33" s="25">
        <v>4.7209269999999997</v>
      </c>
      <c r="AB33" s="25"/>
      <c r="AC33" s="24"/>
      <c r="AD33" s="24">
        <f t="shared" si="3"/>
        <v>1.3935451204475056</v>
      </c>
    </row>
    <row r="34" spans="1:30" s="7" customFormat="1" x14ac:dyDescent="0.3">
      <c r="A34" s="3" t="s">
        <v>138</v>
      </c>
      <c r="B34" s="26">
        <v>3.16590095549464</v>
      </c>
      <c r="C34" s="26">
        <v>1.45917286613647</v>
      </c>
      <c r="D34" s="26" t="s">
        <v>124</v>
      </c>
      <c r="E34" s="26"/>
      <c r="F34" s="26">
        <v>1.7308955855899899</v>
      </c>
      <c r="G34" s="26" t="s">
        <v>124</v>
      </c>
      <c r="H34" s="26">
        <v>1.7983314357647999</v>
      </c>
      <c r="I34" s="26" t="s">
        <v>124</v>
      </c>
      <c r="J34" s="23">
        <f t="shared" si="4"/>
        <v>3.5292270213547896</v>
      </c>
      <c r="K34" s="26"/>
      <c r="L34" s="23">
        <f t="shared" si="5"/>
        <v>3.5292270213547896</v>
      </c>
      <c r="M34" s="23">
        <f t="shared" si="6"/>
        <v>0.49044608780240456</v>
      </c>
      <c r="N34" s="23">
        <f t="shared" si="7"/>
        <v>0.50955391219759549</v>
      </c>
      <c r="O34" s="23">
        <f t="shared" si="8"/>
        <v>1.1931478433156608</v>
      </c>
      <c r="P34" s="23">
        <f t="shared" si="9"/>
        <v>3.3507501650629066</v>
      </c>
      <c r="Q34" s="23">
        <f t="shared" si="10"/>
        <v>4.5438980083785676</v>
      </c>
      <c r="R34" s="23">
        <f t="shared" si="11"/>
        <v>-1.014670987023778</v>
      </c>
      <c r="S34" s="23">
        <f t="shared" si="12"/>
        <v>1.0295572119078078</v>
      </c>
      <c r="T34" s="23"/>
      <c r="U34" s="23"/>
      <c r="V34" s="26">
        <v>1.7983314357647999</v>
      </c>
      <c r="W34" s="26" t="s">
        <v>124</v>
      </c>
      <c r="X34" s="26">
        <f t="shared" si="0"/>
        <v>3.5292270213547896</v>
      </c>
      <c r="Y34" s="24">
        <f t="shared" si="1"/>
        <v>1.4350053699046501</v>
      </c>
      <c r="Z34" s="24">
        <f t="shared" si="2"/>
        <v>1.70672808935817</v>
      </c>
      <c r="AA34" s="25">
        <v>4.7209269999999997</v>
      </c>
      <c r="AB34" s="25"/>
      <c r="AC34" s="24"/>
      <c r="AD34" s="24">
        <f t="shared" si="3"/>
        <v>1.2324320699070688</v>
      </c>
    </row>
    <row r="35" spans="1:30" x14ac:dyDescent="0.3">
      <c r="A35" s="3" t="s">
        <v>139</v>
      </c>
      <c r="B35" s="26">
        <v>3.21687879051647</v>
      </c>
      <c r="C35" s="26">
        <v>1.4606450394731501</v>
      </c>
      <c r="D35" s="26" t="s">
        <v>124</v>
      </c>
      <c r="E35" s="26"/>
      <c r="F35" s="26">
        <v>2.0783096133157399</v>
      </c>
      <c r="G35" s="26" t="s">
        <v>124</v>
      </c>
      <c r="H35" s="26">
        <v>1.8746350320002501</v>
      </c>
      <c r="I35" s="26" t="s">
        <v>124</v>
      </c>
      <c r="J35" s="23">
        <f t="shared" si="4"/>
        <v>3.95294464531599</v>
      </c>
      <c r="K35" s="26"/>
      <c r="L35" s="23">
        <f t="shared" si="5"/>
        <v>3.95294464531599</v>
      </c>
      <c r="M35" s="23">
        <f t="shared" si="6"/>
        <v>0.52576238723160873</v>
      </c>
      <c r="N35" s="23">
        <f t="shared" si="7"/>
        <v>0.47423761276839121</v>
      </c>
      <c r="O35" s="23">
        <f t="shared" si="8"/>
        <v>1.2996603600360754</v>
      </c>
      <c r="P35" s="23">
        <f t="shared" si="9"/>
        <v>3.1687302990265307</v>
      </c>
      <c r="Q35" s="23">
        <f t="shared" si="10"/>
        <v>4.4683906590626066</v>
      </c>
      <c r="R35" s="23">
        <f t="shared" si="11"/>
        <v>-0.51544601374661658</v>
      </c>
      <c r="S35" s="23">
        <f t="shared" si="12"/>
        <v>0.26568459308727727</v>
      </c>
      <c r="T35" s="23"/>
      <c r="U35" s="23"/>
      <c r="V35" s="26">
        <v>1.8746350320002501</v>
      </c>
      <c r="W35" s="26" t="s">
        <v>124</v>
      </c>
      <c r="X35" s="26">
        <f t="shared" si="0"/>
        <v>3.95294464531599</v>
      </c>
      <c r="Y35" s="24">
        <f t="shared" si="1"/>
        <v>1.13856917720073</v>
      </c>
      <c r="Z35" s="24">
        <f t="shared" si="2"/>
        <v>1.7562337510433199</v>
      </c>
      <c r="AA35" s="25">
        <v>4.7209269999999997</v>
      </c>
      <c r="AB35" s="25"/>
      <c r="AC35" s="24"/>
      <c r="AD35" s="24">
        <f t="shared" si="3"/>
        <v>1.2834295679917038</v>
      </c>
    </row>
    <row r="36" spans="1:30" x14ac:dyDescent="0.3">
      <c r="A36" s="3" t="s">
        <v>87</v>
      </c>
      <c r="B36" s="26">
        <v>2.9994220915065699</v>
      </c>
      <c r="C36" s="26">
        <v>1.32071625602895</v>
      </c>
      <c r="D36" s="26" t="s">
        <v>124</v>
      </c>
      <c r="E36" s="26"/>
      <c r="F36" s="26">
        <v>2.1823033313365801</v>
      </c>
      <c r="G36" s="26" t="s">
        <v>124</v>
      </c>
      <c r="H36" s="26">
        <v>3.6658612908379902</v>
      </c>
      <c r="I36" s="26" t="s">
        <v>124</v>
      </c>
      <c r="J36" s="23">
        <f t="shared" si="4"/>
        <v>5.8481646221745702</v>
      </c>
      <c r="K36" s="26"/>
      <c r="L36" s="23">
        <f t="shared" si="5"/>
        <v>5.8481646221745702</v>
      </c>
      <c r="M36" s="23">
        <f t="shared" si="6"/>
        <v>0.37316037976460326</v>
      </c>
      <c r="N36" s="23">
        <f t="shared" si="7"/>
        <v>0.62683962023539674</v>
      </c>
      <c r="O36" s="23">
        <f t="shared" si="8"/>
        <v>0.86007985227718309</v>
      </c>
      <c r="P36" s="23">
        <f t="shared" si="9"/>
        <v>3.9052479048509174</v>
      </c>
      <c r="Q36" s="23">
        <f t="shared" si="10"/>
        <v>4.7653277571281007</v>
      </c>
      <c r="R36" s="23">
        <f t="shared" si="11"/>
        <v>1.0828368650464695</v>
      </c>
      <c r="S36" s="23">
        <f t="shared" si="12"/>
        <v>1.1725356763036658</v>
      </c>
      <c r="T36" s="23"/>
      <c r="U36" s="23"/>
      <c r="V36" s="26">
        <v>3.6658612908379902</v>
      </c>
      <c r="W36" s="26" t="s">
        <v>124</v>
      </c>
      <c r="X36" s="26">
        <f t="shared" si="0"/>
        <v>5.8481646221745702</v>
      </c>
      <c r="Y36" s="24">
        <f t="shared" si="1"/>
        <v>0.81711876016998986</v>
      </c>
      <c r="Z36" s="24">
        <f t="shared" si="2"/>
        <v>1.6787058354776199</v>
      </c>
      <c r="AA36" s="25">
        <v>3.1071499999999999</v>
      </c>
      <c r="AB36" s="25"/>
      <c r="AC36" s="24"/>
      <c r="AD36" s="24">
        <f t="shared" si="3"/>
        <v>2.7756615201059769</v>
      </c>
    </row>
    <row r="37" spans="1:30" x14ac:dyDescent="0.3">
      <c r="A37" s="3" t="s">
        <v>88</v>
      </c>
      <c r="B37" s="26">
        <v>2.9875041009801202</v>
      </c>
      <c r="C37" s="26">
        <v>1.3265872894616499</v>
      </c>
      <c r="D37" s="26" t="s">
        <v>124</v>
      </c>
      <c r="E37" s="26"/>
      <c r="F37" s="26">
        <v>2.1884672857144798</v>
      </c>
      <c r="G37" s="26" t="s">
        <v>124</v>
      </c>
      <c r="H37" s="26">
        <v>3.5029946507685299</v>
      </c>
      <c r="I37" s="26" t="s">
        <v>124</v>
      </c>
      <c r="J37" s="23">
        <f t="shared" si="4"/>
        <v>5.6914619364830097</v>
      </c>
      <c r="K37" s="26"/>
      <c r="L37" s="23">
        <f t="shared" si="5"/>
        <v>5.6914619364830097</v>
      </c>
      <c r="M37" s="23">
        <f t="shared" si="6"/>
        <v>0.38451760024715625</v>
      </c>
      <c r="N37" s="23">
        <f t="shared" si="7"/>
        <v>0.61548239975284369</v>
      </c>
      <c r="O37" s="23">
        <f t="shared" si="8"/>
        <v>0.88273509941006367</v>
      </c>
      <c r="P37" s="23">
        <f t="shared" si="9"/>
        <v>3.8192556691192974</v>
      </c>
      <c r="Q37" s="23">
        <f t="shared" si="10"/>
        <v>4.7019907685293614</v>
      </c>
      <c r="R37" s="23">
        <f t="shared" si="11"/>
        <v>0.98947116795364831</v>
      </c>
      <c r="S37" s="23">
        <f t="shared" si="12"/>
        <v>0.97905319221155696</v>
      </c>
      <c r="T37" s="23"/>
      <c r="U37" s="23"/>
      <c r="V37" s="26">
        <v>3.5029946507685299</v>
      </c>
      <c r="W37" s="26" t="s">
        <v>124</v>
      </c>
      <c r="X37" s="26">
        <f t="shared" ref="X37:X68" si="13">F37+V37</f>
        <v>5.6914619364830097</v>
      </c>
      <c r="Y37" s="24">
        <f t="shared" ref="Y37:Y68" si="14">B37-F37</f>
        <v>0.79903681526564041</v>
      </c>
      <c r="Z37" s="24">
        <f t="shared" ref="Z37:Z68" si="15">B37-C37</f>
        <v>1.6609168115184703</v>
      </c>
      <c r="AA37" s="25">
        <v>3.1071499999999999</v>
      </c>
      <c r="AB37" s="25"/>
      <c r="AC37" s="24"/>
      <c r="AD37" s="24">
        <f t="shared" ref="AD37:AD68" si="16">V37/C37</f>
        <v>2.6406062221432109</v>
      </c>
    </row>
    <row r="38" spans="1:30" x14ac:dyDescent="0.3">
      <c r="A38" s="3" t="s">
        <v>89</v>
      </c>
      <c r="B38" s="26">
        <v>3.0002715954400898</v>
      </c>
      <c r="C38" s="26">
        <v>1.32037658010533</v>
      </c>
      <c r="D38" s="26" t="s">
        <v>124</v>
      </c>
      <c r="E38" s="26"/>
      <c r="F38" s="26">
        <v>2.15255068224503</v>
      </c>
      <c r="G38" s="26" t="s">
        <v>124</v>
      </c>
      <c r="H38" s="26">
        <v>3.7279981641249602</v>
      </c>
      <c r="I38" s="26" t="s">
        <v>124</v>
      </c>
      <c r="J38" s="23">
        <f t="shared" si="4"/>
        <v>5.8805488463699902</v>
      </c>
      <c r="K38" s="26"/>
      <c r="L38" s="23">
        <f t="shared" si="5"/>
        <v>5.8805488463699902</v>
      </c>
      <c r="M38" s="23">
        <f t="shared" si="6"/>
        <v>0.3660458808319873</v>
      </c>
      <c r="N38" s="23">
        <f t="shared" si="7"/>
        <v>0.6339541191680127</v>
      </c>
      <c r="O38" s="23">
        <f t="shared" si="8"/>
        <v>0.84392092721822931</v>
      </c>
      <c r="P38" s="23">
        <f t="shared" si="9"/>
        <v>3.9506902616496644</v>
      </c>
      <c r="Q38" s="23">
        <f t="shared" si="10"/>
        <v>4.7946111888678935</v>
      </c>
      <c r="R38" s="23">
        <f t="shared" si="11"/>
        <v>1.0859376575020967</v>
      </c>
      <c r="S38" s="23">
        <f t="shared" si="12"/>
        <v>1.1792605959811411</v>
      </c>
      <c r="T38" s="23"/>
      <c r="U38" s="23"/>
      <c r="V38" s="26">
        <v>3.7279981641249602</v>
      </c>
      <c r="W38" s="26" t="s">
        <v>124</v>
      </c>
      <c r="X38" s="26">
        <f t="shared" si="13"/>
        <v>5.8805488463699902</v>
      </c>
      <c r="Y38" s="24">
        <f t="shared" si="14"/>
        <v>0.84772091319505982</v>
      </c>
      <c r="Z38" s="24">
        <f t="shared" si="15"/>
        <v>1.6798950153347598</v>
      </c>
      <c r="AA38" s="25">
        <v>3.1071499999999999</v>
      </c>
      <c r="AB38" s="25"/>
      <c r="AC38" s="24"/>
      <c r="AD38" s="24">
        <f t="shared" si="16"/>
        <v>2.8234355412662406</v>
      </c>
    </row>
    <row r="39" spans="1:30" x14ac:dyDescent="0.3">
      <c r="A39" s="3" t="s">
        <v>102</v>
      </c>
      <c r="B39" s="26">
        <v>4.6365647135849803</v>
      </c>
      <c r="C39" s="26">
        <v>2.2693604372059402</v>
      </c>
      <c r="D39" s="26" t="s">
        <v>124</v>
      </c>
      <c r="E39" s="26"/>
      <c r="F39" s="26">
        <v>2.5333281132769101</v>
      </c>
      <c r="G39" s="26" t="s">
        <v>124</v>
      </c>
      <c r="H39" s="26">
        <v>4.1831614429905297</v>
      </c>
      <c r="I39" s="26" t="s">
        <v>124</v>
      </c>
      <c r="J39" s="23">
        <f t="shared" si="4"/>
        <v>6.7164895562674403</v>
      </c>
      <c r="K39" s="26"/>
      <c r="L39" s="23">
        <f t="shared" si="5"/>
        <v>6.7164895562674403</v>
      </c>
      <c r="M39" s="23">
        <f t="shared" si="6"/>
        <v>0.37718038449310987</v>
      </c>
      <c r="N39" s="23">
        <f t="shared" si="7"/>
        <v>0.62281961550689002</v>
      </c>
      <c r="O39" s="23">
        <f t="shared" si="8"/>
        <v>1.3438509004162855</v>
      </c>
      <c r="P39" s="23">
        <f t="shared" si="9"/>
        <v>5.9980929449273885</v>
      </c>
      <c r="Q39" s="23">
        <f t="shared" si="10"/>
        <v>7.3419438453436738</v>
      </c>
      <c r="R39" s="23">
        <f t="shared" si="11"/>
        <v>-0.62545428907623357</v>
      </c>
      <c r="S39" s="23">
        <f t="shared" si="12"/>
        <v>0.39119306772385676</v>
      </c>
      <c r="T39" s="23"/>
      <c r="U39" s="23"/>
      <c r="V39" s="26">
        <v>4.1831614429905297</v>
      </c>
      <c r="W39" s="26" t="s">
        <v>124</v>
      </c>
      <c r="X39" s="26">
        <f t="shared" si="13"/>
        <v>6.7164895562674403</v>
      </c>
      <c r="Y39" s="24">
        <f t="shared" si="14"/>
        <v>2.1032366003080702</v>
      </c>
      <c r="Z39" s="24">
        <f t="shared" si="15"/>
        <v>2.3672042763790402</v>
      </c>
      <c r="AA39" s="25">
        <v>5.3318950000000003</v>
      </c>
      <c r="AB39" s="25"/>
      <c r="AC39" s="24"/>
      <c r="AD39" s="24">
        <f t="shared" si="16"/>
        <v>1.8433217458134949</v>
      </c>
    </row>
    <row r="40" spans="1:30" x14ac:dyDescent="0.3">
      <c r="A40" s="3" t="s">
        <v>103</v>
      </c>
      <c r="B40" s="26">
        <v>4.6132432012771796</v>
      </c>
      <c r="C40" s="26">
        <v>2.2632794413767798</v>
      </c>
      <c r="D40" s="26" t="s">
        <v>124</v>
      </c>
      <c r="E40" s="26"/>
      <c r="F40" s="26">
        <v>2.82230544912575</v>
      </c>
      <c r="G40" s="26" t="s">
        <v>124</v>
      </c>
      <c r="H40" s="26">
        <v>4.1569276549022103</v>
      </c>
      <c r="I40" s="26" t="s">
        <v>124</v>
      </c>
      <c r="J40" s="23">
        <f t="shared" si="4"/>
        <v>6.9792331040279603</v>
      </c>
      <c r="K40" s="26"/>
      <c r="L40" s="23">
        <f t="shared" si="5"/>
        <v>6.9792331040279603</v>
      </c>
      <c r="M40" s="23">
        <f t="shared" si="6"/>
        <v>0.40438618499458034</v>
      </c>
      <c r="N40" s="23">
        <f t="shared" si="7"/>
        <v>0.59561381500541966</v>
      </c>
      <c r="O40" s="23">
        <f t="shared" si="8"/>
        <v>1.4335350727611487</v>
      </c>
      <c r="P40" s="23">
        <f t="shared" si="9"/>
        <v>5.7072342235063749</v>
      </c>
      <c r="Q40" s="23">
        <f t="shared" si="10"/>
        <v>7.1407692962675231</v>
      </c>
      <c r="R40" s="23">
        <f t="shared" si="11"/>
        <v>-0.16153619223956284</v>
      </c>
      <c r="S40" s="23">
        <f t="shared" si="12"/>
        <v>2.6093941403257E-2</v>
      </c>
      <c r="T40" s="23"/>
      <c r="U40" s="23"/>
      <c r="V40" s="26">
        <v>4.1569276549022103</v>
      </c>
      <c r="W40" s="26" t="s">
        <v>124</v>
      </c>
      <c r="X40" s="26">
        <f t="shared" si="13"/>
        <v>6.9792331040279603</v>
      </c>
      <c r="Y40" s="24">
        <f t="shared" si="14"/>
        <v>1.7909377521514296</v>
      </c>
      <c r="Z40" s="24">
        <f t="shared" si="15"/>
        <v>2.3499637599003997</v>
      </c>
      <c r="AA40" s="25">
        <v>5.3318950000000003</v>
      </c>
      <c r="AB40" s="25"/>
      <c r="AC40" s="24"/>
      <c r="AD40" s="24">
        <f t="shared" si="16"/>
        <v>1.8366833449313276</v>
      </c>
    </row>
    <row r="41" spans="1:30" s="7" customFormat="1" x14ac:dyDescent="0.3">
      <c r="A41" s="3" t="s">
        <v>104</v>
      </c>
      <c r="B41" s="26">
        <v>4.6599436563115999</v>
      </c>
      <c r="C41" s="26">
        <v>2.2723609025272</v>
      </c>
      <c r="D41" s="26" t="s">
        <v>124</v>
      </c>
      <c r="E41" s="26"/>
      <c r="F41" s="29">
        <v>2.6128803929046001</v>
      </c>
      <c r="G41" s="29" t="s">
        <v>124</v>
      </c>
      <c r="H41" s="29">
        <v>4.2770556265583002</v>
      </c>
      <c r="I41" s="29" t="s">
        <v>124</v>
      </c>
      <c r="J41" s="23">
        <f t="shared" si="4"/>
        <v>6.8899360194629002</v>
      </c>
      <c r="K41" s="29"/>
      <c r="L41" s="23">
        <f t="shared" si="5"/>
        <v>6.8899360194629002</v>
      </c>
      <c r="M41" s="23">
        <f t="shared" si="6"/>
        <v>0.37923144504152961</v>
      </c>
      <c r="N41" s="23">
        <f t="shared" si="7"/>
        <v>0.62076855495847039</v>
      </c>
      <c r="O41" s="23">
        <f t="shared" si="8"/>
        <v>1.3579715411537798</v>
      </c>
      <c r="P41" s="23">
        <f t="shared" si="9"/>
        <v>6.0084846866456347</v>
      </c>
      <c r="Q41" s="23">
        <f t="shared" si="10"/>
        <v>7.3664562277994143</v>
      </c>
      <c r="R41" s="23">
        <f t="shared" si="11"/>
        <v>-0.4765202083365141</v>
      </c>
      <c r="S41" s="23">
        <f t="shared" si="12"/>
        <v>0.22707150895307479</v>
      </c>
      <c r="T41" s="23"/>
      <c r="U41" s="23"/>
      <c r="V41" s="29">
        <v>4.2770556265583002</v>
      </c>
      <c r="W41" s="29" t="s">
        <v>124</v>
      </c>
      <c r="X41" s="29">
        <f t="shared" si="13"/>
        <v>6.8899360194629002</v>
      </c>
      <c r="Y41" s="24">
        <f t="shared" si="14"/>
        <v>2.0470632634069998</v>
      </c>
      <c r="Z41" s="24">
        <f t="shared" si="15"/>
        <v>2.3875827537843999</v>
      </c>
      <c r="AA41" s="25">
        <v>5.3318950000000003</v>
      </c>
      <c r="AB41" s="25"/>
      <c r="AC41" s="24"/>
      <c r="AD41" s="24">
        <f t="shared" si="16"/>
        <v>1.8822078930338857</v>
      </c>
    </row>
    <row r="42" spans="1:30" s="7" customFormat="1" x14ac:dyDescent="0.3">
      <c r="A42" s="3" t="s">
        <v>111</v>
      </c>
      <c r="B42" s="26">
        <v>2.62376066603372</v>
      </c>
      <c r="C42" s="26">
        <v>0.846108058687006</v>
      </c>
      <c r="D42" s="26" t="s">
        <v>124</v>
      </c>
      <c r="E42" s="26"/>
      <c r="F42" s="26">
        <v>1.9928543958846501</v>
      </c>
      <c r="G42" s="26" t="s">
        <v>124</v>
      </c>
      <c r="H42" s="26">
        <v>1.87224834809034</v>
      </c>
      <c r="I42" s="26" t="s">
        <v>124</v>
      </c>
      <c r="J42" s="23">
        <f t="shared" si="4"/>
        <v>3.8651027439749903</v>
      </c>
      <c r="K42" s="26"/>
      <c r="L42" s="23">
        <f t="shared" si="5"/>
        <v>3.8651027439749903</v>
      </c>
      <c r="M42" s="23">
        <f t="shared" si="6"/>
        <v>0.51560192002428828</v>
      </c>
      <c r="N42" s="23">
        <f t="shared" si="7"/>
        <v>0.48439807997571166</v>
      </c>
      <c r="O42" s="23">
        <f t="shared" si="8"/>
        <v>1.0395476597134721</v>
      </c>
      <c r="P42" s="23">
        <f t="shared" si="9"/>
        <v>2.6398619331914746</v>
      </c>
      <c r="Q42" s="23">
        <f t="shared" si="10"/>
        <v>3.6794095929049466</v>
      </c>
      <c r="R42" s="23">
        <f t="shared" si="11"/>
        <v>0.18569315107004369</v>
      </c>
      <c r="S42" s="23">
        <f t="shared" si="12"/>
        <v>3.4481946354322071E-2</v>
      </c>
      <c r="T42" s="23"/>
      <c r="U42" s="23"/>
      <c r="V42" s="26">
        <v>1.87224834809034</v>
      </c>
      <c r="W42" s="26" t="s">
        <v>124</v>
      </c>
      <c r="X42" s="26">
        <f t="shared" si="13"/>
        <v>3.8651027439749903</v>
      </c>
      <c r="Y42" s="24">
        <f t="shared" si="14"/>
        <v>0.63090627014906997</v>
      </c>
      <c r="Z42" s="24">
        <f t="shared" si="15"/>
        <v>1.777652607346714</v>
      </c>
      <c r="AA42" s="25">
        <v>3.461808</v>
      </c>
      <c r="AB42" s="25"/>
      <c r="AC42" s="24"/>
      <c r="AD42" s="24">
        <f t="shared" si="16"/>
        <v>2.2127768774542851</v>
      </c>
    </row>
    <row r="43" spans="1:30" s="7" customFormat="1" x14ac:dyDescent="0.3">
      <c r="A43" s="3" t="s">
        <v>112</v>
      </c>
      <c r="B43" s="26">
        <v>2.6389606992190799</v>
      </c>
      <c r="C43" s="26">
        <v>0.84458877712423697</v>
      </c>
      <c r="D43" s="26" t="s">
        <v>124</v>
      </c>
      <c r="E43" s="26"/>
      <c r="F43" s="26">
        <v>1.9915036335952501</v>
      </c>
      <c r="G43" s="26" t="s">
        <v>124</v>
      </c>
      <c r="H43" s="26">
        <v>1.9991438636152901</v>
      </c>
      <c r="I43" s="26" t="s">
        <v>124</v>
      </c>
      <c r="J43" s="23">
        <f t="shared" si="4"/>
        <v>3.9906474972105404</v>
      </c>
      <c r="K43" s="26"/>
      <c r="L43" s="23">
        <f t="shared" si="5"/>
        <v>3.9906474972105404</v>
      </c>
      <c r="M43" s="23">
        <f t="shared" si="6"/>
        <v>0.49904273303700958</v>
      </c>
      <c r="N43" s="23">
        <f t="shared" si="7"/>
        <v>0.50095726696299037</v>
      </c>
      <c r="O43" s="23">
        <f t="shared" si="8"/>
        <v>1.0119902315956464</v>
      </c>
      <c r="P43" s="23">
        <f t="shared" si="9"/>
        <v>2.745921938369023</v>
      </c>
      <c r="Q43" s="23">
        <f t="shared" si="10"/>
        <v>3.7579121699646691</v>
      </c>
      <c r="R43" s="23">
        <f t="shared" si="11"/>
        <v>0.2327353272458712</v>
      </c>
      <c r="S43" s="23">
        <f t="shared" si="12"/>
        <v>5.4165732548242758E-2</v>
      </c>
      <c r="T43" s="23"/>
      <c r="U43" s="23"/>
      <c r="V43" s="26">
        <v>1.9991438636152901</v>
      </c>
      <c r="W43" s="26" t="s">
        <v>124</v>
      </c>
      <c r="X43" s="26">
        <f t="shared" si="13"/>
        <v>3.9906474972105404</v>
      </c>
      <c r="Y43" s="24">
        <f t="shared" si="14"/>
        <v>0.64745706562382987</v>
      </c>
      <c r="Z43" s="24">
        <f t="shared" si="15"/>
        <v>1.7943719220948431</v>
      </c>
      <c r="AA43" s="25">
        <v>3.461808</v>
      </c>
      <c r="AB43" s="25"/>
      <c r="AC43" s="24"/>
      <c r="AD43" s="24">
        <f t="shared" si="16"/>
        <v>2.3670026381622411</v>
      </c>
    </row>
    <row r="44" spans="1:30" s="7" customFormat="1" x14ac:dyDescent="0.3">
      <c r="A44" s="3" t="s">
        <v>113</v>
      </c>
      <c r="B44" s="26">
        <v>2.6412772675546798</v>
      </c>
      <c r="C44" s="26">
        <v>0.84479141515415601</v>
      </c>
      <c r="D44" s="26" t="s">
        <v>124</v>
      </c>
      <c r="E44" s="26"/>
      <c r="F44" s="26">
        <v>1.9637003867493299</v>
      </c>
      <c r="G44" s="26" t="s">
        <v>124</v>
      </c>
      <c r="H44" s="26">
        <v>2.0133576459825</v>
      </c>
      <c r="I44" s="26" t="s">
        <v>124</v>
      </c>
      <c r="J44" s="23">
        <f t="shared" si="4"/>
        <v>3.9770580327318301</v>
      </c>
      <c r="K44" s="26"/>
      <c r="L44" s="23">
        <f t="shared" si="5"/>
        <v>3.9770580327318301</v>
      </c>
      <c r="M44" s="23">
        <f t="shared" si="6"/>
        <v>0.49375703612764976</v>
      </c>
      <c r="N44" s="23">
        <f t="shared" si="7"/>
        <v>0.50624296387235024</v>
      </c>
      <c r="O44" s="23">
        <f t="shared" si="8"/>
        <v>1.0021505128696073</v>
      </c>
      <c r="P44" s="23">
        <f t="shared" si="9"/>
        <v>2.7773305870160283</v>
      </c>
      <c r="Q44" s="23">
        <f t="shared" si="10"/>
        <v>3.7794810998856354</v>
      </c>
      <c r="R44" s="23">
        <f t="shared" si="11"/>
        <v>0.19757693284619471</v>
      </c>
      <c r="S44" s="23">
        <f t="shared" si="12"/>
        <v>3.9036644392909735E-2</v>
      </c>
      <c r="T44" s="23"/>
      <c r="U44" s="23"/>
      <c r="V44" s="26">
        <v>2.0133576459825</v>
      </c>
      <c r="W44" s="26" t="s">
        <v>124</v>
      </c>
      <c r="X44" s="26">
        <f t="shared" si="13"/>
        <v>3.9770580327318301</v>
      </c>
      <c r="Y44" s="24">
        <f t="shared" si="14"/>
        <v>0.67757688080534995</v>
      </c>
      <c r="Z44" s="24">
        <f t="shared" si="15"/>
        <v>1.7964858524005238</v>
      </c>
      <c r="AA44" s="25">
        <v>3.461808</v>
      </c>
      <c r="AB44" s="25"/>
      <c r="AC44" s="24"/>
      <c r="AD44" s="24">
        <f t="shared" si="16"/>
        <v>2.3832600685402396</v>
      </c>
    </row>
    <row r="45" spans="1:30" s="7" customFormat="1" x14ac:dyDescent="0.3">
      <c r="A45" s="3" t="s">
        <v>114</v>
      </c>
      <c r="B45" s="26">
        <v>4.21832491496043</v>
      </c>
      <c r="C45" s="26">
        <v>1.9070026512273499</v>
      </c>
      <c r="D45" s="26" t="s">
        <v>124</v>
      </c>
      <c r="E45" s="26"/>
      <c r="F45" s="26">
        <v>2.2607243942915498</v>
      </c>
      <c r="G45" s="26" t="s">
        <v>124</v>
      </c>
      <c r="H45" s="26">
        <v>4.7805565752595296</v>
      </c>
      <c r="I45" s="26" t="s">
        <v>124</v>
      </c>
      <c r="J45" s="23">
        <f t="shared" si="4"/>
        <v>7.0412809695510798</v>
      </c>
      <c r="K45" s="26"/>
      <c r="L45" s="23">
        <f t="shared" si="5"/>
        <v>7.0412809695510798</v>
      </c>
      <c r="M45" s="23">
        <f t="shared" si="6"/>
        <v>0.32106720411636741</v>
      </c>
      <c r="N45" s="23">
        <f t="shared" si="7"/>
        <v>0.67893279588363253</v>
      </c>
      <c r="O45" s="23">
        <f t="shared" si="8"/>
        <v>1.040738537355137</v>
      </c>
      <c r="P45" s="23">
        <f t="shared" si="9"/>
        <v>5.9486908471594786</v>
      </c>
      <c r="Q45" s="23">
        <f t="shared" si="10"/>
        <v>6.9894293845146152</v>
      </c>
      <c r="R45" s="23">
        <f t="shared" si="11"/>
        <v>5.1851585036464698E-2</v>
      </c>
      <c r="S45" s="23">
        <f t="shared" si="12"/>
        <v>2.6885868707937298E-3</v>
      </c>
      <c r="T45" s="23"/>
      <c r="U45" s="23"/>
      <c r="V45" s="26">
        <v>4.7805565752595296</v>
      </c>
      <c r="W45" s="26" t="s">
        <v>124</v>
      </c>
      <c r="X45" s="26">
        <f t="shared" si="13"/>
        <v>7.0412809695510798</v>
      </c>
      <c r="Y45" s="24">
        <f t="shared" si="14"/>
        <v>1.9576005206688802</v>
      </c>
      <c r="Z45" s="24">
        <f t="shared" si="15"/>
        <v>2.3113222637330804</v>
      </c>
      <c r="AA45" s="25">
        <v>6.0314059999999996</v>
      </c>
      <c r="AB45" s="25">
        <v>6.3499249999999998</v>
      </c>
      <c r="AC45" s="24"/>
      <c r="AD45" s="24">
        <f t="shared" si="16"/>
        <v>2.5068431720232565</v>
      </c>
    </row>
    <row r="46" spans="1:30" s="7" customFormat="1" x14ac:dyDescent="0.3">
      <c r="A46" s="3" t="s">
        <v>115</v>
      </c>
      <c r="B46" s="26">
        <v>4.2304525505752002</v>
      </c>
      <c r="C46" s="26">
        <v>1.9077135917086201</v>
      </c>
      <c r="D46" s="26" t="s">
        <v>124</v>
      </c>
      <c r="E46" s="26"/>
      <c r="F46" s="26">
        <v>2.1539205245065198</v>
      </c>
      <c r="G46" s="26" t="s">
        <v>124</v>
      </c>
      <c r="H46" s="26">
        <v>4.8265789984760001</v>
      </c>
      <c r="I46" s="26" t="s">
        <v>124</v>
      </c>
      <c r="J46" s="23">
        <f t="shared" si="4"/>
        <v>6.9804995229825195</v>
      </c>
      <c r="K46" s="26"/>
      <c r="L46" s="23">
        <f t="shared" si="5"/>
        <v>6.9804995229825195</v>
      </c>
      <c r="M46" s="23">
        <f t="shared" si="6"/>
        <v>0.30856252011979596</v>
      </c>
      <c r="N46" s="23">
        <f t="shared" si="7"/>
        <v>0.6914374798802041</v>
      </c>
      <c r="O46" s="23">
        <f t="shared" si="8"/>
        <v>1.0030802123481242</v>
      </c>
      <c r="P46" s="23">
        <f t="shared" si="9"/>
        <v>6.0756721218916674</v>
      </c>
      <c r="Q46" s="23">
        <f t="shared" si="10"/>
        <v>7.0787523342397911</v>
      </c>
      <c r="R46" s="23">
        <f t="shared" si="11"/>
        <v>-9.8252811257271588E-2</v>
      </c>
      <c r="S46" s="23">
        <f t="shared" si="12"/>
        <v>9.6536149199570338E-3</v>
      </c>
      <c r="T46" s="23"/>
      <c r="U46" s="23"/>
      <c r="V46" s="26">
        <v>4.8265789984760001</v>
      </c>
      <c r="W46" s="26" t="s">
        <v>124</v>
      </c>
      <c r="X46" s="26">
        <f t="shared" si="13"/>
        <v>6.9804995229825195</v>
      </c>
      <c r="Y46" s="24">
        <f t="shared" si="14"/>
        <v>2.0765320260686804</v>
      </c>
      <c r="Z46" s="24">
        <f t="shared" si="15"/>
        <v>2.3227389588665801</v>
      </c>
      <c r="AA46" s="25">
        <v>6.0314059999999996</v>
      </c>
      <c r="AB46" s="25">
        <v>6.3499249999999998</v>
      </c>
      <c r="AC46" s="24"/>
      <c r="AD46" s="24">
        <f t="shared" si="16"/>
        <v>2.5300333443413456</v>
      </c>
    </row>
    <row r="47" spans="1:30" x14ac:dyDescent="0.3">
      <c r="A47" s="3" t="s">
        <v>116</v>
      </c>
      <c r="B47" s="26">
        <v>4.3446962424307101</v>
      </c>
      <c r="C47" s="26">
        <v>1.91893135399513</v>
      </c>
      <c r="D47" s="26" t="s">
        <v>124</v>
      </c>
      <c r="E47" s="26"/>
      <c r="F47" s="26">
        <v>2.4056292389402398</v>
      </c>
      <c r="G47" s="26" t="s">
        <v>124</v>
      </c>
      <c r="H47" s="26">
        <v>4.9825685730964198</v>
      </c>
      <c r="I47" s="26" t="s">
        <v>124</v>
      </c>
      <c r="J47" s="23">
        <f t="shared" si="4"/>
        <v>7.38819781203666</v>
      </c>
      <c r="K47" s="26"/>
      <c r="L47" s="23">
        <f t="shared" si="5"/>
        <v>7.38819781203666</v>
      </c>
      <c r="M47" s="23">
        <f t="shared" si="6"/>
        <v>0.32560433547421419</v>
      </c>
      <c r="N47" s="23">
        <f t="shared" si="7"/>
        <v>0.67439566452578581</v>
      </c>
      <c r="O47" s="23">
        <f t="shared" si="8"/>
        <v>1.0870643648411673</v>
      </c>
      <c r="P47" s="23">
        <f t="shared" si="9"/>
        <v>6.085955484820504</v>
      </c>
      <c r="Q47" s="23">
        <f t="shared" si="10"/>
        <v>7.1730198496616708</v>
      </c>
      <c r="R47" s="23">
        <f t="shared" si="11"/>
        <v>0.21517796237498921</v>
      </c>
      <c r="S47" s="23">
        <f t="shared" si="12"/>
        <v>4.6301555491852268E-2</v>
      </c>
      <c r="T47" s="23"/>
      <c r="U47" s="23"/>
      <c r="V47" s="26">
        <v>4.9825685730964198</v>
      </c>
      <c r="W47" s="26" t="s">
        <v>124</v>
      </c>
      <c r="X47" s="26">
        <f t="shared" si="13"/>
        <v>7.38819781203666</v>
      </c>
      <c r="Y47" s="24">
        <f t="shared" si="14"/>
        <v>1.9390670034904702</v>
      </c>
      <c r="Z47" s="24">
        <f t="shared" si="15"/>
        <v>2.4257648884355802</v>
      </c>
      <c r="AA47" s="25">
        <v>6.0314059999999996</v>
      </c>
      <c r="AB47" s="25">
        <v>6.3499249999999998</v>
      </c>
      <c r="AC47" s="24"/>
      <c r="AD47" s="24">
        <f t="shared" si="16"/>
        <v>2.5965329935971564</v>
      </c>
    </row>
    <row r="48" spans="1:30" x14ac:dyDescent="0.3">
      <c r="A48" s="3" t="s">
        <v>120</v>
      </c>
      <c r="B48" s="26">
        <v>4.2902201898902401</v>
      </c>
      <c r="C48" s="26">
        <v>1.9319445625179199</v>
      </c>
      <c r="D48" s="26" t="s">
        <v>124</v>
      </c>
      <c r="E48" s="26"/>
      <c r="F48" s="26">
        <v>2.6272018948910101</v>
      </c>
      <c r="G48" s="26" t="s">
        <v>124</v>
      </c>
      <c r="H48" s="26">
        <v>3.7738243223055101</v>
      </c>
      <c r="I48" s="26" t="s">
        <v>124</v>
      </c>
      <c r="J48" s="23">
        <f t="shared" si="4"/>
        <v>6.4010262171965202</v>
      </c>
      <c r="K48" s="26"/>
      <c r="L48" s="23">
        <f t="shared" si="5"/>
        <v>6.4010262171965202</v>
      </c>
      <c r="M48" s="23">
        <f t="shared" si="6"/>
        <v>0.41043448436954766</v>
      </c>
      <c r="N48" s="23">
        <f t="shared" si="7"/>
        <v>0.58956551563045234</v>
      </c>
      <c r="O48" s="23">
        <f t="shared" si="8"/>
        <v>1.353097485834303</v>
      </c>
      <c r="P48" s="23">
        <f t="shared" si="9"/>
        <v>5.2537117239420406</v>
      </c>
      <c r="Q48" s="23">
        <f t="shared" si="10"/>
        <v>6.606809209776344</v>
      </c>
      <c r="R48" s="23">
        <f t="shared" si="11"/>
        <v>-0.2057829925798238</v>
      </c>
      <c r="S48" s="23">
        <f t="shared" si="12"/>
        <v>4.2346640035107817E-2</v>
      </c>
      <c r="T48" s="23"/>
      <c r="U48" s="23"/>
      <c r="V48" s="26">
        <v>3.7738243223055101</v>
      </c>
      <c r="W48" s="26" t="s">
        <v>124</v>
      </c>
      <c r="X48" s="26">
        <f t="shared" si="13"/>
        <v>6.4010262171965202</v>
      </c>
      <c r="Y48" s="24">
        <f t="shared" si="14"/>
        <v>1.66301829499923</v>
      </c>
      <c r="Z48" s="24">
        <f t="shared" si="15"/>
        <v>2.3582756273723202</v>
      </c>
      <c r="AA48" s="25">
        <v>4.3697039999999996</v>
      </c>
      <c r="AB48" s="25"/>
      <c r="AC48" s="24"/>
      <c r="AD48" s="24">
        <f t="shared" si="16"/>
        <v>1.9533812695883221</v>
      </c>
    </row>
    <row r="49" spans="1:33" x14ac:dyDescent="0.3">
      <c r="A49" s="3" t="s">
        <v>121</v>
      </c>
      <c r="B49" s="26">
        <v>4.3069588545175996</v>
      </c>
      <c r="C49" s="26">
        <v>1.9224125545926201</v>
      </c>
      <c r="D49" s="26" t="s">
        <v>124</v>
      </c>
      <c r="E49" s="26"/>
      <c r="F49" s="26">
        <v>2.54532998782798</v>
      </c>
      <c r="G49" s="26" t="s">
        <v>124</v>
      </c>
      <c r="H49" s="26">
        <v>3.7534170086523302</v>
      </c>
      <c r="I49" s="26" t="s">
        <v>124</v>
      </c>
      <c r="J49" s="23">
        <f t="shared" si="4"/>
        <v>6.2987469964803102</v>
      </c>
      <c r="K49" s="26"/>
      <c r="L49" s="23">
        <f t="shared" si="5"/>
        <v>6.2987469964803102</v>
      </c>
      <c r="M49" s="23">
        <f t="shared" si="6"/>
        <v>0.40410100441409857</v>
      </c>
      <c r="N49" s="23">
        <f t="shared" si="7"/>
        <v>0.59589899558590143</v>
      </c>
      <c r="O49" s="23">
        <f t="shared" si="8"/>
        <v>1.3374153849561292</v>
      </c>
      <c r="P49" s="23">
        <f t="shared" si="9"/>
        <v>5.3308683776465875</v>
      </c>
      <c r="Q49" s="23">
        <f t="shared" si="10"/>
        <v>6.6682837626027167</v>
      </c>
      <c r="R49" s="23">
        <f t="shared" si="11"/>
        <v>-0.36953676612240649</v>
      </c>
      <c r="S49" s="23">
        <f t="shared" si="12"/>
        <v>0.13655742151620615</v>
      </c>
      <c r="T49" s="23"/>
      <c r="U49" s="23"/>
      <c r="V49" s="26">
        <v>3.7534170086523302</v>
      </c>
      <c r="W49" s="26" t="s">
        <v>124</v>
      </c>
      <c r="X49" s="26">
        <f t="shared" si="13"/>
        <v>6.2987469964803102</v>
      </c>
      <c r="Y49" s="24">
        <f t="shared" si="14"/>
        <v>1.7616288666896196</v>
      </c>
      <c r="Z49" s="24">
        <f t="shared" si="15"/>
        <v>2.3845462999249794</v>
      </c>
      <c r="AA49" s="25">
        <v>4.3697039999999996</v>
      </c>
      <c r="AB49" s="25"/>
      <c r="AC49" s="24"/>
      <c r="AD49" s="24">
        <f t="shared" si="16"/>
        <v>1.952451361017937</v>
      </c>
      <c r="AF49" s="9"/>
      <c r="AG49" s="10"/>
    </row>
    <row r="50" spans="1:33" x14ac:dyDescent="0.3">
      <c r="A50" s="3" t="s">
        <v>122</v>
      </c>
      <c r="B50" s="26">
        <v>4.2785697792027699</v>
      </c>
      <c r="C50" s="26">
        <v>1.92902933945278</v>
      </c>
      <c r="D50" s="26" t="s">
        <v>124</v>
      </c>
      <c r="E50" s="26"/>
      <c r="F50" s="26">
        <v>2.3912694057701001</v>
      </c>
      <c r="G50" s="26" t="s">
        <v>124</v>
      </c>
      <c r="H50" s="26">
        <v>3.8377939006260799</v>
      </c>
      <c r="I50" s="26" t="s">
        <v>124</v>
      </c>
      <c r="J50" s="23">
        <f t="shared" si="4"/>
        <v>6.2290633063961796</v>
      </c>
      <c r="K50" s="26"/>
      <c r="L50" s="23">
        <f t="shared" si="5"/>
        <v>6.2290633063961796</v>
      </c>
      <c r="M50" s="23">
        <f t="shared" si="6"/>
        <v>0.38388908382335374</v>
      </c>
      <c r="N50" s="23">
        <f t="shared" si="7"/>
        <v>0.61611091617664637</v>
      </c>
      <c r="O50" s="23">
        <f t="shared" si="8"/>
        <v>1.2621473045010625</v>
      </c>
      <c r="P50" s="23">
        <f t="shared" si="9"/>
        <v>5.4753527811253937</v>
      </c>
      <c r="Q50" s="23">
        <f t="shared" si="10"/>
        <v>6.737500085626456</v>
      </c>
      <c r="R50" s="23">
        <f t="shared" si="11"/>
        <v>-0.50843677923027641</v>
      </c>
      <c r="S50" s="23">
        <f t="shared" si="12"/>
        <v>0.25850795847405683</v>
      </c>
      <c r="T50" s="23"/>
      <c r="U50" s="23"/>
      <c r="V50" s="26">
        <v>3.8377939006260799</v>
      </c>
      <c r="W50" s="26" t="s">
        <v>124</v>
      </c>
      <c r="X50" s="26">
        <f t="shared" si="13"/>
        <v>6.2290633063961796</v>
      </c>
      <c r="Y50" s="24">
        <f t="shared" si="14"/>
        <v>1.8873003734326699</v>
      </c>
      <c r="Z50" s="24">
        <f t="shared" si="15"/>
        <v>2.3495404397499899</v>
      </c>
      <c r="AA50" s="25">
        <v>4.3697039999999996</v>
      </c>
      <c r="AB50" s="25"/>
      <c r="AC50" s="24"/>
      <c r="AD50" s="24">
        <f t="shared" si="16"/>
        <v>1.9894948314859593</v>
      </c>
      <c r="AF50" s="9"/>
    </row>
    <row r="51" spans="1:33" x14ac:dyDescent="0.3">
      <c r="A51" s="15" t="s">
        <v>20</v>
      </c>
      <c r="B51" s="30">
        <v>2.62326425023423</v>
      </c>
      <c r="C51" s="30">
        <v>1.2776425771793001</v>
      </c>
      <c r="D51" s="30" t="s">
        <v>125</v>
      </c>
      <c r="E51" s="23"/>
      <c r="F51" s="23">
        <v>2.2890262041133602</v>
      </c>
      <c r="G51" s="23"/>
      <c r="H51" s="23">
        <v>1.77530991323652</v>
      </c>
      <c r="I51" s="23" t="s">
        <v>124</v>
      </c>
      <c r="J51" s="23">
        <f t="shared" si="4"/>
        <v>4.06433611734988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>
        <v>1.77530991323652</v>
      </c>
      <c r="W51" s="23" t="s">
        <v>124</v>
      </c>
      <c r="X51" s="23">
        <f t="shared" si="13"/>
        <v>4.06433611734988</v>
      </c>
      <c r="Y51" s="24">
        <f t="shared" si="14"/>
        <v>0.33423804612086983</v>
      </c>
      <c r="Z51" s="24">
        <f t="shared" si="15"/>
        <v>1.34562167305493</v>
      </c>
      <c r="AA51" s="28">
        <v>3.2631939999999999</v>
      </c>
      <c r="AB51" s="28"/>
      <c r="AC51" s="27"/>
      <c r="AD51" s="27">
        <f t="shared" si="16"/>
        <v>1.3895199995259542</v>
      </c>
      <c r="AF51" s="9"/>
    </row>
    <row r="52" spans="1:33" x14ac:dyDescent="0.3">
      <c r="A52" s="15" t="s">
        <v>21</v>
      </c>
      <c r="B52" s="30">
        <v>2.462720442018</v>
      </c>
      <c r="C52" s="30">
        <v>1.2445390990160901</v>
      </c>
      <c r="D52" s="30" t="s">
        <v>125</v>
      </c>
      <c r="E52" s="23"/>
      <c r="F52" s="23">
        <v>2.2130530980033298</v>
      </c>
      <c r="G52" s="23"/>
      <c r="H52" s="23">
        <v>1.71744148371146</v>
      </c>
      <c r="I52" s="23" t="s">
        <v>124</v>
      </c>
      <c r="J52" s="23">
        <f t="shared" si="4"/>
        <v>3.9304945817147896</v>
      </c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>
        <v>1.71744148371146</v>
      </c>
      <c r="W52" s="23" t="s">
        <v>124</v>
      </c>
      <c r="X52" s="23">
        <f t="shared" si="13"/>
        <v>3.9304945817147896</v>
      </c>
      <c r="Y52" s="24">
        <f t="shared" si="14"/>
        <v>0.24966734401467017</v>
      </c>
      <c r="Z52" s="24">
        <f t="shared" si="15"/>
        <v>1.2181813430019099</v>
      </c>
      <c r="AA52" s="28">
        <v>3.2631939999999999</v>
      </c>
      <c r="AB52" s="28"/>
      <c r="AC52" s="27"/>
      <c r="AD52" s="27">
        <f t="shared" si="16"/>
        <v>1.3799819427684015</v>
      </c>
      <c r="AF52" s="9"/>
    </row>
    <row r="53" spans="1:33" x14ac:dyDescent="0.3">
      <c r="A53" s="15" t="s">
        <v>22</v>
      </c>
      <c r="B53" s="30">
        <v>2.4653790611259701</v>
      </c>
      <c r="C53" s="30">
        <v>1.2414665356096499</v>
      </c>
      <c r="D53" s="30" t="s">
        <v>125</v>
      </c>
      <c r="E53" s="23"/>
      <c r="F53" s="23">
        <v>2.1821852225757898</v>
      </c>
      <c r="G53" s="23"/>
      <c r="H53" s="23">
        <v>1.6597092248677301</v>
      </c>
      <c r="I53" s="23" t="s">
        <v>124</v>
      </c>
      <c r="J53" s="23">
        <f t="shared" si="4"/>
        <v>3.8418944474435199</v>
      </c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>
        <v>1.6597092248677301</v>
      </c>
      <c r="W53" s="23" t="s">
        <v>124</v>
      </c>
      <c r="X53" s="23">
        <f t="shared" si="13"/>
        <v>3.8418944474435199</v>
      </c>
      <c r="Y53" s="24">
        <f t="shared" si="14"/>
        <v>0.28319383855018021</v>
      </c>
      <c r="Z53" s="24">
        <f t="shared" si="15"/>
        <v>1.2239125255163201</v>
      </c>
      <c r="AA53" s="28">
        <v>3.2631939999999999</v>
      </c>
      <c r="AB53" s="28"/>
      <c r="AC53" s="27"/>
      <c r="AD53" s="27">
        <f t="shared" si="16"/>
        <v>1.3368940501104145</v>
      </c>
      <c r="AF53" s="9"/>
      <c r="AG53" s="10"/>
    </row>
    <row r="54" spans="1:33" x14ac:dyDescent="0.3">
      <c r="A54" s="15" t="s">
        <v>27</v>
      </c>
      <c r="B54" s="30">
        <v>2.34787187308548</v>
      </c>
      <c r="C54" s="30">
        <v>0.997461789914181</v>
      </c>
      <c r="D54" s="30" t="s">
        <v>125</v>
      </c>
      <c r="E54" s="23"/>
      <c r="F54" s="23">
        <v>1.3342997462344199</v>
      </c>
      <c r="G54" s="23"/>
      <c r="H54" s="23">
        <v>1.3871562997134601</v>
      </c>
      <c r="I54" s="23" t="s">
        <v>124</v>
      </c>
      <c r="J54" s="23">
        <f t="shared" si="4"/>
        <v>2.72145604594788</v>
      </c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>
        <v>1.3871562997134601</v>
      </c>
      <c r="W54" s="23" t="s">
        <v>124</v>
      </c>
      <c r="X54" s="23">
        <f t="shared" si="13"/>
        <v>2.72145604594788</v>
      </c>
      <c r="Y54" s="24">
        <f t="shared" si="14"/>
        <v>1.01357212685106</v>
      </c>
      <c r="Z54" s="24">
        <f t="shared" si="15"/>
        <v>1.3504100831712988</v>
      </c>
      <c r="AA54" s="21"/>
      <c r="AB54" s="28"/>
      <c r="AC54" s="27"/>
      <c r="AD54" s="27">
        <f t="shared" si="16"/>
        <v>1.3906861533340615</v>
      </c>
      <c r="AF54" s="9"/>
    </row>
    <row r="55" spans="1:33" x14ac:dyDescent="0.3">
      <c r="A55" s="15" t="s">
        <v>29</v>
      </c>
      <c r="B55" s="30">
        <v>2.3335559427596002</v>
      </c>
      <c r="C55" s="30">
        <v>0.99179395760382205</v>
      </c>
      <c r="D55" s="30" t="s">
        <v>125</v>
      </c>
      <c r="E55" s="23"/>
      <c r="F55" s="23">
        <v>1.4242873208262701</v>
      </c>
      <c r="G55" s="23"/>
      <c r="H55" s="23">
        <v>1.2879371588312301</v>
      </c>
      <c r="I55" s="23" t="s">
        <v>124</v>
      </c>
      <c r="J55" s="23">
        <f t="shared" si="4"/>
        <v>2.7122244796575004</v>
      </c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>
        <v>1.2879371588312301</v>
      </c>
      <c r="W55" s="23" t="s">
        <v>124</v>
      </c>
      <c r="X55" s="23">
        <f t="shared" si="13"/>
        <v>2.7122244796575004</v>
      </c>
      <c r="Y55" s="24">
        <f t="shared" si="14"/>
        <v>0.90926862193333013</v>
      </c>
      <c r="Z55" s="24">
        <f t="shared" si="15"/>
        <v>1.3417619851557783</v>
      </c>
      <c r="AA55" s="21"/>
      <c r="AB55" s="28"/>
      <c r="AC55" s="27"/>
      <c r="AD55" s="27">
        <f t="shared" si="16"/>
        <v>1.2985934719171823</v>
      </c>
      <c r="AF55" s="9"/>
    </row>
    <row r="56" spans="1:33" x14ac:dyDescent="0.3">
      <c r="A56" s="15" t="s">
        <v>30</v>
      </c>
      <c r="B56" s="30">
        <v>2.5060011100140702</v>
      </c>
      <c r="C56" s="30">
        <v>1.33157124479593</v>
      </c>
      <c r="D56" s="30" t="s">
        <v>125</v>
      </c>
      <c r="E56" s="23"/>
      <c r="F56" s="23">
        <v>1.9508285494155799</v>
      </c>
      <c r="G56" s="23"/>
      <c r="H56" s="23">
        <v>2.9773157258479799</v>
      </c>
      <c r="I56" s="23" t="s">
        <v>124</v>
      </c>
      <c r="J56" s="23">
        <f t="shared" si="4"/>
        <v>4.92814427526356</v>
      </c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>
        <v>2.9773157258479799</v>
      </c>
      <c r="W56" s="23" t="s">
        <v>124</v>
      </c>
      <c r="X56" s="23">
        <f t="shared" si="13"/>
        <v>4.92814427526356</v>
      </c>
      <c r="Y56" s="24">
        <f t="shared" si="14"/>
        <v>0.55517256059849029</v>
      </c>
      <c r="Z56" s="24">
        <f t="shared" si="15"/>
        <v>1.1744298652181402</v>
      </c>
      <c r="AA56" s="28">
        <v>3.718966</v>
      </c>
      <c r="AB56" s="28">
        <v>4.4777870000000002</v>
      </c>
      <c r="AC56" s="27"/>
      <c r="AD56" s="27">
        <f t="shared" si="16"/>
        <v>2.2359417398685779</v>
      </c>
      <c r="AF56" s="9"/>
    </row>
    <row r="57" spans="1:33" x14ac:dyDescent="0.3">
      <c r="A57" s="15" t="s">
        <v>31</v>
      </c>
      <c r="B57" s="30">
        <v>2.50981644383769</v>
      </c>
      <c r="C57" s="30">
        <v>1.32690135114345</v>
      </c>
      <c r="D57" s="30" t="s">
        <v>125</v>
      </c>
      <c r="E57" s="23"/>
      <c r="F57" s="23">
        <v>1.9508302819327901</v>
      </c>
      <c r="G57" s="23"/>
      <c r="H57" s="23">
        <v>3.0898319127642102</v>
      </c>
      <c r="I57" s="23" t="s">
        <v>124</v>
      </c>
      <c r="J57" s="23">
        <f t="shared" si="4"/>
        <v>5.0406621946970001</v>
      </c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>
        <v>3.0898319127642102</v>
      </c>
      <c r="W57" s="23" t="s">
        <v>124</v>
      </c>
      <c r="X57" s="23">
        <f t="shared" si="13"/>
        <v>5.0406621946970001</v>
      </c>
      <c r="Y57" s="24">
        <f t="shared" si="14"/>
        <v>0.55898616190489991</v>
      </c>
      <c r="Z57" s="24">
        <f t="shared" si="15"/>
        <v>1.18291509269424</v>
      </c>
      <c r="AA57" s="28">
        <v>3.718966</v>
      </c>
      <c r="AB57" s="28">
        <v>4.4777870000000002</v>
      </c>
      <c r="AC57" s="27"/>
      <c r="AD57" s="27">
        <f t="shared" si="16"/>
        <v>2.3286071041389507</v>
      </c>
      <c r="AF57" s="9"/>
    </row>
    <row r="58" spans="1:33" x14ac:dyDescent="0.3">
      <c r="A58" s="15" t="s">
        <v>32</v>
      </c>
      <c r="B58" s="30">
        <v>2.51979549703807</v>
      </c>
      <c r="C58" s="30">
        <v>1.3212189952906099</v>
      </c>
      <c r="D58" s="30" t="s">
        <v>125</v>
      </c>
      <c r="E58" s="23"/>
      <c r="F58" s="23">
        <v>1.9523499541973299</v>
      </c>
      <c r="G58" s="23"/>
      <c r="H58" s="23">
        <v>2.8738547640005301</v>
      </c>
      <c r="I58" s="23" t="s">
        <v>124</v>
      </c>
      <c r="J58" s="23">
        <f t="shared" si="4"/>
        <v>4.82620471819786</v>
      </c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>
        <v>2.8738547640005301</v>
      </c>
      <c r="W58" s="23" t="s">
        <v>124</v>
      </c>
      <c r="X58" s="23">
        <f t="shared" si="13"/>
        <v>4.82620471819786</v>
      </c>
      <c r="Y58" s="24">
        <f t="shared" si="14"/>
        <v>0.56744554284074011</v>
      </c>
      <c r="Z58" s="24">
        <f t="shared" si="15"/>
        <v>1.1985765017474601</v>
      </c>
      <c r="AA58" s="28">
        <v>3.718966</v>
      </c>
      <c r="AB58" s="28">
        <v>4.4777870000000002</v>
      </c>
      <c r="AC58" s="27"/>
      <c r="AD58" s="27">
        <f t="shared" si="16"/>
        <v>2.1751539860115385</v>
      </c>
      <c r="AF58" s="9"/>
    </row>
    <row r="59" spans="1:33" s="7" customFormat="1" x14ac:dyDescent="0.3">
      <c r="A59" s="15" t="s">
        <v>45</v>
      </c>
      <c r="B59" s="30">
        <v>3.3699131222462699</v>
      </c>
      <c r="C59" s="30">
        <v>1.6093272919242101</v>
      </c>
      <c r="D59" s="30" t="s">
        <v>125</v>
      </c>
      <c r="E59" s="23"/>
      <c r="F59" s="23">
        <v>1.8929658664886799</v>
      </c>
      <c r="G59" s="23"/>
      <c r="H59" s="23">
        <v>2.2450869703946998</v>
      </c>
      <c r="I59" s="23" t="s">
        <v>124</v>
      </c>
      <c r="J59" s="23">
        <f t="shared" si="4"/>
        <v>4.1380528368833795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>
        <v>2.2450869703946998</v>
      </c>
      <c r="W59" s="23" t="s">
        <v>124</v>
      </c>
      <c r="X59" s="23">
        <f t="shared" si="13"/>
        <v>4.1380528368833795</v>
      </c>
      <c r="Y59" s="24">
        <f t="shared" si="14"/>
        <v>1.47694725575759</v>
      </c>
      <c r="Z59" s="24">
        <f t="shared" si="15"/>
        <v>1.7605858303220598</v>
      </c>
      <c r="AA59" s="28">
        <v>3.7264189999999999</v>
      </c>
      <c r="AB59" s="28"/>
      <c r="AC59" s="27"/>
      <c r="AD59" s="27">
        <f t="shared" si="16"/>
        <v>1.3950468507312372</v>
      </c>
    </row>
    <row r="60" spans="1:33" s="7" customFormat="1" x14ac:dyDescent="0.3">
      <c r="A60" s="15" t="s">
        <v>46</v>
      </c>
      <c r="B60" s="30">
        <v>3.3782755150869801</v>
      </c>
      <c r="C60" s="30">
        <v>1.61747411075216</v>
      </c>
      <c r="D60" s="30" t="s">
        <v>125</v>
      </c>
      <c r="E60" s="23"/>
      <c r="F60" s="23">
        <v>1.8019179326916901</v>
      </c>
      <c r="G60" s="23"/>
      <c r="H60" s="23">
        <v>2.40280196688532</v>
      </c>
      <c r="I60" s="23" t="s">
        <v>124</v>
      </c>
      <c r="J60" s="23">
        <f t="shared" si="4"/>
        <v>4.2047198995770101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>
        <v>2.40280196688532</v>
      </c>
      <c r="W60" s="23" t="s">
        <v>124</v>
      </c>
      <c r="X60" s="23">
        <f t="shared" si="13"/>
        <v>4.2047198995770101</v>
      </c>
      <c r="Y60" s="24">
        <f t="shared" si="14"/>
        <v>1.57635758239529</v>
      </c>
      <c r="Z60" s="24">
        <f t="shared" si="15"/>
        <v>1.7608014043348201</v>
      </c>
      <c r="AA60" s="28">
        <v>3.7264189999999999</v>
      </c>
      <c r="AB60" s="28"/>
      <c r="AC60" s="27"/>
      <c r="AD60" s="27">
        <f t="shared" si="16"/>
        <v>1.4855273113261551</v>
      </c>
    </row>
    <row r="61" spans="1:33" s="7" customFormat="1" x14ac:dyDescent="0.3">
      <c r="A61" s="15" t="s">
        <v>47</v>
      </c>
      <c r="B61" s="30">
        <v>3.3697809695719299</v>
      </c>
      <c r="C61" s="30">
        <v>1.61337301546298</v>
      </c>
      <c r="D61" s="30" t="s">
        <v>125</v>
      </c>
      <c r="E61" s="23"/>
      <c r="F61" s="23">
        <v>1.8333404121866901</v>
      </c>
      <c r="G61" s="23"/>
      <c r="H61" s="23">
        <v>2.4881642052571702</v>
      </c>
      <c r="I61" s="23" t="s">
        <v>124</v>
      </c>
      <c r="J61" s="23">
        <f t="shared" si="4"/>
        <v>4.3215046174438605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>
        <v>2.4881642052571702</v>
      </c>
      <c r="W61" s="23" t="s">
        <v>124</v>
      </c>
      <c r="X61" s="23">
        <f t="shared" si="13"/>
        <v>4.3215046174438605</v>
      </c>
      <c r="Y61" s="24">
        <f t="shared" si="14"/>
        <v>1.5364405573852398</v>
      </c>
      <c r="Z61" s="24">
        <f t="shared" si="15"/>
        <v>1.7564079541089499</v>
      </c>
      <c r="AA61" s="28">
        <v>3.7264189999999999</v>
      </c>
      <c r="AB61" s="28"/>
      <c r="AC61" s="27"/>
      <c r="AD61" s="27">
        <f t="shared" si="16"/>
        <v>1.5422126076300815</v>
      </c>
    </row>
    <row r="62" spans="1:33" x14ac:dyDescent="0.3">
      <c r="A62" s="15" t="s">
        <v>54</v>
      </c>
      <c r="B62" s="30">
        <v>2.5742019570041101</v>
      </c>
      <c r="C62" s="30">
        <v>1.11501834967073</v>
      </c>
      <c r="D62" s="30" t="s">
        <v>125</v>
      </c>
      <c r="E62" s="23"/>
      <c r="F62" s="23">
        <v>1.98021299757257</v>
      </c>
      <c r="G62" s="23"/>
      <c r="H62" s="23">
        <v>1.34456862200739</v>
      </c>
      <c r="I62" s="23" t="s">
        <v>124</v>
      </c>
      <c r="J62" s="23">
        <f t="shared" si="4"/>
        <v>3.32478161957996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>
        <v>1.34456862200739</v>
      </c>
      <c r="W62" s="23" t="s">
        <v>124</v>
      </c>
      <c r="X62" s="23">
        <f t="shared" si="13"/>
        <v>3.32478161957996</v>
      </c>
      <c r="Y62" s="24">
        <f t="shared" si="14"/>
        <v>0.59398895943154018</v>
      </c>
      <c r="Z62" s="24">
        <f t="shared" si="15"/>
        <v>1.4591836073333802</v>
      </c>
      <c r="AA62" s="28">
        <v>4.2198460000000004</v>
      </c>
      <c r="AB62" s="28"/>
      <c r="AC62" s="27"/>
      <c r="AD62" s="27">
        <f t="shared" si="16"/>
        <v>1.2058712956647282</v>
      </c>
    </row>
    <row r="63" spans="1:33" x14ac:dyDescent="0.3">
      <c r="A63" s="15" t="s">
        <v>55</v>
      </c>
      <c r="B63" s="30">
        <v>2.59484646913246</v>
      </c>
      <c r="C63" s="30">
        <v>1.1115309032445899</v>
      </c>
      <c r="D63" s="30" t="s">
        <v>125</v>
      </c>
      <c r="E63" s="23"/>
      <c r="F63" s="23">
        <v>2.0184751870958002</v>
      </c>
      <c r="G63" s="23"/>
      <c r="H63" s="23">
        <v>1.34152334837167</v>
      </c>
      <c r="I63" s="23" t="s">
        <v>124</v>
      </c>
      <c r="J63" s="23">
        <f t="shared" si="4"/>
        <v>3.3599985354674704</v>
      </c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>
        <v>1.34152334837167</v>
      </c>
      <c r="W63" s="23" t="s">
        <v>124</v>
      </c>
      <c r="X63" s="23">
        <f t="shared" si="13"/>
        <v>3.3599985354674704</v>
      </c>
      <c r="Y63" s="24">
        <f t="shared" si="14"/>
        <v>0.57637128203665977</v>
      </c>
      <c r="Z63" s="24">
        <f t="shared" si="15"/>
        <v>1.4833155658878701</v>
      </c>
      <c r="AA63" s="28">
        <v>4.2198460000000004</v>
      </c>
      <c r="AB63" s="28"/>
      <c r="AC63" s="27"/>
      <c r="AD63" s="27">
        <f t="shared" si="16"/>
        <v>1.2069150254443899</v>
      </c>
    </row>
    <row r="64" spans="1:33" x14ac:dyDescent="0.3">
      <c r="A64" s="15" t="s">
        <v>56</v>
      </c>
      <c r="B64" s="30">
        <v>2.58412406899415</v>
      </c>
      <c r="C64" s="30">
        <v>1.1150170239116599</v>
      </c>
      <c r="D64" s="30" t="s">
        <v>125</v>
      </c>
      <c r="E64" s="23"/>
      <c r="F64" s="23">
        <v>1.9129353717973601</v>
      </c>
      <c r="G64" s="23"/>
      <c r="H64" s="23">
        <v>1.40546104490674</v>
      </c>
      <c r="I64" s="23" t="s">
        <v>124</v>
      </c>
      <c r="J64" s="23">
        <f t="shared" si="4"/>
        <v>3.3183964167041</v>
      </c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>
        <v>1.40546104490674</v>
      </c>
      <c r="W64" s="23" t="s">
        <v>124</v>
      </c>
      <c r="X64" s="23">
        <f t="shared" si="13"/>
        <v>3.3183964167041</v>
      </c>
      <c r="Y64" s="24">
        <f t="shared" si="14"/>
        <v>0.67118869719678997</v>
      </c>
      <c r="Z64" s="24">
        <f t="shared" si="15"/>
        <v>1.4691070450824901</v>
      </c>
      <c r="AA64" s="28">
        <v>4.2198460000000004</v>
      </c>
      <c r="AB64" s="28"/>
      <c r="AC64" s="27"/>
      <c r="AD64" s="27">
        <f t="shared" si="16"/>
        <v>1.2604839341162304</v>
      </c>
    </row>
    <row r="65" spans="1:45" x14ac:dyDescent="0.3">
      <c r="A65" s="15" t="s">
        <v>63</v>
      </c>
      <c r="B65" s="30">
        <v>2.0896771053771102</v>
      </c>
      <c r="C65" s="30">
        <v>1.0164598390781101</v>
      </c>
      <c r="D65" s="30" t="s">
        <v>125</v>
      </c>
      <c r="E65" s="23"/>
      <c r="F65" s="23">
        <v>1.15964616636442</v>
      </c>
      <c r="G65" s="23"/>
      <c r="H65" s="23">
        <v>2.48141363410795</v>
      </c>
      <c r="I65" s="23" t="s">
        <v>124</v>
      </c>
      <c r="J65" s="23">
        <f t="shared" si="4"/>
        <v>3.64105980047237</v>
      </c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>
        <v>2.48141363410795</v>
      </c>
      <c r="W65" s="23" t="s">
        <v>124</v>
      </c>
      <c r="X65" s="23">
        <f t="shared" si="13"/>
        <v>3.64105980047237</v>
      </c>
      <c r="Y65" s="24">
        <f t="shared" si="14"/>
        <v>0.93003093901269018</v>
      </c>
      <c r="Z65" s="24">
        <f t="shared" si="15"/>
        <v>1.0732172662990001</v>
      </c>
      <c r="AA65" s="28">
        <v>3.4263669999999999</v>
      </c>
      <c r="AB65" s="28">
        <v>3.8239779999999999</v>
      </c>
      <c r="AC65" s="12"/>
      <c r="AD65" s="27">
        <f t="shared" si="16"/>
        <v>2.4412313587898331</v>
      </c>
      <c r="AF65" s="9"/>
      <c r="AG65" s="10"/>
    </row>
    <row r="66" spans="1:45" x14ac:dyDescent="0.3">
      <c r="A66" s="15" t="s">
        <v>64</v>
      </c>
      <c r="B66" s="30">
        <v>2.04847574836923</v>
      </c>
      <c r="C66" s="30">
        <v>1.0495639422458101</v>
      </c>
      <c r="D66" s="30" t="s">
        <v>125</v>
      </c>
      <c r="E66" s="23"/>
      <c r="F66" s="23">
        <v>1.33054513444432</v>
      </c>
      <c r="G66" s="23"/>
      <c r="H66" s="23">
        <v>3.02149705628424</v>
      </c>
      <c r="I66" s="23" t="s">
        <v>124</v>
      </c>
      <c r="J66" s="23">
        <f t="shared" si="4"/>
        <v>4.35204219072856</v>
      </c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>
        <v>3.02149705628424</v>
      </c>
      <c r="W66" s="23" t="s">
        <v>124</v>
      </c>
      <c r="X66" s="23">
        <f t="shared" si="13"/>
        <v>4.35204219072856</v>
      </c>
      <c r="Y66" s="24">
        <f t="shared" si="14"/>
        <v>0.71793061392490998</v>
      </c>
      <c r="Z66" s="24">
        <f t="shared" si="15"/>
        <v>0.9989118061234199</v>
      </c>
      <c r="AA66" s="28">
        <v>3.4263669999999999</v>
      </c>
      <c r="AB66" s="28">
        <v>3.8239779999999999</v>
      </c>
      <c r="AC66" s="12"/>
      <c r="AD66" s="27">
        <f t="shared" si="16"/>
        <v>2.8788117947525671</v>
      </c>
      <c r="AF66" s="9"/>
      <c r="AG66" s="10"/>
    </row>
    <row r="67" spans="1:45" x14ac:dyDescent="0.3">
      <c r="A67" s="15" t="s">
        <v>65</v>
      </c>
      <c r="B67" s="30">
        <v>2.1975085154720899</v>
      </c>
      <c r="C67" s="30">
        <v>1.1538935982455101</v>
      </c>
      <c r="D67" s="30" t="s">
        <v>125</v>
      </c>
      <c r="E67" s="23"/>
      <c r="F67" s="23">
        <v>1.2803933135619301</v>
      </c>
      <c r="G67" s="23"/>
      <c r="H67" s="23">
        <v>2.833020329729</v>
      </c>
      <c r="I67" s="23" t="s">
        <v>124</v>
      </c>
      <c r="J67" s="23">
        <f t="shared" si="4"/>
        <v>4.1134136432909303</v>
      </c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>
        <v>2.833020329729</v>
      </c>
      <c r="W67" s="23" t="s">
        <v>124</v>
      </c>
      <c r="X67" s="23">
        <f t="shared" si="13"/>
        <v>4.1134136432909303</v>
      </c>
      <c r="Y67" s="24">
        <f t="shared" si="14"/>
        <v>0.91711520191015983</v>
      </c>
      <c r="Z67" s="24">
        <f t="shared" si="15"/>
        <v>1.0436149172265798</v>
      </c>
      <c r="AA67" s="28">
        <v>3.4263669999999999</v>
      </c>
      <c r="AB67" s="28">
        <v>3.8239779999999999</v>
      </c>
      <c r="AC67" s="12"/>
      <c r="AD67" s="27">
        <f t="shared" si="16"/>
        <v>2.4551833323597552</v>
      </c>
      <c r="AF67" s="9"/>
      <c r="AG67" s="10"/>
    </row>
    <row r="68" spans="1:45" x14ac:dyDescent="0.3">
      <c r="A68" s="15" t="s">
        <v>66</v>
      </c>
      <c r="B68" s="30">
        <v>2.5668356473282401</v>
      </c>
      <c r="C68" s="30">
        <v>1.4027437965631</v>
      </c>
      <c r="D68" s="30" t="s">
        <v>125</v>
      </c>
      <c r="E68" s="23"/>
      <c r="F68" s="23">
        <v>1.6701915763680899</v>
      </c>
      <c r="G68" s="23"/>
      <c r="H68" s="23">
        <v>2.9476428306943898</v>
      </c>
      <c r="I68" s="23" t="s">
        <v>124</v>
      </c>
      <c r="J68" s="23">
        <f t="shared" si="4"/>
        <v>4.6178344070624799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>
        <v>2.9476428306943898</v>
      </c>
      <c r="W68" s="23" t="s">
        <v>124</v>
      </c>
      <c r="X68" s="23">
        <f t="shared" si="13"/>
        <v>4.6178344070624799</v>
      </c>
      <c r="Y68" s="24">
        <f t="shared" si="14"/>
        <v>0.8966440709601502</v>
      </c>
      <c r="Z68" s="24">
        <f t="shared" si="15"/>
        <v>1.1640918507651401</v>
      </c>
      <c r="AA68" s="28">
        <v>3.4263669999999999</v>
      </c>
      <c r="AB68" s="28">
        <v>3.8239779999999999</v>
      </c>
      <c r="AC68" s="12"/>
      <c r="AD68" s="27">
        <f t="shared" si="16"/>
        <v>2.1013408420814179</v>
      </c>
      <c r="AF68" s="11"/>
      <c r="AG68" s="12"/>
    </row>
    <row r="69" spans="1:45" x14ac:dyDescent="0.3">
      <c r="A69" s="15" t="s">
        <v>67</v>
      </c>
      <c r="B69" s="30">
        <v>2.4842650028086699</v>
      </c>
      <c r="C69" s="30">
        <v>1.3936157260726001</v>
      </c>
      <c r="D69" s="30" t="s">
        <v>125</v>
      </c>
      <c r="E69" s="23"/>
      <c r="F69" s="23">
        <v>1.43066608989259</v>
      </c>
      <c r="G69" s="23"/>
      <c r="H69" s="23">
        <v>2.8204353425227899</v>
      </c>
      <c r="I69" s="23" t="s">
        <v>124</v>
      </c>
      <c r="J69" s="23">
        <f t="shared" si="4"/>
        <v>4.2511014324153802</v>
      </c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>
        <v>2.8204353425227899</v>
      </c>
      <c r="W69" s="23" t="s">
        <v>124</v>
      </c>
      <c r="X69" s="23">
        <f t="shared" ref="X69:X76" si="17">F69+V69</f>
        <v>4.2511014324153802</v>
      </c>
      <c r="Y69" s="24">
        <f t="shared" ref="Y69:Y76" si="18">B69-F69</f>
        <v>1.0535989129160799</v>
      </c>
      <c r="Z69" s="24">
        <f t="shared" ref="Z69:Z76" si="19">B69-C69</f>
        <v>1.0906492767360698</v>
      </c>
      <c r="AA69" s="28">
        <v>3.4263669999999999</v>
      </c>
      <c r="AB69" s="28">
        <v>3.8239779999999999</v>
      </c>
      <c r="AC69" s="12"/>
      <c r="AD69" s="27">
        <f t="shared" ref="AD69:AD76" si="20">V69/C69</f>
        <v>2.0238257144752256</v>
      </c>
      <c r="AF69" s="9"/>
      <c r="AG69" s="10"/>
    </row>
    <row r="70" spans="1:45" x14ac:dyDescent="0.3">
      <c r="A70" s="15" t="s">
        <v>68</v>
      </c>
      <c r="B70" s="30">
        <v>2.5189368179013498</v>
      </c>
      <c r="C70" s="30">
        <v>1.39937891900734</v>
      </c>
      <c r="D70" s="30" t="s">
        <v>125</v>
      </c>
      <c r="E70" s="23"/>
      <c r="F70" s="23">
        <v>1.5720092834261501</v>
      </c>
      <c r="G70" s="23"/>
      <c r="H70" s="23">
        <v>3.2007107245970601</v>
      </c>
      <c r="I70" s="23" t="s">
        <v>124</v>
      </c>
      <c r="J70" s="23">
        <f t="shared" ref="J70:J127" si="21">F70+H70</f>
        <v>4.7727200080232102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>
        <v>3.2007107245970601</v>
      </c>
      <c r="W70" s="23" t="s">
        <v>124</v>
      </c>
      <c r="X70" s="23">
        <f t="shared" si="17"/>
        <v>4.7727200080232102</v>
      </c>
      <c r="Y70" s="24">
        <f t="shared" si="18"/>
        <v>0.94692753447519973</v>
      </c>
      <c r="Z70" s="24">
        <f t="shared" si="19"/>
        <v>1.1195578988940098</v>
      </c>
      <c r="AA70" s="28">
        <v>3.4263669999999999</v>
      </c>
      <c r="AB70" s="28">
        <v>3.8239779999999999</v>
      </c>
      <c r="AC70" s="12"/>
      <c r="AD70" s="27">
        <f t="shared" si="20"/>
        <v>2.2872366312817607</v>
      </c>
      <c r="AF70" s="9"/>
      <c r="AG70" s="10"/>
      <c r="AS70" s="3" t="s">
        <v>144</v>
      </c>
    </row>
    <row r="71" spans="1:45" x14ac:dyDescent="0.3">
      <c r="A71" s="15" t="s">
        <v>78</v>
      </c>
      <c r="B71" s="30">
        <v>2.88856295922215</v>
      </c>
      <c r="C71" s="30">
        <v>1.35889290864677</v>
      </c>
      <c r="D71" s="30" t="s">
        <v>125</v>
      </c>
      <c r="E71" s="23"/>
      <c r="F71" s="23">
        <v>2.35219465058421</v>
      </c>
      <c r="G71" s="23"/>
      <c r="H71" s="23">
        <v>1.31578274615616</v>
      </c>
      <c r="I71" s="23" t="s">
        <v>124</v>
      </c>
      <c r="J71" s="23">
        <f t="shared" si="21"/>
        <v>3.6679773967403699</v>
      </c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>
        <v>1.31578274615616</v>
      </c>
      <c r="W71" s="23" t="s">
        <v>124</v>
      </c>
      <c r="X71" s="23">
        <f t="shared" si="17"/>
        <v>3.6679773967403699</v>
      </c>
      <c r="Y71" s="24">
        <f t="shared" si="18"/>
        <v>0.53636830863794005</v>
      </c>
      <c r="Z71" s="24">
        <f t="shared" si="19"/>
        <v>1.52967005057538</v>
      </c>
      <c r="AA71" s="25">
        <v>3.6237780000000002</v>
      </c>
      <c r="AB71" s="20"/>
      <c r="AC71" s="10"/>
      <c r="AD71" s="27">
        <f t="shared" si="20"/>
        <v>0.96827552619025692</v>
      </c>
      <c r="AF71" s="9"/>
      <c r="AG71" s="10"/>
      <c r="AS71" s="3" t="s">
        <v>145</v>
      </c>
    </row>
    <row r="72" spans="1:45" x14ac:dyDescent="0.3">
      <c r="A72" s="15" t="s">
        <v>79</v>
      </c>
      <c r="B72" s="30">
        <v>2.85067197575284</v>
      </c>
      <c r="C72" s="30">
        <v>1.35197905773072</v>
      </c>
      <c r="D72" s="30" t="s">
        <v>125</v>
      </c>
      <c r="E72" s="23"/>
      <c r="F72" s="23">
        <v>2.1700013206200799</v>
      </c>
      <c r="G72" s="23"/>
      <c r="H72" s="23">
        <v>1.3833263285638799</v>
      </c>
      <c r="I72" s="23" t="s">
        <v>124</v>
      </c>
      <c r="J72" s="23">
        <f t="shared" si="21"/>
        <v>3.5533276491839598</v>
      </c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>
        <v>1.3833263285638799</v>
      </c>
      <c r="W72" s="23" t="s">
        <v>124</v>
      </c>
      <c r="X72" s="23">
        <f t="shared" si="17"/>
        <v>3.5533276491839598</v>
      </c>
      <c r="Y72" s="24">
        <f t="shared" si="18"/>
        <v>0.68067065513276015</v>
      </c>
      <c r="Z72" s="24">
        <f t="shared" si="19"/>
        <v>1.49869291802212</v>
      </c>
      <c r="AA72" s="25">
        <v>3.6237780000000002</v>
      </c>
      <c r="AB72" s="20"/>
      <c r="AC72" s="10"/>
      <c r="AD72" s="27">
        <f t="shared" si="20"/>
        <v>1.0231862103587432</v>
      </c>
      <c r="AS72" s="3" t="s">
        <v>146</v>
      </c>
    </row>
    <row r="73" spans="1:45" x14ac:dyDescent="0.3">
      <c r="A73" s="15" t="s">
        <v>80</v>
      </c>
      <c r="B73" s="30">
        <v>2.8802996569502599</v>
      </c>
      <c r="C73" s="30">
        <v>1.3531281032500899</v>
      </c>
      <c r="D73" s="30" t="s">
        <v>125</v>
      </c>
      <c r="E73" s="23"/>
      <c r="F73" s="23">
        <v>2.1331688286551098</v>
      </c>
      <c r="G73" s="23"/>
      <c r="H73" s="23">
        <v>1.46270776417266</v>
      </c>
      <c r="I73" s="23" t="s">
        <v>124</v>
      </c>
      <c r="J73" s="23">
        <f t="shared" si="21"/>
        <v>3.5958765928277696</v>
      </c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>
        <v>1.46270776417266</v>
      </c>
      <c r="W73" s="23" t="s">
        <v>124</v>
      </c>
      <c r="X73" s="23">
        <f t="shared" si="17"/>
        <v>3.5958765928277696</v>
      </c>
      <c r="Y73" s="24">
        <f t="shared" si="18"/>
        <v>0.7471308282951501</v>
      </c>
      <c r="Z73" s="24">
        <f t="shared" si="19"/>
        <v>1.52717155370017</v>
      </c>
      <c r="AA73" s="25">
        <v>3.6237780000000002</v>
      </c>
      <c r="AB73" s="20"/>
      <c r="AC73" s="10"/>
      <c r="AD73" s="27">
        <f t="shared" si="20"/>
        <v>1.0809824736175162</v>
      </c>
      <c r="AS73" s="3" t="s">
        <v>147</v>
      </c>
    </row>
    <row r="74" spans="1:45" x14ac:dyDescent="0.3">
      <c r="A74" s="15" t="s">
        <v>96</v>
      </c>
      <c r="B74" s="30">
        <v>2.46894165489674</v>
      </c>
      <c r="C74" s="30">
        <v>1.2978157069669101</v>
      </c>
      <c r="D74" s="30" t="s">
        <v>125</v>
      </c>
      <c r="E74" s="23"/>
      <c r="F74" s="23">
        <v>2.2165782716173501</v>
      </c>
      <c r="G74" s="23"/>
      <c r="H74" s="23">
        <v>2.6021938297142899</v>
      </c>
      <c r="I74" s="23" t="s">
        <v>124</v>
      </c>
      <c r="J74" s="23">
        <f t="shared" si="21"/>
        <v>4.81877210133164</v>
      </c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>
        <v>2.6021938297142899</v>
      </c>
      <c r="W74" s="23" t="s">
        <v>124</v>
      </c>
      <c r="X74" s="23">
        <f t="shared" si="17"/>
        <v>4.81877210133164</v>
      </c>
      <c r="Y74" s="24">
        <f t="shared" si="18"/>
        <v>0.2523633832793899</v>
      </c>
      <c r="Z74" s="24">
        <f t="shared" si="19"/>
        <v>1.1711259479298299</v>
      </c>
      <c r="AA74" s="28">
        <v>2.2304940000000002</v>
      </c>
      <c r="AB74" s="28"/>
      <c r="AC74" s="27"/>
      <c r="AD74" s="27">
        <f t="shared" si="20"/>
        <v>2.0050565082124074</v>
      </c>
      <c r="AS74" s="3" t="s">
        <v>148</v>
      </c>
    </row>
    <row r="75" spans="1:45" x14ac:dyDescent="0.3">
      <c r="A75" s="15" t="s">
        <v>97</v>
      </c>
      <c r="B75" s="30">
        <v>2.4990528919049799</v>
      </c>
      <c r="C75" s="30">
        <v>1.30395550699491</v>
      </c>
      <c r="D75" s="30" t="s">
        <v>125</v>
      </c>
      <c r="E75" s="23"/>
      <c r="F75" s="23">
        <v>2.4319448886988302</v>
      </c>
      <c r="G75" s="23"/>
      <c r="H75" s="23">
        <v>2.5425991630796099</v>
      </c>
      <c r="I75" s="23" t="s">
        <v>124</v>
      </c>
      <c r="J75" s="23">
        <f t="shared" si="21"/>
        <v>4.9745440517784401</v>
      </c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>
        <v>2.5425991630796099</v>
      </c>
      <c r="W75" s="23" t="s">
        <v>124</v>
      </c>
      <c r="X75" s="23">
        <f t="shared" si="17"/>
        <v>4.9745440517784401</v>
      </c>
      <c r="Y75" s="24">
        <f t="shared" si="18"/>
        <v>6.7108003206149736E-2</v>
      </c>
      <c r="Z75" s="24">
        <f t="shared" si="19"/>
        <v>1.1950973849100699</v>
      </c>
      <c r="AA75" s="28">
        <v>2.2304940000000002</v>
      </c>
      <c r="AB75" s="28"/>
      <c r="AC75" s="27"/>
      <c r="AD75" s="27">
        <f t="shared" si="20"/>
        <v>1.9499125157569774</v>
      </c>
    </row>
    <row r="76" spans="1:45" x14ac:dyDescent="0.3">
      <c r="A76" s="15" t="s">
        <v>98</v>
      </c>
      <c r="B76" s="30">
        <v>2.5197437387382799</v>
      </c>
      <c r="C76" s="30">
        <v>1.2923796469636399</v>
      </c>
      <c r="D76" s="30" t="s">
        <v>125</v>
      </c>
      <c r="E76" s="23"/>
      <c r="F76" s="23">
        <v>2.1258306610405802</v>
      </c>
      <c r="G76" s="23"/>
      <c r="H76" s="23">
        <v>2.7050362366493199</v>
      </c>
      <c r="I76" s="23" t="s">
        <v>124</v>
      </c>
      <c r="J76" s="23">
        <f t="shared" si="21"/>
        <v>4.8308668976898996</v>
      </c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>
        <v>2.7050362366493199</v>
      </c>
      <c r="W76" s="23" t="s">
        <v>124</v>
      </c>
      <c r="X76" s="23">
        <f t="shared" si="17"/>
        <v>4.8308668976898996</v>
      </c>
      <c r="Y76" s="24">
        <f t="shared" si="18"/>
        <v>0.39391307769769979</v>
      </c>
      <c r="Z76" s="24">
        <f t="shared" si="19"/>
        <v>1.22736409177464</v>
      </c>
      <c r="AA76" s="28">
        <v>2.2304940000000002</v>
      </c>
      <c r="AB76" s="28"/>
      <c r="AC76" s="27"/>
      <c r="AD76" s="27">
        <f t="shared" si="20"/>
        <v>2.0930662619181777</v>
      </c>
    </row>
    <row r="77" spans="1:45" x14ac:dyDescent="0.3">
      <c r="B77" s="24"/>
      <c r="C77" s="24"/>
      <c r="D77" s="24"/>
      <c r="E77" s="24"/>
      <c r="F77" s="24"/>
      <c r="G77" s="24"/>
      <c r="H77" s="24"/>
      <c r="I77" s="24"/>
      <c r="J77" s="23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5"/>
      <c r="AB77" s="25"/>
      <c r="AC77" s="24"/>
      <c r="AD77" s="24"/>
    </row>
    <row r="78" spans="1:45" x14ac:dyDescent="0.3">
      <c r="A78" s="3" t="s">
        <v>117</v>
      </c>
      <c r="B78" s="26">
        <v>6.9016640517083996</v>
      </c>
      <c r="C78" s="26">
        <v>4.4591316992086396</v>
      </c>
      <c r="D78" s="26" t="s">
        <v>124</v>
      </c>
      <c r="E78" s="26"/>
      <c r="F78" s="26">
        <v>6.7925142750635699</v>
      </c>
      <c r="G78" s="26" t="s">
        <v>124</v>
      </c>
      <c r="H78" s="26">
        <v>6.4927946025533201</v>
      </c>
      <c r="I78" s="26" t="s">
        <v>124</v>
      </c>
      <c r="J78" s="23">
        <f t="shared" si="21"/>
        <v>13.28530887761689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>
        <v>6.4927946025533201</v>
      </c>
      <c r="W78" s="26" t="s">
        <v>124</v>
      </c>
      <c r="X78" s="26">
        <f>F78+V78</f>
        <v>13.28530887761689</v>
      </c>
      <c r="Y78" s="24"/>
      <c r="Z78" s="24"/>
      <c r="AA78" s="25">
        <v>5.1348039999999999</v>
      </c>
      <c r="AB78" s="25"/>
      <c r="AC78" s="24"/>
      <c r="AD78" s="24">
        <f>V78/C78</f>
        <v>1.4560670194391419</v>
      </c>
    </row>
    <row r="79" spans="1:45" x14ac:dyDescent="0.3">
      <c r="A79" s="3" t="s">
        <v>118</v>
      </c>
      <c r="B79" s="26">
        <v>6.7682536190579299</v>
      </c>
      <c r="C79" s="26">
        <v>4.4686623838115196</v>
      </c>
      <c r="D79" s="26" t="s">
        <v>124</v>
      </c>
      <c r="E79" s="26"/>
      <c r="F79" s="26">
        <v>6.2031275263009702</v>
      </c>
      <c r="G79" s="26" t="s">
        <v>124</v>
      </c>
      <c r="H79" s="26">
        <v>5.9841943278720597</v>
      </c>
      <c r="I79" s="26" t="s">
        <v>124</v>
      </c>
      <c r="J79" s="23">
        <f t="shared" si="21"/>
        <v>12.18732185417303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>
        <v>5.9841943278720597</v>
      </c>
      <c r="W79" s="26" t="s">
        <v>124</v>
      </c>
      <c r="X79" s="26">
        <f>F79+V79</f>
        <v>12.18732185417303</v>
      </c>
      <c r="Y79" s="24"/>
      <c r="Z79" s="24"/>
      <c r="AA79" s="25">
        <v>5.1348039999999999</v>
      </c>
      <c r="AB79" s="25"/>
      <c r="AC79" s="24"/>
      <c r="AD79" s="24">
        <f>V79/C79</f>
        <v>1.3391466649059927</v>
      </c>
    </row>
    <row r="80" spans="1:45" x14ac:dyDescent="0.3">
      <c r="A80" s="3" t="s">
        <v>119</v>
      </c>
      <c r="B80" s="26">
        <v>6.7798220532909497</v>
      </c>
      <c r="C80" s="26">
        <v>4.4868383780674703</v>
      </c>
      <c r="D80" s="26" t="s">
        <v>124</v>
      </c>
      <c r="E80" s="26"/>
      <c r="F80" s="26">
        <v>6.5369162925005204</v>
      </c>
      <c r="G80" s="26" t="s">
        <v>124</v>
      </c>
      <c r="H80" s="26">
        <v>5.6048958096134402</v>
      </c>
      <c r="I80" s="26" t="s">
        <v>124</v>
      </c>
      <c r="J80" s="23">
        <f t="shared" si="21"/>
        <v>12.14181210211396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>
        <v>5.6048958096134402</v>
      </c>
      <c r="W80" s="26" t="s">
        <v>124</v>
      </c>
      <c r="X80" s="26">
        <f>F80+V80</f>
        <v>12.14181210211396</v>
      </c>
      <c r="Y80" s="24"/>
      <c r="Z80" s="24"/>
      <c r="AA80" s="25">
        <v>5.1348039999999999</v>
      </c>
      <c r="AB80" s="25"/>
      <c r="AC80" s="24"/>
      <c r="AD80" s="24">
        <f>V80/C80</f>
        <v>1.2491860275180069</v>
      </c>
    </row>
    <row r="81" spans="1:30" x14ac:dyDescent="0.3">
      <c r="B81" s="24"/>
      <c r="C81" s="24"/>
      <c r="D81" s="24"/>
      <c r="E81" s="24"/>
      <c r="F81" s="24"/>
      <c r="G81" s="24"/>
      <c r="H81" s="24"/>
      <c r="I81" s="24"/>
      <c r="J81" s="23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5"/>
      <c r="AB81" s="25"/>
      <c r="AC81" s="24"/>
      <c r="AD81" s="24"/>
    </row>
    <row r="82" spans="1:30" x14ac:dyDescent="0.3">
      <c r="A82" s="3" t="s">
        <v>2</v>
      </c>
      <c r="B82" s="26">
        <v>2.7744921743580502</v>
      </c>
      <c r="C82" s="26">
        <v>1.11956402173394</v>
      </c>
      <c r="D82" s="26" t="s">
        <v>124</v>
      </c>
      <c r="E82" s="26"/>
      <c r="F82" s="29">
        <v>2.1857341038374698</v>
      </c>
      <c r="G82" s="29" t="s">
        <v>124</v>
      </c>
      <c r="H82" s="29">
        <v>2.4119582317578798</v>
      </c>
      <c r="I82" s="29" t="s">
        <v>125</v>
      </c>
      <c r="J82" s="23">
        <f t="shared" si="21"/>
        <v>4.5976923355953492</v>
      </c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>
        <v>2.4119582317578798</v>
      </c>
      <c r="W82" s="29" t="s">
        <v>125</v>
      </c>
      <c r="X82" s="29">
        <f t="shared" ref="X82:X93" si="22">F82+V82</f>
        <v>4.5976923355953492</v>
      </c>
      <c r="Y82" s="24"/>
      <c r="Z82" s="24"/>
      <c r="AA82" s="25">
        <v>3.9365049999999999</v>
      </c>
      <c r="AB82" s="25">
        <v>3.4700630000000001</v>
      </c>
      <c r="AC82" s="24"/>
      <c r="AD82" s="24">
        <f t="shared" ref="AD82:AD93" si="23">V82/C82</f>
        <v>2.1543727602306535</v>
      </c>
    </row>
    <row r="83" spans="1:30" x14ac:dyDescent="0.3">
      <c r="A83" s="3" t="s">
        <v>3</v>
      </c>
      <c r="B83" s="26">
        <v>2.7859382809508499</v>
      </c>
      <c r="C83" s="26">
        <v>1.1180750022949399</v>
      </c>
      <c r="D83" s="26" t="s">
        <v>124</v>
      </c>
      <c r="E83" s="26"/>
      <c r="F83" s="26">
        <v>2.40329664821498</v>
      </c>
      <c r="G83" s="26" t="s">
        <v>124</v>
      </c>
      <c r="H83" s="26">
        <v>2.7086008840164202</v>
      </c>
      <c r="I83" s="26" t="s">
        <v>124</v>
      </c>
      <c r="J83" s="23">
        <f t="shared" si="21"/>
        <v>5.1118975322314002</v>
      </c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>
        <v>2.7086008840164202</v>
      </c>
      <c r="W83" s="26" t="s">
        <v>124</v>
      </c>
      <c r="X83" s="26">
        <f t="shared" si="22"/>
        <v>5.1118975322314002</v>
      </c>
      <c r="Y83" s="24"/>
      <c r="Z83" s="24"/>
      <c r="AA83" s="25">
        <v>3.9365049999999999</v>
      </c>
      <c r="AB83" s="25">
        <v>3.4700630000000001</v>
      </c>
      <c r="AC83" s="24"/>
      <c r="AD83" s="24">
        <f t="shared" si="23"/>
        <v>2.4225574120312112</v>
      </c>
    </row>
    <row r="84" spans="1:30" x14ac:dyDescent="0.3">
      <c r="A84" s="3" t="s">
        <v>4</v>
      </c>
      <c r="B84" s="26">
        <v>2.8261466291253301</v>
      </c>
      <c r="C84" s="26">
        <v>1.1198824163265699</v>
      </c>
      <c r="D84" s="26" t="s">
        <v>124</v>
      </c>
      <c r="E84" s="26"/>
      <c r="F84" s="26">
        <v>2.8608971584197098</v>
      </c>
      <c r="G84" s="26" t="s">
        <v>124</v>
      </c>
      <c r="H84" s="26">
        <v>3.1280518185855999</v>
      </c>
      <c r="I84" s="26" t="s">
        <v>124</v>
      </c>
      <c r="J84" s="23">
        <f t="shared" si="21"/>
        <v>5.9889489770053093</v>
      </c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>
        <v>3.1280518185855999</v>
      </c>
      <c r="W84" s="26" t="s">
        <v>124</v>
      </c>
      <c r="X84" s="26">
        <f t="shared" si="22"/>
        <v>5.9889489770053093</v>
      </c>
      <c r="Y84" s="24"/>
      <c r="Z84" s="24"/>
      <c r="AA84" s="25">
        <v>3.9365049999999999</v>
      </c>
      <c r="AB84" s="25">
        <v>3.4700630000000001</v>
      </c>
      <c r="AC84" s="24"/>
      <c r="AD84" s="24">
        <f t="shared" si="23"/>
        <v>2.7931966543828883</v>
      </c>
    </row>
    <row r="85" spans="1:30" x14ac:dyDescent="0.3">
      <c r="A85" s="3" t="s">
        <v>5</v>
      </c>
      <c r="B85" s="26">
        <v>1.4504923515161801</v>
      </c>
      <c r="C85" s="26">
        <v>0.25595285843742499</v>
      </c>
      <c r="D85" s="26" t="s">
        <v>124</v>
      </c>
      <c r="E85" s="26"/>
      <c r="F85" s="29">
        <v>2.1631886489034602</v>
      </c>
      <c r="G85" s="29" t="s">
        <v>124</v>
      </c>
      <c r="H85" s="29">
        <v>0.98003326613561603</v>
      </c>
      <c r="I85" s="29" t="s">
        <v>125</v>
      </c>
      <c r="J85" s="23">
        <f t="shared" si="21"/>
        <v>3.1432219150390761</v>
      </c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>
        <v>0.98003326613561603</v>
      </c>
      <c r="W85" s="29" t="s">
        <v>125</v>
      </c>
      <c r="X85" s="29">
        <f t="shared" si="22"/>
        <v>3.1432219150390761</v>
      </c>
      <c r="Y85" s="24"/>
      <c r="Z85" s="24"/>
      <c r="AA85" s="25">
        <v>1.80722</v>
      </c>
      <c r="AB85" s="25"/>
      <c r="AC85" s="24"/>
      <c r="AD85" s="24">
        <f t="shared" si="23"/>
        <v>3.828960036307675</v>
      </c>
    </row>
    <row r="86" spans="1:30" x14ac:dyDescent="0.3">
      <c r="A86" s="3" t="s">
        <v>6</v>
      </c>
      <c r="B86" s="26">
        <v>1.4559131455292</v>
      </c>
      <c r="C86" s="26">
        <v>0.25845431474124803</v>
      </c>
      <c r="D86" s="26" t="s">
        <v>124</v>
      </c>
      <c r="E86" s="26"/>
      <c r="F86" s="29">
        <v>2.1244267435350301</v>
      </c>
      <c r="G86" s="29" t="s">
        <v>124</v>
      </c>
      <c r="H86" s="29">
        <v>0.94283986464633696</v>
      </c>
      <c r="I86" s="29" t="s">
        <v>125</v>
      </c>
      <c r="J86" s="23">
        <f t="shared" si="21"/>
        <v>3.0672666081813671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>
        <v>0.94283986464633696</v>
      </c>
      <c r="W86" s="29" t="s">
        <v>125</v>
      </c>
      <c r="X86" s="29">
        <f t="shared" si="22"/>
        <v>3.0672666081813671</v>
      </c>
      <c r="Y86" s="24"/>
      <c r="Z86" s="24"/>
      <c r="AA86" s="25">
        <v>1.80722</v>
      </c>
      <c r="AB86" s="25"/>
      <c r="AC86" s="24"/>
      <c r="AD86" s="24">
        <f t="shared" si="23"/>
        <v>3.6479942909456269</v>
      </c>
    </row>
    <row r="87" spans="1:30" x14ac:dyDescent="0.3">
      <c r="A87" s="3" t="s">
        <v>7</v>
      </c>
      <c r="B87" s="26">
        <v>1.4541621083649301</v>
      </c>
      <c r="C87" s="26">
        <v>0.25698691883902902</v>
      </c>
      <c r="D87" s="26" t="s">
        <v>124</v>
      </c>
      <c r="E87" s="26"/>
      <c r="F87" s="29">
        <v>2.1819482392324798</v>
      </c>
      <c r="G87" s="29" t="s">
        <v>124</v>
      </c>
      <c r="H87" s="29">
        <v>0.821600587756395</v>
      </c>
      <c r="I87" s="29" t="s">
        <v>125</v>
      </c>
      <c r="J87" s="23">
        <f t="shared" si="21"/>
        <v>3.003548826988875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>
        <v>0.821600587756395</v>
      </c>
      <c r="W87" s="29" t="s">
        <v>125</v>
      </c>
      <c r="X87" s="29">
        <f t="shared" si="22"/>
        <v>3.003548826988875</v>
      </c>
      <c r="Y87" s="24"/>
      <c r="Z87" s="24"/>
      <c r="AA87" s="25">
        <v>1.80722</v>
      </c>
      <c r="AB87" s="25"/>
      <c r="AC87" s="24"/>
      <c r="AD87" s="24">
        <f t="shared" si="23"/>
        <v>3.1970521747491265</v>
      </c>
    </row>
    <row r="88" spans="1:30" x14ac:dyDescent="0.3">
      <c r="A88" s="3" t="s">
        <v>8</v>
      </c>
      <c r="B88" s="26">
        <v>2.8988870946112799</v>
      </c>
      <c r="C88" s="26">
        <v>1.1133168359277801</v>
      </c>
      <c r="D88" s="26" t="s">
        <v>124</v>
      </c>
      <c r="E88" s="26"/>
      <c r="F88" s="29">
        <v>2.1979679745530798</v>
      </c>
      <c r="G88" s="29" t="s">
        <v>124</v>
      </c>
      <c r="H88" s="29">
        <v>1.46553567960597</v>
      </c>
      <c r="I88" s="29" t="s">
        <v>125</v>
      </c>
      <c r="J88" s="23">
        <f t="shared" si="21"/>
        <v>3.66350365415905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>
        <v>1.46553567960597</v>
      </c>
      <c r="W88" s="29" t="s">
        <v>125</v>
      </c>
      <c r="X88" s="29">
        <f t="shared" si="22"/>
        <v>3.66350365415905</v>
      </c>
      <c r="Y88" s="24"/>
      <c r="Z88" s="24"/>
      <c r="AA88" s="25">
        <v>4.3519030000000001</v>
      </c>
      <c r="AB88" s="25"/>
      <c r="AC88" s="24"/>
      <c r="AD88" s="24">
        <f t="shared" si="23"/>
        <v>1.3163689188124683</v>
      </c>
    </row>
    <row r="89" spans="1:30" x14ac:dyDescent="0.3">
      <c r="A89" s="3" t="s">
        <v>9</v>
      </c>
      <c r="B89" s="26">
        <v>2.8916489139244002</v>
      </c>
      <c r="C89" s="26">
        <v>1.1498543890867301</v>
      </c>
      <c r="D89" s="26" t="s">
        <v>124</v>
      </c>
      <c r="E89" s="26"/>
      <c r="F89" s="29">
        <v>2.1033886665801802</v>
      </c>
      <c r="G89" s="29" t="s">
        <v>124</v>
      </c>
      <c r="H89" s="29">
        <v>2.3535551782905801</v>
      </c>
      <c r="I89" s="29" t="s">
        <v>125</v>
      </c>
      <c r="J89" s="23">
        <f t="shared" si="21"/>
        <v>4.4569438448707608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>
        <v>2.3535551782905801</v>
      </c>
      <c r="W89" s="29" t="s">
        <v>125</v>
      </c>
      <c r="X89" s="29">
        <f t="shared" si="22"/>
        <v>4.4569438448707608</v>
      </c>
      <c r="Y89" s="24"/>
      <c r="Z89" s="24"/>
      <c r="AA89" s="25">
        <v>4.3519030000000001</v>
      </c>
      <c r="AB89" s="25"/>
      <c r="AC89" s="24"/>
      <c r="AD89" s="24">
        <f t="shared" si="23"/>
        <v>2.0468288860121562</v>
      </c>
    </row>
    <row r="90" spans="1:30" x14ac:dyDescent="0.3">
      <c r="A90" s="3" t="s">
        <v>10</v>
      </c>
      <c r="B90" s="26">
        <v>2.92835843609961</v>
      </c>
      <c r="C90" s="26">
        <v>1.1295543207127201</v>
      </c>
      <c r="D90" s="26" t="s">
        <v>124</v>
      </c>
      <c r="E90" s="26"/>
      <c r="F90" s="29">
        <v>2.33191828109238</v>
      </c>
      <c r="G90" s="29" t="s">
        <v>125</v>
      </c>
      <c r="H90" s="29">
        <v>3.4860099466746601</v>
      </c>
      <c r="I90" s="29" t="s">
        <v>125</v>
      </c>
      <c r="J90" s="23">
        <f t="shared" si="21"/>
        <v>5.8179282277670401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>
        <v>3.4860099466746601</v>
      </c>
      <c r="W90" s="29" t="s">
        <v>125</v>
      </c>
      <c r="X90" s="29">
        <f t="shared" si="22"/>
        <v>5.8179282277670401</v>
      </c>
      <c r="Y90" s="24"/>
      <c r="Z90" s="24"/>
      <c r="AA90" s="25">
        <v>4.3519030000000001</v>
      </c>
      <c r="AB90" s="25"/>
      <c r="AC90" s="24"/>
      <c r="AD90" s="24">
        <f t="shared" si="23"/>
        <v>3.0861817645698317</v>
      </c>
    </row>
    <row r="91" spans="1:30" x14ac:dyDescent="0.3">
      <c r="A91" s="3" t="s">
        <v>11</v>
      </c>
      <c r="B91" s="26">
        <v>2.8276844385804498</v>
      </c>
      <c r="C91" s="26">
        <v>1.0660662877706799</v>
      </c>
      <c r="D91" s="26" t="s">
        <v>124</v>
      </c>
      <c r="E91" s="26"/>
      <c r="F91" s="29">
        <v>2.1306911296826101</v>
      </c>
      <c r="G91" s="29" t="s">
        <v>124</v>
      </c>
      <c r="H91" s="29">
        <v>2.4626421356294101</v>
      </c>
      <c r="I91" s="29" t="s">
        <v>125</v>
      </c>
      <c r="J91" s="23">
        <f t="shared" si="21"/>
        <v>4.5933332653120207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>
        <v>2.4626421356294101</v>
      </c>
      <c r="W91" s="29" t="s">
        <v>125</v>
      </c>
      <c r="X91" s="29">
        <f t="shared" si="22"/>
        <v>4.5933332653120207</v>
      </c>
      <c r="Y91" s="24"/>
      <c r="Z91" s="24"/>
      <c r="AA91" s="25">
        <v>4.3519030000000001</v>
      </c>
      <c r="AB91" s="25"/>
      <c r="AC91" s="24"/>
      <c r="AD91" s="24">
        <f t="shared" si="23"/>
        <v>2.3100272130161814</v>
      </c>
    </row>
    <row r="92" spans="1:30" x14ac:dyDescent="0.3">
      <c r="A92" s="3" t="s">
        <v>12</v>
      </c>
      <c r="B92" s="26">
        <v>2.8292577529531302</v>
      </c>
      <c r="C92" s="26">
        <v>1.0622926800764101</v>
      </c>
      <c r="D92" s="26" t="s">
        <v>124</v>
      </c>
      <c r="E92" s="26"/>
      <c r="F92" s="29">
        <v>2.2575886090750799</v>
      </c>
      <c r="G92" s="29" t="s">
        <v>125</v>
      </c>
      <c r="H92" s="29">
        <v>2.0176682818071399</v>
      </c>
      <c r="I92" s="29" t="s">
        <v>125</v>
      </c>
      <c r="J92" s="23">
        <f t="shared" si="21"/>
        <v>4.2752568908822202</v>
      </c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>
        <v>2.0176682818071399</v>
      </c>
      <c r="W92" s="29" t="s">
        <v>125</v>
      </c>
      <c r="X92" s="29">
        <f t="shared" si="22"/>
        <v>4.2752568908822202</v>
      </c>
      <c r="Y92" s="24"/>
      <c r="Z92" s="24"/>
      <c r="AA92" s="25">
        <v>4.3519030000000001</v>
      </c>
      <c r="AB92" s="25"/>
      <c r="AC92" s="24"/>
      <c r="AD92" s="24">
        <f t="shared" si="23"/>
        <v>1.8993525227548496</v>
      </c>
    </row>
    <row r="93" spans="1:30" x14ac:dyDescent="0.3">
      <c r="A93" s="3" t="s">
        <v>13</v>
      </c>
      <c r="B93" s="26">
        <v>2.83597876169146</v>
      </c>
      <c r="C93" s="26">
        <v>1.0674248252991201</v>
      </c>
      <c r="D93" s="26" t="s">
        <v>124</v>
      </c>
      <c r="E93" s="26"/>
      <c r="F93" s="29">
        <v>2.73363334221624</v>
      </c>
      <c r="G93" s="29" t="s">
        <v>125</v>
      </c>
      <c r="H93" s="29">
        <v>1.71547238225633</v>
      </c>
      <c r="I93" s="29" t="s">
        <v>125</v>
      </c>
      <c r="J93" s="23">
        <f t="shared" si="21"/>
        <v>4.4491057244725702</v>
      </c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>
        <v>1.71547238225633</v>
      </c>
      <c r="W93" s="29" t="s">
        <v>125</v>
      </c>
      <c r="X93" s="29">
        <f t="shared" si="22"/>
        <v>4.4491057244725702</v>
      </c>
      <c r="Y93" s="24"/>
      <c r="Z93" s="24"/>
      <c r="AA93" s="25">
        <v>4.3519030000000001</v>
      </c>
      <c r="AB93" s="25"/>
      <c r="AC93" s="24"/>
      <c r="AD93" s="24">
        <f t="shared" si="23"/>
        <v>1.6071130646372311</v>
      </c>
    </row>
    <row r="94" spans="1:30" x14ac:dyDescent="0.3">
      <c r="A94" s="3" t="s">
        <v>23</v>
      </c>
      <c r="B94" s="26">
        <v>2.6085792057264601</v>
      </c>
      <c r="C94" s="26">
        <v>1.10097695051809</v>
      </c>
      <c r="D94" s="26" t="s">
        <v>124</v>
      </c>
      <c r="E94" s="26"/>
      <c r="F94" s="29">
        <v>3.2405348487516599</v>
      </c>
      <c r="G94" s="29" t="s">
        <v>125</v>
      </c>
      <c r="H94" s="29">
        <v>3.1042354302727402</v>
      </c>
      <c r="I94" s="29" t="s">
        <v>125</v>
      </c>
      <c r="J94" s="23">
        <f t="shared" si="21"/>
        <v>6.3447702790244005</v>
      </c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>
        <v>3.1042354302727402</v>
      </c>
      <c r="W94" s="29" t="s">
        <v>125</v>
      </c>
      <c r="X94" s="29">
        <v>6.3447702790244005</v>
      </c>
      <c r="Y94" s="24"/>
      <c r="Z94" s="24"/>
      <c r="AA94" s="25">
        <v>3.3214359999999998</v>
      </c>
      <c r="AB94" s="25">
        <v>3.5470510000000002</v>
      </c>
      <c r="AC94" s="24"/>
      <c r="AD94" s="24">
        <v>2.8195280825924383</v>
      </c>
    </row>
    <row r="95" spans="1:30" x14ac:dyDescent="0.3">
      <c r="A95" s="3" t="s">
        <v>24</v>
      </c>
      <c r="B95" s="26">
        <v>2.5631536784451701</v>
      </c>
      <c r="C95" s="26">
        <v>1.15342540176818</v>
      </c>
      <c r="D95" s="26" t="s">
        <v>124</v>
      </c>
      <c r="E95" s="26"/>
      <c r="F95" s="29">
        <v>3.05877730577481</v>
      </c>
      <c r="G95" s="29" t="s">
        <v>124</v>
      </c>
      <c r="H95" s="29">
        <v>1.74440832907789</v>
      </c>
      <c r="I95" s="29" t="s">
        <v>125</v>
      </c>
      <c r="J95" s="23">
        <f t="shared" si="21"/>
        <v>4.8031856348527002</v>
      </c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>
        <v>1.74440832907789</v>
      </c>
      <c r="W95" s="29" t="s">
        <v>125</v>
      </c>
      <c r="X95" s="29">
        <v>4.8031856348527002</v>
      </c>
      <c r="Y95" s="24"/>
      <c r="Z95" s="24"/>
      <c r="AA95" s="25">
        <v>3.3214359999999998</v>
      </c>
      <c r="AB95" s="25">
        <v>3.5470510000000002</v>
      </c>
      <c r="AC95" s="24"/>
      <c r="AD95" s="24">
        <v>1.5123720410559227</v>
      </c>
    </row>
    <row r="96" spans="1:30" x14ac:dyDescent="0.3">
      <c r="A96" s="3" t="s">
        <v>25</v>
      </c>
      <c r="B96" s="26">
        <v>2.5311061190631698</v>
      </c>
      <c r="C96" s="26">
        <v>1.10767571753536</v>
      </c>
      <c r="D96" s="26" t="s">
        <v>124</v>
      </c>
      <c r="E96" s="26"/>
      <c r="F96" s="29">
        <v>2.3360913236780401</v>
      </c>
      <c r="G96" s="29" t="s">
        <v>125</v>
      </c>
      <c r="H96" s="29">
        <v>2.35807999960022</v>
      </c>
      <c r="I96" s="29" t="s">
        <v>125</v>
      </c>
      <c r="J96" s="23">
        <f t="shared" si="21"/>
        <v>4.69417132327826</v>
      </c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>
        <v>2.35807999960022</v>
      </c>
      <c r="W96" s="29" t="s">
        <v>125</v>
      </c>
      <c r="X96" s="29">
        <v>4.69417132327826</v>
      </c>
      <c r="Y96" s="24"/>
      <c r="Z96" s="24"/>
      <c r="AA96" s="25">
        <v>3.3214359999999998</v>
      </c>
      <c r="AB96" s="25">
        <v>3.5470510000000002</v>
      </c>
      <c r="AC96" s="24"/>
      <c r="AD96" s="24">
        <v>2.1288541061882977</v>
      </c>
    </row>
    <row r="97" spans="1:38" x14ac:dyDescent="0.3">
      <c r="A97" s="3" t="s">
        <v>26</v>
      </c>
      <c r="B97" s="26">
        <v>2.5348683048275</v>
      </c>
      <c r="C97" s="26">
        <v>1.13263486237922</v>
      </c>
      <c r="D97" s="26" t="s">
        <v>124</v>
      </c>
      <c r="E97" s="26"/>
      <c r="F97" s="29">
        <v>1.9520352184230301</v>
      </c>
      <c r="G97" s="29" t="s">
        <v>125</v>
      </c>
      <c r="H97" s="29">
        <v>1.4674451865454601</v>
      </c>
      <c r="I97" s="29" t="s">
        <v>125</v>
      </c>
      <c r="J97" s="23">
        <f t="shared" si="21"/>
        <v>3.4194804049684899</v>
      </c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>
        <v>1.4674451865454601</v>
      </c>
      <c r="W97" s="29" t="s">
        <v>125</v>
      </c>
      <c r="X97" s="29">
        <v>3.4194804049684899</v>
      </c>
      <c r="Y97" s="24"/>
      <c r="Z97" s="24"/>
      <c r="AA97" s="25">
        <v>3.3214359999999998</v>
      </c>
      <c r="AB97" s="25">
        <v>3.5470510000000002</v>
      </c>
      <c r="AC97" s="24"/>
      <c r="AD97" s="24">
        <v>1.2956030538058272</v>
      </c>
    </row>
    <row r="98" spans="1:38" x14ac:dyDescent="0.3">
      <c r="A98" s="3" t="s">
        <v>36</v>
      </c>
      <c r="B98" s="26">
        <v>2.8095372786514101</v>
      </c>
      <c r="C98" s="26">
        <v>1.1135154866701999</v>
      </c>
      <c r="D98" s="26" t="s">
        <v>124</v>
      </c>
      <c r="E98" s="26"/>
      <c r="F98" s="29">
        <v>1.42607838177444</v>
      </c>
      <c r="G98" s="29" t="s">
        <v>124</v>
      </c>
      <c r="H98" s="29">
        <v>1.4638348319333001</v>
      </c>
      <c r="I98" s="29" t="s">
        <v>125</v>
      </c>
      <c r="J98" s="23">
        <f t="shared" si="21"/>
        <v>2.8899132137077403</v>
      </c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>
        <v>1.4638348319333001</v>
      </c>
      <c r="W98" s="29" t="s">
        <v>125</v>
      </c>
      <c r="X98" s="29">
        <v>2.8899132137077403</v>
      </c>
      <c r="Y98" s="24"/>
      <c r="Z98" s="24"/>
      <c r="AA98" s="25">
        <v>3.4962230000000001</v>
      </c>
      <c r="AB98" s="25"/>
      <c r="AC98" s="24"/>
      <c r="AD98" s="24">
        <v>1.3146066215124472</v>
      </c>
    </row>
    <row r="99" spans="1:38" x14ac:dyDescent="0.3">
      <c r="A99" s="3" t="s">
        <v>37</v>
      </c>
      <c r="B99" s="26">
        <v>2.811896128016</v>
      </c>
      <c r="C99" s="26">
        <v>1.12252104222592</v>
      </c>
      <c r="D99" s="26" t="s">
        <v>124</v>
      </c>
      <c r="E99" s="26"/>
      <c r="F99" s="29">
        <v>1.6279906743793999</v>
      </c>
      <c r="G99" s="29" t="s">
        <v>124</v>
      </c>
      <c r="H99" s="29">
        <v>1.16839665490859</v>
      </c>
      <c r="I99" s="29" t="s">
        <v>125</v>
      </c>
      <c r="J99" s="23">
        <f t="shared" si="21"/>
        <v>2.7963873292879899</v>
      </c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>
        <v>1.16839665490859</v>
      </c>
      <c r="W99" s="29" t="s">
        <v>125</v>
      </c>
      <c r="X99" s="29">
        <v>2.7963873292879899</v>
      </c>
      <c r="Y99" s="24"/>
      <c r="Z99" s="24"/>
      <c r="AA99" s="25">
        <v>3.4962230000000001</v>
      </c>
      <c r="AB99" s="25"/>
      <c r="AC99" s="24"/>
      <c r="AD99" s="24">
        <v>1.0408683765889148</v>
      </c>
    </row>
    <row r="100" spans="1:38" x14ac:dyDescent="0.3">
      <c r="A100" s="3" t="s">
        <v>38</v>
      </c>
      <c r="B100" s="26">
        <v>2.6621764867070001</v>
      </c>
      <c r="C100" s="26">
        <v>1.07506766337284</v>
      </c>
      <c r="D100" s="26" t="s">
        <v>124</v>
      </c>
      <c r="E100" s="26"/>
      <c r="F100" s="29">
        <v>1.6145891841245199</v>
      </c>
      <c r="G100" s="29" t="s">
        <v>124</v>
      </c>
      <c r="H100" s="29">
        <v>1.3653374200847499</v>
      </c>
      <c r="I100" s="29" t="s">
        <v>125</v>
      </c>
      <c r="J100" s="23">
        <f t="shared" si="21"/>
        <v>2.97992660420927</v>
      </c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>
        <v>1.3653374200847499</v>
      </c>
      <c r="W100" s="29" t="s">
        <v>125</v>
      </c>
      <c r="X100" s="29">
        <v>2.97992660420927</v>
      </c>
      <c r="Y100" s="24"/>
      <c r="Z100" s="24"/>
      <c r="AA100" s="25">
        <v>3.4962230000000001</v>
      </c>
      <c r="AB100" s="25"/>
      <c r="AC100" s="24"/>
      <c r="AD100" s="24">
        <v>1.2700013837280144</v>
      </c>
    </row>
    <row r="101" spans="1:38" x14ac:dyDescent="0.3">
      <c r="A101" s="3" t="s">
        <v>42</v>
      </c>
      <c r="B101" s="26">
        <v>2.1264283557007899</v>
      </c>
      <c r="C101" s="26">
        <v>1.0400820908344801</v>
      </c>
      <c r="D101" s="26" t="s">
        <v>124</v>
      </c>
      <c r="E101" s="26"/>
      <c r="F101" s="26">
        <v>1.76857687538826</v>
      </c>
      <c r="G101" s="26" t="s">
        <v>124</v>
      </c>
      <c r="H101" s="26">
        <v>2.3546480701506298</v>
      </c>
      <c r="I101" s="26" t="s">
        <v>124</v>
      </c>
      <c r="J101" s="23">
        <f t="shared" si="21"/>
        <v>4.1232249455388903</v>
      </c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>
        <v>2.3546480701506298</v>
      </c>
      <c r="W101" s="26" t="s">
        <v>124</v>
      </c>
      <c r="X101" s="26">
        <v>4.1232249455388903</v>
      </c>
      <c r="Y101" s="24"/>
      <c r="Z101" s="24"/>
      <c r="AA101" s="25">
        <v>2.9059910000000002</v>
      </c>
      <c r="AB101" s="25"/>
      <c r="AC101" s="24"/>
      <c r="AD101" s="24">
        <v>2.2639059848261067</v>
      </c>
    </row>
    <row r="102" spans="1:38" x14ac:dyDescent="0.3">
      <c r="A102" s="3" t="s">
        <v>43</v>
      </c>
      <c r="B102" s="26">
        <v>2.1671873042515499</v>
      </c>
      <c r="C102" s="26">
        <v>1.0550228600702301</v>
      </c>
      <c r="D102" s="26" t="s">
        <v>124</v>
      </c>
      <c r="E102" s="26"/>
      <c r="F102" s="29">
        <v>1.6019286632796499</v>
      </c>
      <c r="G102" s="29" t="s">
        <v>124</v>
      </c>
      <c r="H102" s="29">
        <v>1.84316459773853</v>
      </c>
      <c r="I102" s="29" t="s">
        <v>125</v>
      </c>
      <c r="J102" s="23">
        <f t="shared" si="21"/>
        <v>3.4450932610181799</v>
      </c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>
        <v>1.84316459773853</v>
      </c>
      <c r="W102" s="29" t="s">
        <v>125</v>
      </c>
      <c r="X102" s="29">
        <v>3.4450932610181799</v>
      </c>
      <c r="Y102" s="24"/>
      <c r="Z102" s="24"/>
      <c r="AA102" s="25">
        <v>2.9059910000000002</v>
      </c>
      <c r="AB102" s="25"/>
      <c r="AC102" s="24"/>
      <c r="AD102" s="24">
        <v>1.7470375927359862</v>
      </c>
    </row>
    <row r="103" spans="1:38" x14ac:dyDescent="0.3">
      <c r="A103" s="3" t="s">
        <v>44</v>
      </c>
      <c r="B103" s="26">
        <v>2.1893141750018201</v>
      </c>
      <c r="C103" s="26">
        <v>1.05448569850492</v>
      </c>
      <c r="D103" s="26" t="s">
        <v>124</v>
      </c>
      <c r="E103" s="26"/>
      <c r="F103" s="29">
        <v>1.88262503028623</v>
      </c>
      <c r="G103" s="29" t="s">
        <v>124</v>
      </c>
      <c r="H103" s="29">
        <v>2.2809112455886802</v>
      </c>
      <c r="I103" s="29" t="s">
        <v>125</v>
      </c>
      <c r="J103" s="23">
        <f t="shared" si="21"/>
        <v>4.1635362758749102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>
        <v>2.2809112455886802</v>
      </c>
      <c r="W103" s="29" t="s">
        <v>125</v>
      </c>
      <c r="X103" s="29">
        <v>4.1635362758749102</v>
      </c>
      <c r="Y103" s="24"/>
      <c r="Z103" s="24"/>
      <c r="AA103" s="25">
        <v>2.9059910000000002</v>
      </c>
      <c r="AB103" s="25"/>
      <c r="AC103" s="24"/>
      <c r="AD103" s="24">
        <v>2.1630556477177656</v>
      </c>
      <c r="AK103" s="9"/>
      <c r="AL103" s="10"/>
    </row>
    <row r="104" spans="1:38" x14ac:dyDescent="0.3">
      <c r="A104" s="3" t="s">
        <v>51</v>
      </c>
      <c r="B104" s="26">
        <v>3.2135383460210001</v>
      </c>
      <c r="C104" s="26">
        <v>1.29495944365368</v>
      </c>
      <c r="D104" s="26" t="s">
        <v>124</v>
      </c>
      <c r="E104" s="26"/>
      <c r="F104" s="29">
        <v>3.93631038530479</v>
      </c>
      <c r="G104" s="29" t="s">
        <v>124</v>
      </c>
      <c r="H104" s="29">
        <v>3.09633531477296</v>
      </c>
      <c r="I104" s="29" t="s">
        <v>125</v>
      </c>
      <c r="J104" s="23">
        <f t="shared" si="21"/>
        <v>7.03264570007775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>
        <v>3.09633531477296</v>
      </c>
      <c r="W104" s="29" t="s">
        <v>125</v>
      </c>
      <c r="X104" s="29">
        <v>7.03264570007775</v>
      </c>
      <c r="Y104" s="24"/>
      <c r="Z104" s="24"/>
      <c r="AA104" s="25">
        <v>3.550783</v>
      </c>
      <c r="AB104" s="25"/>
      <c r="AC104" s="24"/>
      <c r="AD104" s="24">
        <v>2.3910674036530168</v>
      </c>
      <c r="AK104" s="13"/>
      <c r="AL104" s="10"/>
    </row>
    <row r="105" spans="1:38" x14ac:dyDescent="0.3">
      <c r="A105" s="3" t="s">
        <v>52</v>
      </c>
      <c r="B105" s="26">
        <v>3.15156568351658</v>
      </c>
      <c r="C105" s="26">
        <v>1.2900019599645001</v>
      </c>
      <c r="D105" s="26" t="s">
        <v>124</v>
      </c>
      <c r="E105" s="26"/>
      <c r="F105" s="29">
        <v>3.94148837089182</v>
      </c>
      <c r="G105" s="29" t="s">
        <v>124</v>
      </c>
      <c r="H105" s="29">
        <v>2.2591657296487599</v>
      </c>
      <c r="I105" s="29" t="s">
        <v>125</v>
      </c>
      <c r="J105" s="23">
        <f t="shared" si="21"/>
        <v>6.2006541005405804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>
        <v>2.2591657296487599</v>
      </c>
      <c r="W105" s="29" t="s">
        <v>125</v>
      </c>
      <c r="X105" s="29">
        <v>6.2006541005405804</v>
      </c>
      <c r="Y105" s="24"/>
      <c r="Z105" s="24"/>
      <c r="AA105" s="25">
        <v>3.550783</v>
      </c>
      <c r="AB105" s="25"/>
      <c r="AC105" s="24"/>
      <c r="AD105" s="24">
        <v>1.7512886024692014</v>
      </c>
      <c r="AK105" s="9"/>
      <c r="AL105" s="14"/>
    </row>
    <row r="106" spans="1:38" x14ac:dyDescent="0.3">
      <c r="A106" s="3" t="s">
        <v>53</v>
      </c>
      <c r="B106" s="26">
        <v>3.1831229744379099</v>
      </c>
      <c r="C106" s="26">
        <v>1.2887641641110901</v>
      </c>
      <c r="D106" s="26" t="s">
        <v>124</v>
      </c>
      <c r="E106" s="26"/>
      <c r="F106" s="26">
        <v>3.8628532835825902</v>
      </c>
      <c r="G106" s="26" t="s">
        <v>124</v>
      </c>
      <c r="H106" s="26">
        <v>3.84676331661711</v>
      </c>
      <c r="I106" s="26" t="s">
        <v>124</v>
      </c>
      <c r="J106" s="23">
        <f t="shared" si="21"/>
        <v>7.7096166001997002</v>
      </c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>
        <v>3.84676331661711</v>
      </c>
      <c r="W106" s="26" t="s">
        <v>124</v>
      </c>
      <c r="X106" s="26">
        <v>7.7096166001997002</v>
      </c>
      <c r="Y106" s="24"/>
      <c r="Z106" s="24"/>
      <c r="AA106" s="25">
        <v>3.550783</v>
      </c>
      <c r="AB106" s="25"/>
      <c r="AC106" s="24"/>
      <c r="AD106" s="24">
        <v>2.9848465869396437</v>
      </c>
      <c r="AK106" s="14"/>
      <c r="AL106" s="14"/>
    </row>
    <row r="107" spans="1:38" x14ac:dyDescent="0.3">
      <c r="A107" s="3" t="s">
        <v>72</v>
      </c>
      <c r="B107" s="26">
        <v>2.6594669573461802</v>
      </c>
      <c r="C107" s="26">
        <v>1.2567983161007801</v>
      </c>
      <c r="D107" s="26" t="s">
        <v>124</v>
      </c>
      <c r="E107" s="26"/>
      <c r="F107" s="29">
        <v>1.9060488464162699</v>
      </c>
      <c r="G107" s="29" t="s">
        <v>124</v>
      </c>
      <c r="H107" s="29">
        <v>2.6343202766568901</v>
      </c>
      <c r="I107" s="29" t="s">
        <v>125</v>
      </c>
      <c r="J107" s="23">
        <f t="shared" si="21"/>
        <v>4.5403691230731598</v>
      </c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>
        <v>2.6343202766568901</v>
      </c>
      <c r="W107" s="29" t="s">
        <v>125</v>
      </c>
      <c r="X107" s="29">
        <v>4.5403691230731598</v>
      </c>
      <c r="Y107" s="24"/>
      <c r="Z107" s="24"/>
      <c r="AA107" s="25">
        <v>3.3521679999999998</v>
      </c>
      <c r="AB107" s="25"/>
      <c r="AC107" s="24"/>
      <c r="AD107" s="24">
        <v>2.0960564976167975</v>
      </c>
    </row>
    <row r="108" spans="1:38" x14ac:dyDescent="0.3">
      <c r="A108" s="3" t="s">
        <v>73</v>
      </c>
      <c r="B108" s="26">
        <v>2.6069013942408898</v>
      </c>
      <c r="C108" s="26">
        <v>1.25454654148709</v>
      </c>
      <c r="D108" s="26" t="s">
        <v>124</v>
      </c>
      <c r="E108" s="26"/>
      <c r="F108" s="26">
        <v>1.5793854016620601</v>
      </c>
      <c r="G108" s="26" t="s">
        <v>124</v>
      </c>
      <c r="H108" s="26">
        <v>3.1663176456777999</v>
      </c>
      <c r="I108" s="26" t="s">
        <v>124</v>
      </c>
      <c r="J108" s="23">
        <f t="shared" si="21"/>
        <v>4.7457030473398598</v>
      </c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>
        <v>3.1663176456777999</v>
      </c>
      <c r="W108" s="26" t="s">
        <v>124</v>
      </c>
      <c r="X108" s="26">
        <v>4.7457030473398598</v>
      </c>
      <c r="Y108" s="24"/>
      <c r="Z108" s="24"/>
      <c r="AA108" s="25">
        <v>3.3521679999999998</v>
      </c>
      <c r="AB108" s="25"/>
      <c r="AC108" s="24"/>
      <c r="AD108" s="24">
        <v>2.5238741975443748</v>
      </c>
    </row>
    <row r="109" spans="1:38" x14ac:dyDescent="0.3">
      <c r="A109" s="3" t="s">
        <v>74</v>
      </c>
      <c r="B109" s="26">
        <v>2.6290273500331698</v>
      </c>
      <c r="C109" s="26">
        <v>1.25129720958456</v>
      </c>
      <c r="D109" s="26" t="s">
        <v>124</v>
      </c>
      <c r="E109" s="26"/>
      <c r="F109" s="26">
        <v>1.6457544107250901</v>
      </c>
      <c r="G109" s="26" t="s">
        <v>124</v>
      </c>
      <c r="H109" s="26">
        <v>2.70987365307144</v>
      </c>
      <c r="I109" s="26" t="s">
        <v>124</v>
      </c>
      <c r="J109" s="23">
        <f t="shared" si="21"/>
        <v>4.3556280637965301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>
        <v>2.70987365307144</v>
      </c>
      <c r="W109" s="26" t="s">
        <v>124</v>
      </c>
      <c r="X109" s="26">
        <v>4.3556280637965301</v>
      </c>
      <c r="Y109" s="24"/>
      <c r="Z109" s="24"/>
      <c r="AA109" s="25">
        <v>3.3521679999999998</v>
      </c>
      <c r="AB109" s="25"/>
      <c r="AC109" s="24"/>
      <c r="AD109" s="24">
        <v>2.1656514793724653</v>
      </c>
    </row>
    <row r="110" spans="1:38" x14ac:dyDescent="0.3">
      <c r="A110" s="3" t="s">
        <v>81</v>
      </c>
      <c r="B110" s="26">
        <v>3.0583199442987801</v>
      </c>
      <c r="C110" s="26">
        <v>1.2659985945532299</v>
      </c>
      <c r="D110" s="26" t="s">
        <v>124</v>
      </c>
      <c r="E110" s="26"/>
      <c r="F110" s="29">
        <v>1.7254729476566599</v>
      </c>
      <c r="G110" s="29" t="s">
        <v>124</v>
      </c>
      <c r="H110" s="29">
        <v>2.2966093727179402</v>
      </c>
      <c r="I110" s="29" t="s">
        <v>125</v>
      </c>
      <c r="J110" s="23">
        <f t="shared" si="21"/>
        <v>4.0220823203745999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>
        <v>2.2966093727179402</v>
      </c>
      <c r="W110" s="29" t="s">
        <v>125</v>
      </c>
      <c r="X110" s="29">
        <v>4.0220823203745999</v>
      </c>
      <c r="Y110" s="24"/>
      <c r="Z110" s="24"/>
      <c r="AA110" s="25">
        <v>3.93926</v>
      </c>
      <c r="AB110" s="25"/>
      <c r="AC110" s="24"/>
      <c r="AD110" s="24">
        <v>1.8140694488909856</v>
      </c>
      <c r="AF110" s="9"/>
      <c r="AG110" s="10"/>
    </row>
    <row r="111" spans="1:38" x14ac:dyDescent="0.3">
      <c r="A111" s="3" t="s">
        <v>82</v>
      </c>
      <c r="B111" s="26">
        <v>3.0726452853995698</v>
      </c>
      <c r="C111" s="26">
        <v>1.2698349049273101</v>
      </c>
      <c r="D111" s="26" t="s">
        <v>124</v>
      </c>
      <c r="E111" s="26"/>
      <c r="F111" s="26">
        <v>1.9254262943687299</v>
      </c>
      <c r="G111" s="26" t="s">
        <v>124</v>
      </c>
      <c r="H111" s="26">
        <v>2.8125744286097301</v>
      </c>
      <c r="I111" s="26" t="s">
        <v>124</v>
      </c>
      <c r="J111" s="23">
        <f t="shared" si="21"/>
        <v>4.7380007229784598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>
        <v>2.8125744286097301</v>
      </c>
      <c r="W111" s="26" t="s">
        <v>124</v>
      </c>
      <c r="X111" s="26">
        <v>4.7380007229784598</v>
      </c>
      <c r="Y111" s="24"/>
      <c r="Z111" s="24"/>
      <c r="AA111" s="25">
        <v>3.93926</v>
      </c>
      <c r="AB111" s="25"/>
      <c r="AC111" s="24"/>
      <c r="AD111" s="24">
        <v>2.2149134644953961</v>
      </c>
      <c r="AF111" s="9"/>
    </row>
    <row r="112" spans="1:38" x14ac:dyDescent="0.3">
      <c r="A112" s="3" t="s">
        <v>83</v>
      </c>
      <c r="B112" s="26">
        <v>3.07186788287436</v>
      </c>
      <c r="C112" s="26">
        <v>1.2643490807026501</v>
      </c>
      <c r="D112" s="26" t="s">
        <v>124</v>
      </c>
      <c r="E112" s="26"/>
      <c r="F112" s="29">
        <v>1.9121326948386499</v>
      </c>
      <c r="G112" s="29" t="s">
        <v>124</v>
      </c>
      <c r="H112" s="29">
        <v>2.2356848674586201</v>
      </c>
      <c r="I112" s="29" t="s">
        <v>125</v>
      </c>
      <c r="J112" s="23">
        <f t="shared" si="21"/>
        <v>4.1478175622972699</v>
      </c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>
        <v>2.2356848674586201</v>
      </c>
      <c r="W112" s="29" t="s">
        <v>125</v>
      </c>
      <c r="X112" s="29">
        <v>4.1478175622972699</v>
      </c>
      <c r="Y112" s="24"/>
      <c r="Z112" s="24"/>
      <c r="AA112" s="25">
        <v>3.93926</v>
      </c>
      <c r="AB112" s="25"/>
      <c r="AC112" s="24"/>
      <c r="AD112" s="24">
        <v>1.7682496879866114</v>
      </c>
      <c r="AF112" s="9"/>
    </row>
    <row r="113" spans="1:33" x14ac:dyDescent="0.3">
      <c r="A113" s="3" t="s">
        <v>84</v>
      </c>
      <c r="B113" s="26">
        <v>2.6751786439912602</v>
      </c>
      <c r="C113" s="26">
        <v>1.27848539016052</v>
      </c>
      <c r="D113" s="26" t="s">
        <v>124</v>
      </c>
      <c r="E113" s="26"/>
      <c r="F113" s="29">
        <v>2.2716038647929602</v>
      </c>
      <c r="G113" s="29" t="s">
        <v>125</v>
      </c>
      <c r="H113" s="29">
        <v>1.4662142874485</v>
      </c>
      <c r="I113" s="29" t="s">
        <v>125</v>
      </c>
      <c r="J113" s="23">
        <f t="shared" si="21"/>
        <v>3.7378181522414602</v>
      </c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>
        <v>1.4662142874485</v>
      </c>
      <c r="W113" s="29" t="s">
        <v>125</v>
      </c>
      <c r="X113" s="29">
        <v>3.7378181522414602</v>
      </c>
      <c r="Y113" s="24"/>
      <c r="Z113" s="24"/>
      <c r="AA113" s="25">
        <v>4.0853820000000001</v>
      </c>
      <c r="AB113" s="25"/>
      <c r="AC113" s="24"/>
      <c r="AD113" s="24">
        <v>1.146836951546556</v>
      </c>
      <c r="AF113" s="9"/>
    </row>
    <row r="114" spans="1:33" x14ac:dyDescent="0.3">
      <c r="A114" s="3" t="s">
        <v>85</v>
      </c>
      <c r="B114" s="26">
        <v>2.6949461275612299</v>
      </c>
      <c r="C114" s="26">
        <v>1.2767398279540101</v>
      </c>
      <c r="D114" s="26" t="s">
        <v>124</v>
      </c>
      <c r="E114" s="26"/>
      <c r="F114" s="29">
        <v>1.6085856261518501</v>
      </c>
      <c r="G114" s="29" t="s">
        <v>125</v>
      </c>
      <c r="H114" s="29">
        <v>1.3443469071998</v>
      </c>
      <c r="I114" s="29" t="s">
        <v>125</v>
      </c>
      <c r="J114" s="23">
        <f t="shared" si="21"/>
        <v>2.9529325333516501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>
        <v>1.3443469071998</v>
      </c>
      <c r="W114" s="29" t="s">
        <v>125</v>
      </c>
      <c r="X114" s="29">
        <v>2.9529325333516501</v>
      </c>
      <c r="Y114" s="24"/>
      <c r="Z114" s="24"/>
      <c r="AA114" s="25">
        <v>4.0853820000000001</v>
      </c>
      <c r="AB114" s="25"/>
      <c r="AC114" s="24"/>
      <c r="AD114" s="24">
        <v>1.0529529022010153</v>
      </c>
      <c r="AF114" s="9"/>
    </row>
    <row r="115" spans="1:33" x14ac:dyDescent="0.3">
      <c r="A115" s="3" t="s">
        <v>86</v>
      </c>
      <c r="B115" s="26">
        <v>2.65420717796678</v>
      </c>
      <c r="C115" s="26">
        <v>1.2726268590838801</v>
      </c>
      <c r="D115" s="26" t="s">
        <v>124</v>
      </c>
      <c r="E115" s="26"/>
      <c r="F115" s="29">
        <v>1.9551754668747101</v>
      </c>
      <c r="G115" s="29" t="s">
        <v>125</v>
      </c>
      <c r="H115" s="29">
        <v>1.91720120628235</v>
      </c>
      <c r="I115" s="29" t="s">
        <v>125</v>
      </c>
      <c r="J115" s="23">
        <f t="shared" si="21"/>
        <v>3.8723766731570599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>
        <v>1.91720120628235</v>
      </c>
      <c r="W115" s="29" t="s">
        <v>125</v>
      </c>
      <c r="X115" s="29">
        <v>3.8723766731570599</v>
      </c>
      <c r="Y115" s="24"/>
      <c r="Z115" s="24"/>
      <c r="AA115" s="25">
        <v>4.0853820000000001</v>
      </c>
      <c r="AB115" s="25"/>
      <c r="AC115" s="24"/>
      <c r="AD115" s="24">
        <v>1.5064912331509934</v>
      </c>
      <c r="AF115" s="9"/>
    </row>
    <row r="116" spans="1:33" x14ac:dyDescent="0.3">
      <c r="A116" s="3" t="s">
        <v>90</v>
      </c>
      <c r="B116" s="26">
        <v>2.8549460986535999</v>
      </c>
      <c r="C116" s="26">
        <v>1.29227168929605</v>
      </c>
      <c r="D116" s="26" t="s">
        <v>124</v>
      </c>
      <c r="E116" s="26"/>
      <c r="F116" s="29">
        <v>2.3478606255717702</v>
      </c>
      <c r="G116" s="29" t="s">
        <v>124</v>
      </c>
      <c r="H116" s="29">
        <v>1.1615153222155501</v>
      </c>
      <c r="I116" s="29" t="s">
        <v>125</v>
      </c>
      <c r="J116" s="23">
        <f t="shared" si="21"/>
        <v>3.5093759477873201</v>
      </c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>
        <v>1.1615153222155501</v>
      </c>
      <c r="W116" s="29" t="s">
        <v>125</v>
      </c>
      <c r="X116" s="29">
        <v>3.5093759477873201</v>
      </c>
      <c r="Y116" s="24"/>
      <c r="Z116" s="24"/>
      <c r="AA116" s="25">
        <v>3.1071499999999999</v>
      </c>
      <c r="AB116" s="25"/>
      <c r="AC116" s="24"/>
      <c r="AD116" s="24">
        <v>0.89881665893978702</v>
      </c>
      <c r="AF116" s="9"/>
    </row>
    <row r="117" spans="1:33" x14ac:dyDescent="0.3">
      <c r="A117" s="3" t="s">
        <v>91</v>
      </c>
      <c r="B117" s="26">
        <v>2.8685109025284699</v>
      </c>
      <c r="C117" s="26">
        <v>1.2978452916759899</v>
      </c>
      <c r="D117" s="26" t="s">
        <v>124</v>
      </c>
      <c r="E117" s="26"/>
      <c r="F117" s="29">
        <v>2.5182878335799401</v>
      </c>
      <c r="G117" s="29" t="s">
        <v>124</v>
      </c>
      <c r="H117" s="29">
        <v>1.1739239569690101</v>
      </c>
      <c r="I117" s="29" t="s">
        <v>125</v>
      </c>
      <c r="J117" s="23">
        <f t="shared" si="21"/>
        <v>3.6922117905489502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>
        <v>1.1739239569690101</v>
      </c>
      <c r="W117" s="29" t="s">
        <v>125</v>
      </c>
      <c r="X117" s="29">
        <v>3.6922117905489502</v>
      </c>
      <c r="Y117" s="24"/>
      <c r="Z117" s="24"/>
      <c r="AA117" s="25">
        <v>3.1071499999999999</v>
      </c>
      <c r="AB117" s="25"/>
      <c r="AC117" s="24"/>
      <c r="AD117" s="24">
        <v>0.90451763742429392</v>
      </c>
      <c r="AF117" s="9"/>
      <c r="AG117" s="10"/>
    </row>
    <row r="118" spans="1:33" x14ac:dyDescent="0.3">
      <c r="A118" s="3" t="s">
        <v>92</v>
      </c>
      <c r="B118" s="26">
        <v>2.89035316284708</v>
      </c>
      <c r="C118" s="26">
        <v>1.29720585428116</v>
      </c>
      <c r="D118" s="26" t="s">
        <v>124</v>
      </c>
      <c r="E118" s="26"/>
      <c r="F118" s="26">
        <v>2.5928855768844699</v>
      </c>
      <c r="G118" s="26" t="s">
        <v>124</v>
      </c>
      <c r="H118" s="26">
        <v>1.4236738514062801</v>
      </c>
      <c r="I118" s="26" t="s">
        <v>124</v>
      </c>
      <c r="J118" s="23">
        <f t="shared" si="21"/>
        <v>4.0165594282907495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>
        <v>1.4236738514062801</v>
      </c>
      <c r="W118" s="26" t="s">
        <v>124</v>
      </c>
      <c r="X118" s="26">
        <v>4.0165594282907495</v>
      </c>
      <c r="Y118" s="24"/>
      <c r="Z118" s="24"/>
      <c r="AA118" s="25">
        <v>3.1071499999999999</v>
      </c>
      <c r="AB118" s="25"/>
      <c r="AC118" s="24"/>
      <c r="AD118" s="24">
        <v>1.0974926197779162</v>
      </c>
      <c r="AF118" s="9"/>
      <c r="AG118" s="10"/>
    </row>
    <row r="119" spans="1:33" x14ac:dyDescent="0.3">
      <c r="A119" s="3" t="s">
        <v>99</v>
      </c>
      <c r="B119" s="26">
        <v>5.6037116966826703</v>
      </c>
      <c r="C119" s="26">
        <v>2.6468455071041701</v>
      </c>
      <c r="D119" s="26" t="s">
        <v>124</v>
      </c>
      <c r="E119" s="26"/>
      <c r="F119" s="29">
        <v>4.5634481363841299</v>
      </c>
      <c r="G119" s="29" t="s">
        <v>125</v>
      </c>
      <c r="H119" s="29">
        <v>5.3342472424699503</v>
      </c>
      <c r="I119" s="29" t="s">
        <v>125</v>
      </c>
      <c r="J119" s="23">
        <f t="shared" si="21"/>
        <v>9.8976953788540811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>
        <v>5.3342472424699503</v>
      </c>
      <c r="W119" s="29" t="s">
        <v>125</v>
      </c>
      <c r="X119" s="29">
        <v>9.8976953788540811</v>
      </c>
      <c r="Y119" s="24"/>
      <c r="Z119" s="24"/>
      <c r="AA119" s="25"/>
      <c r="AB119" s="25"/>
      <c r="AC119" s="24"/>
      <c r="AD119" s="24">
        <v>2.0153224765679587</v>
      </c>
    </row>
    <row r="120" spans="1:33" x14ac:dyDescent="0.3">
      <c r="A120" s="3" t="s">
        <v>100</v>
      </c>
      <c r="B120" s="26">
        <v>5.4311656929511001</v>
      </c>
      <c r="C120" s="26">
        <v>2.56366717566052</v>
      </c>
      <c r="D120" s="26" t="s">
        <v>124</v>
      </c>
      <c r="E120" s="26"/>
      <c r="F120" s="29">
        <v>5.5234050068080496</v>
      </c>
      <c r="G120" s="29" t="s">
        <v>124</v>
      </c>
      <c r="H120" s="29">
        <v>5.0189071782628796</v>
      </c>
      <c r="I120" s="29" t="s">
        <v>125</v>
      </c>
      <c r="J120" s="23">
        <f t="shared" si="21"/>
        <v>10.54231218507093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>
        <v>5.0189071782628796</v>
      </c>
      <c r="W120" s="29" t="s">
        <v>125</v>
      </c>
      <c r="X120" s="29">
        <v>10.54231218507093</v>
      </c>
      <c r="Y120" s="24"/>
      <c r="Z120" s="24"/>
      <c r="AA120" s="25"/>
      <c r="AB120" s="25"/>
      <c r="AC120" s="24"/>
      <c r="AD120" s="24">
        <v>1.9577062209605174</v>
      </c>
    </row>
    <row r="121" spans="1:33" x14ac:dyDescent="0.3">
      <c r="A121" s="3" t="s">
        <v>101</v>
      </c>
      <c r="B121" s="26">
        <v>5.6311192455384296</v>
      </c>
      <c r="C121" s="26">
        <v>2.6183105183902602</v>
      </c>
      <c r="D121" s="26" t="s">
        <v>124</v>
      </c>
      <c r="E121" s="26"/>
      <c r="F121" s="29">
        <v>3.9885722211096701</v>
      </c>
      <c r="G121" s="29" t="s">
        <v>124</v>
      </c>
      <c r="H121" s="29">
        <v>4.8124334065457504</v>
      </c>
      <c r="I121" s="29" t="s">
        <v>125</v>
      </c>
      <c r="J121" s="23">
        <f t="shared" si="21"/>
        <v>8.8010056276554209</v>
      </c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>
        <v>4.8124334065457504</v>
      </c>
      <c r="W121" s="29" t="s">
        <v>125</v>
      </c>
      <c r="X121" s="29">
        <v>8.8010056276554209</v>
      </c>
      <c r="Y121" s="24"/>
      <c r="Z121" s="24"/>
      <c r="AA121" s="25"/>
      <c r="AB121" s="25"/>
      <c r="AC121" s="24"/>
      <c r="AD121" s="24">
        <v>1.8379918549555532</v>
      </c>
    </row>
    <row r="122" spans="1:33" x14ac:dyDescent="0.3">
      <c r="A122" s="3" t="s">
        <v>105</v>
      </c>
      <c r="B122" s="26">
        <v>5.2989694927622297</v>
      </c>
      <c r="C122" s="26">
        <v>2.4895225443426798</v>
      </c>
      <c r="D122" s="26" t="s">
        <v>124</v>
      </c>
      <c r="E122" s="26"/>
      <c r="F122" s="29">
        <v>6.6482768225792004</v>
      </c>
      <c r="G122" s="29" t="s">
        <v>124</v>
      </c>
      <c r="H122" s="29">
        <v>3.8491211525287898</v>
      </c>
      <c r="I122" s="29" t="s">
        <v>125</v>
      </c>
      <c r="J122" s="23">
        <f t="shared" si="21"/>
        <v>10.49739797510799</v>
      </c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>
        <v>3.8491211525287898</v>
      </c>
      <c r="W122" s="29" t="s">
        <v>125</v>
      </c>
      <c r="X122" s="29">
        <v>10.49739797510799</v>
      </c>
      <c r="Y122" s="24"/>
      <c r="Z122" s="24"/>
      <c r="AA122" s="25">
        <v>4.0599379999999998</v>
      </c>
      <c r="AB122" s="25"/>
      <c r="AC122" s="24"/>
      <c r="AD122" s="24">
        <v>1.5461282571132897</v>
      </c>
    </row>
    <row r="123" spans="1:33" x14ac:dyDescent="0.3">
      <c r="A123" s="3" t="s">
        <v>106</v>
      </c>
      <c r="B123" s="26">
        <v>5.3690296869300402</v>
      </c>
      <c r="C123" s="26">
        <v>2.5027253705225099</v>
      </c>
      <c r="D123" s="26" t="s">
        <v>124</v>
      </c>
      <c r="E123" s="26"/>
      <c r="F123" s="29">
        <v>6.1536429714464704</v>
      </c>
      <c r="G123" s="29" t="s">
        <v>124</v>
      </c>
      <c r="H123" s="29">
        <v>3.5063638149209599</v>
      </c>
      <c r="I123" s="29" t="s">
        <v>125</v>
      </c>
      <c r="J123" s="23">
        <f t="shared" si="21"/>
        <v>9.6600067863674308</v>
      </c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>
        <v>3.5063638149209599</v>
      </c>
      <c r="W123" s="29" t="s">
        <v>125</v>
      </c>
      <c r="X123" s="29">
        <v>9.6600067863674308</v>
      </c>
      <c r="Y123" s="24"/>
      <c r="Z123" s="24"/>
      <c r="AA123" s="25">
        <v>4.0599379999999998</v>
      </c>
      <c r="AB123" s="25"/>
      <c r="AC123" s="24"/>
      <c r="AD123" s="24">
        <v>1.4010182084776301</v>
      </c>
    </row>
    <row r="124" spans="1:33" x14ac:dyDescent="0.3">
      <c r="A124" s="3" t="s">
        <v>107</v>
      </c>
      <c r="B124" s="26">
        <v>5.3842975229729202</v>
      </c>
      <c r="C124" s="26">
        <v>2.5133494953262101</v>
      </c>
      <c r="D124" s="26" t="s">
        <v>124</v>
      </c>
      <c r="E124" s="26"/>
      <c r="F124" s="26">
        <v>7.2414683398825703</v>
      </c>
      <c r="G124" s="26" t="s">
        <v>124</v>
      </c>
      <c r="H124" s="26">
        <v>4.6167347732509301</v>
      </c>
      <c r="I124" s="26" t="s">
        <v>124</v>
      </c>
      <c r="J124" s="23">
        <f t="shared" si="21"/>
        <v>11.8582031131335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>
        <v>4.6167347732509301</v>
      </c>
      <c r="W124" s="26" t="s">
        <v>124</v>
      </c>
      <c r="X124" s="26">
        <v>11.8582031131335</v>
      </c>
      <c r="Y124" s="24"/>
      <c r="Z124" s="24"/>
      <c r="AA124" s="25">
        <v>4.0599379999999998</v>
      </c>
      <c r="AB124" s="25"/>
      <c r="AC124" s="24"/>
      <c r="AD124" s="24">
        <v>1.8368853125425437</v>
      </c>
    </row>
    <row r="125" spans="1:33" x14ac:dyDescent="0.3">
      <c r="A125" s="3" t="s">
        <v>108</v>
      </c>
      <c r="B125" s="26">
        <v>2.4819196047418601</v>
      </c>
      <c r="C125" s="26">
        <v>1.27572715335403</v>
      </c>
      <c r="D125" s="26" t="s">
        <v>124</v>
      </c>
      <c r="E125" s="26"/>
      <c r="F125" s="29">
        <v>1.75249145664317</v>
      </c>
      <c r="G125" s="29" t="s">
        <v>125</v>
      </c>
      <c r="H125" s="29">
        <v>1.92142273500327</v>
      </c>
      <c r="I125" s="29" t="s">
        <v>125</v>
      </c>
      <c r="J125" s="23">
        <f t="shared" si="21"/>
        <v>3.67391419164644</v>
      </c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>
        <v>1.92142273500327</v>
      </c>
      <c r="W125" s="29" t="s">
        <v>125</v>
      </c>
      <c r="X125" s="29">
        <v>3.67391419164644</v>
      </c>
      <c r="Y125" s="24"/>
      <c r="Z125" s="24"/>
      <c r="AA125" s="25">
        <v>3.4717750000000001</v>
      </c>
      <c r="AB125" s="25"/>
      <c r="AC125" s="24"/>
      <c r="AD125" s="24">
        <v>1.5061392476844548</v>
      </c>
    </row>
    <row r="126" spans="1:33" x14ac:dyDescent="0.3">
      <c r="A126" s="3" t="s">
        <v>109</v>
      </c>
      <c r="B126" s="26">
        <v>2.4982574919552301</v>
      </c>
      <c r="C126" s="26">
        <v>1.2825153452979901</v>
      </c>
      <c r="D126" s="26" t="s">
        <v>124</v>
      </c>
      <c r="E126" s="26"/>
      <c r="F126" s="29">
        <v>1.46959783374803</v>
      </c>
      <c r="G126" s="29" t="s">
        <v>125</v>
      </c>
      <c r="H126" s="29">
        <v>2.4636028569158799</v>
      </c>
      <c r="I126" s="29" t="s">
        <v>125</v>
      </c>
      <c r="J126" s="23">
        <f t="shared" si="21"/>
        <v>3.9332006906639099</v>
      </c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>
        <v>2.4636028569158799</v>
      </c>
      <c r="W126" s="29" t="s">
        <v>125</v>
      </c>
      <c r="X126" s="29">
        <v>3.9332006906639099</v>
      </c>
      <c r="Y126" s="24"/>
      <c r="Z126" s="24"/>
      <c r="AA126" s="25">
        <v>3.4717750000000001</v>
      </c>
      <c r="AB126" s="25"/>
      <c r="AC126" s="24"/>
      <c r="AD126" s="24">
        <v>1.9209149161045449</v>
      </c>
      <c r="AF126" s="9"/>
      <c r="AG126" s="10"/>
    </row>
    <row r="127" spans="1:33" x14ac:dyDescent="0.3">
      <c r="A127" s="3" t="s">
        <v>110</v>
      </c>
      <c r="B127" s="26">
        <v>2.6999127863207799</v>
      </c>
      <c r="C127" s="26">
        <v>1.3631589900874499</v>
      </c>
      <c r="D127" s="26" t="s">
        <v>124</v>
      </c>
      <c r="E127" s="26"/>
      <c r="F127" s="29">
        <v>2.0127170512241199</v>
      </c>
      <c r="G127" s="29" t="s">
        <v>124</v>
      </c>
      <c r="H127" s="29">
        <v>1.9122954707682001</v>
      </c>
      <c r="I127" s="29" t="s">
        <v>125</v>
      </c>
      <c r="J127" s="23">
        <f t="shared" si="21"/>
        <v>3.9250125219923202</v>
      </c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>
        <v>1.9122954707682001</v>
      </c>
      <c r="W127" s="29" t="s">
        <v>125</v>
      </c>
      <c r="X127" s="29">
        <v>3.9250125219923202</v>
      </c>
      <c r="Y127" s="24"/>
      <c r="Z127" s="24"/>
      <c r="AA127" s="25">
        <v>3.4717750000000001</v>
      </c>
      <c r="AB127" s="25"/>
      <c r="AC127" s="24"/>
      <c r="AD127" s="24">
        <v>1.4028411100054601</v>
      </c>
      <c r="AF127" s="9"/>
      <c r="AG127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0662-A2A6-6B4D-B465-25628D158221}">
  <dimension ref="A1:AT127"/>
  <sheetViews>
    <sheetView topLeftCell="AD4" zoomScale="140" zoomScaleNormal="140" workbookViewId="0">
      <selection activeCell="O4" sqref="O4"/>
    </sheetView>
  </sheetViews>
  <sheetFormatPr baseColWidth="10" defaultRowHeight="20" x14ac:dyDescent="0.3"/>
  <cols>
    <col min="1" max="1" width="45.83203125" style="3" customWidth="1"/>
    <col min="2" max="13" width="13.83203125" style="3" customWidth="1"/>
    <col min="14" max="14" width="16.83203125" style="3" customWidth="1"/>
    <col min="15" max="27" width="13.83203125" style="3" customWidth="1"/>
    <col min="28" max="29" width="13.83203125" style="19" customWidth="1"/>
    <col min="30" max="31" width="13.83203125" style="3" customWidth="1"/>
    <col min="32" max="16384" width="10.83203125" style="3"/>
  </cols>
  <sheetData>
    <row r="1" spans="1:31" ht="126" x14ac:dyDescent="0.3">
      <c r="N1" s="39"/>
      <c r="O1" s="40" t="s">
        <v>153</v>
      </c>
      <c r="P1" s="40" t="s">
        <v>154</v>
      </c>
      <c r="T1" s="3" t="s">
        <v>160</v>
      </c>
    </row>
    <row r="2" spans="1:31" x14ac:dyDescent="0.3">
      <c r="N2" s="39"/>
      <c r="O2" s="39">
        <v>1.2614533504670549</v>
      </c>
      <c r="P2" s="39">
        <v>0.54731096240668897</v>
      </c>
      <c r="T2" s="24">
        <f>SUM(T5:T50)</f>
        <v>43.714189738262831</v>
      </c>
      <c r="U2" s="24"/>
      <c r="V2" s="24"/>
    </row>
    <row r="3" spans="1:31" ht="42" x14ac:dyDescent="0.3">
      <c r="L3" s="7" t="s">
        <v>155</v>
      </c>
      <c r="N3" s="41" t="s">
        <v>176</v>
      </c>
      <c r="O3" s="38">
        <f>63*O2</f>
        <v>79.471561079424461</v>
      </c>
      <c r="P3" s="38">
        <f>63*P2</f>
        <v>34.480590631621403</v>
      </c>
    </row>
    <row r="4" spans="1:31" ht="63" x14ac:dyDescent="0.3">
      <c r="B4" s="18" t="s">
        <v>0</v>
      </c>
      <c r="C4" s="18" t="s">
        <v>140</v>
      </c>
      <c r="D4" s="18" t="s">
        <v>123</v>
      </c>
      <c r="E4" s="18"/>
      <c r="F4" s="18" t="s">
        <v>141</v>
      </c>
      <c r="G4" s="18" t="s">
        <v>129</v>
      </c>
      <c r="H4" s="18" t="s">
        <v>142</v>
      </c>
      <c r="I4" s="18" t="s">
        <v>128</v>
      </c>
      <c r="J4" s="18" t="s">
        <v>131</v>
      </c>
      <c r="K4" s="18"/>
      <c r="L4" s="18" t="s">
        <v>177</v>
      </c>
      <c r="M4" s="18" t="s">
        <v>151</v>
      </c>
      <c r="N4" s="18" t="s">
        <v>152</v>
      </c>
      <c r="O4" s="18" t="s">
        <v>156</v>
      </c>
      <c r="P4" s="18" t="s">
        <v>157</v>
      </c>
      <c r="Q4" s="18" t="s">
        <v>158</v>
      </c>
      <c r="R4" s="18" t="s">
        <v>178</v>
      </c>
      <c r="S4" s="18" t="s">
        <v>179</v>
      </c>
      <c r="T4" s="18" t="s">
        <v>161</v>
      </c>
      <c r="U4" s="18"/>
      <c r="V4" s="18"/>
      <c r="W4" s="18" t="s">
        <v>142</v>
      </c>
      <c r="X4" s="18" t="s">
        <v>128</v>
      </c>
      <c r="Y4" s="18" t="s">
        <v>131</v>
      </c>
      <c r="Z4" s="31" t="s">
        <v>143</v>
      </c>
      <c r="AA4" s="31" t="s">
        <v>149</v>
      </c>
      <c r="AB4" s="18" t="s">
        <v>135</v>
      </c>
      <c r="AC4" s="18" t="s">
        <v>136</v>
      </c>
      <c r="AD4" s="18"/>
      <c r="AE4" s="17" t="s">
        <v>134</v>
      </c>
    </row>
    <row r="5" spans="1:31" x14ac:dyDescent="0.3">
      <c r="A5" s="7" t="s">
        <v>14</v>
      </c>
      <c r="B5" s="23">
        <v>2.32619468812215</v>
      </c>
      <c r="C5" s="23">
        <v>1.39873885919092</v>
      </c>
      <c r="D5" s="23" t="s">
        <v>124</v>
      </c>
      <c r="E5" s="23"/>
      <c r="F5" s="23">
        <v>1.88609450571144</v>
      </c>
      <c r="G5" s="23" t="s">
        <v>124</v>
      </c>
      <c r="H5" s="23">
        <v>2.4548342076593999</v>
      </c>
      <c r="I5" s="23" t="s">
        <v>124</v>
      </c>
      <c r="J5" s="23">
        <f>F5+H5</f>
        <v>4.3409287133708396</v>
      </c>
      <c r="K5" s="23"/>
      <c r="L5" s="23">
        <f>F5+H5</f>
        <v>4.3409287133708396</v>
      </c>
      <c r="M5" s="23">
        <f>F5/L5</f>
        <v>0.43449101108293492</v>
      </c>
      <c r="N5" s="23">
        <f>H5/L5</f>
        <v>0.56550898891706514</v>
      </c>
      <c r="O5" s="23">
        <f>$B5*M5*O$2</f>
        <v>1.2749643761843794</v>
      </c>
      <c r="P5" s="23">
        <f>$B5*N5*P$2</f>
        <v>0.71997881741149905</v>
      </c>
      <c r="Q5" s="23">
        <f>O5+P5</f>
        <v>1.9949431935958786</v>
      </c>
      <c r="R5" s="23">
        <f>O5-F5</f>
        <v>-0.61113012952706058</v>
      </c>
      <c r="S5" s="23">
        <f>Q5-H5</f>
        <v>-0.45989101406352129</v>
      </c>
      <c r="T5" s="23">
        <f>R5^2+S5^2</f>
        <v>0.5849797800321358</v>
      </c>
      <c r="U5" s="23"/>
      <c r="V5" s="23"/>
      <c r="W5" s="23">
        <v>2.4548342076593999</v>
      </c>
      <c r="X5" s="23" t="s">
        <v>124</v>
      </c>
      <c r="Y5" s="23">
        <f t="shared" ref="Y5:Y36" si="0">F5+W5</f>
        <v>4.3409287133708396</v>
      </c>
      <c r="Z5" s="24">
        <f t="shared" ref="Z5:Z36" si="1">B5-F5</f>
        <v>0.44010018241071003</v>
      </c>
      <c r="AA5" s="24">
        <f t="shared" ref="AA5:AA36" si="2">B5-C5</f>
        <v>0.92745582893123002</v>
      </c>
      <c r="AB5" s="25">
        <v>4.4924400000000002</v>
      </c>
      <c r="AC5" s="25">
        <v>4.8134249999999996</v>
      </c>
      <c r="AD5" s="24"/>
      <c r="AE5" s="24">
        <f t="shared" ref="AE5:AE36" si="3">W5/C5</f>
        <v>1.7550339661538843</v>
      </c>
    </row>
    <row r="6" spans="1:31" x14ac:dyDescent="0.3">
      <c r="A6" s="7" t="s">
        <v>15</v>
      </c>
      <c r="B6" s="23">
        <v>2.3038877007616301</v>
      </c>
      <c r="C6" s="23">
        <v>1.39235620104821</v>
      </c>
      <c r="D6" s="23" t="s">
        <v>124</v>
      </c>
      <c r="E6" s="23"/>
      <c r="F6" s="23">
        <v>1.6718740008655899</v>
      </c>
      <c r="G6" s="23" t="s">
        <v>124</v>
      </c>
      <c r="H6" s="23">
        <v>2.4900940382441399</v>
      </c>
      <c r="I6" s="23" t="s">
        <v>124</v>
      </c>
      <c r="J6" s="23">
        <f t="shared" ref="J6:J69" si="4">F6+H6</f>
        <v>4.1619680391097296</v>
      </c>
      <c r="K6" s="23"/>
      <c r="L6" s="23">
        <f t="shared" ref="L6:L50" si="5">F6+H6</f>
        <v>4.1619680391097296</v>
      </c>
      <c r="M6" s="23">
        <f t="shared" ref="M6:M50" si="6">F6/L6</f>
        <v>0.40170274859275806</v>
      </c>
      <c r="N6" s="23">
        <f t="shared" ref="N6:N50" si="7">H6/L6</f>
        <v>0.59829725140724199</v>
      </c>
      <c r="O6" s="23">
        <f t="shared" ref="O6:P50" si="8">$B6*M6*O$2</f>
        <v>1.167447351439993</v>
      </c>
      <c r="P6" s="23">
        <f t="shared" si="8"/>
        <v>0.75441872795855802</v>
      </c>
      <c r="Q6" s="23">
        <f t="shared" ref="Q6:Q50" si="9">O6+P6</f>
        <v>1.9218660793985509</v>
      </c>
      <c r="R6" s="23">
        <f t="shared" ref="R6:R50" si="10">O6-F6</f>
        <v>-0.5044266494255969</v>
      </c>
      <c r="S6" s="23">
        <f t="shared" ref="S6:S50" si="11">Q6-H6</f>
        <v>-0.56822795884558897</v>
      </c>
      <c r="T6" s="23">
        <f t="shared" ref="T6:T50" si="12">R6^2+S6^2</f>
        <v>0.57732925786455835</v>
      </c>
      <c r="U6" s="23"/>
      <c r="V6" s="23"/>
      <c r="W6" s="23">
        <v>2.4900940382441399</v>
      </c>
      <c r="X6" s="23" t="s">
        <v>124</v>
      </c>
      <c r="Y6" s="23">
        <f t="shared" si="0"/>
        <v>4.1619680391097296</v>
      </c>
      <c r="Z6" s="24">
        <f t="shared" si="1"/>
        <v>0.63201369989604017</v>
      </c>
      <c r="AA6" s="24">
        <f t="shared" si="2"/>
        <v>0.91153149971342007</v>
      </c>
      <c r="AB6" s="25">
        <v>4.4924400000000002</v>
      </c>
      <c r="AC6" s="25">
        <v>4.8134249999999996</v>
      </c>
      <c r="AD6" s="24"/>
      <c r="AE6" s="24">
        <f t="shared" si="3"/>
        <v>1.7884030224230825</v>
      </c>
    </row>
    <row r="7" spans="1:31" x14ac:dyDescent="0.3">
      <c r="A7" s="7" t="s">
        <v>16</v>
      </c>
      <c r="B7" s="23">
        <v>2.2974501814573398</v>
      </c>
      <c r="C7" s="23">
        <v>1.3897699160108601</v>
      </c>
      <c r="D7" s="23" t="s">
        <v>124</v>
      </c>
      <c r="E7" s="23"/>
      <c r="F7" s="23">
        <v>1.61961263423849</v>
      </c>
      <c r="G7" s="23" t="s">
        <v>124</v>
      </c>
      <c r="H7" s="23">
        <v>2.7151642043227202</v>
      </c>
      <c r="I7" s="23" t="s">
        <v>124</v>
      </c>
      <c r="J7" s="23">
        <f t="shared" si="4"/>
        <v>4.3347768385612104</v>
      </c>
      <c r="K7" s="23"/>
      <c r="L7" s="23">
        <f t="shared" si="5"/>
        <v>4.3347768385612104</v>
      </c>
      <c r="M7" s="23">
        <f t="shared" si="6"/>
        <v>0.3736322986297187</v>
      </c>
      <c r="N7" s="23">
        <f t="shared" si="7"/>
        <v>0.6263677013702813</v>
      </c>
      <c r="O7" s="23">
        <f>$B7*M7*O$2</f>
        <v>1.0828335646343827</v>
      </c>
      <c r="P7" s="23">
        <f t="shared" si="8"/>
        <v>0.78760706828980809</v>
      </c>
      <c r="Q7" s="23">
        <f t="shared" si="9"/>
        <v>1.8704406329241907</v>
      </c>
      <c r="R7" s="23">
        <f t="shared" si="10"/>
        <v>-0.53677906960410726</v>
      </c>
      <c r="S7" s="23">
        <f t="shared" si="11"/>
        <v>-0.84472357139852949</v>
      </c>
      <c r="T7" s="23">
        <f t="shared" si="12"/>
        <v>1.0016896816413376</v>
      </c>
      <c r="U7" s="23"/>
      <c r="V7" s="23"/>
      <c r="W7" s="23">
        <v>2.7151642043227202</v>
      </c>
      <c r="X7" s="23" t="s">
        <v>124</v>
      </c>
      <c r="Y7" s="23">
        <f t="shared" si="0"/>
        <v>4.3347768385612104</v>
      </c>
      <c r="Z7" s="24">
        <f t="shared" si="1"/>
        <v>0.67783754721884981</v>
      </c>
      <c r="AA7" s="24">
        <f t="shared" si="2"/>
        <v>0.90768026544647973</v>
      </c>
      <c r="AB7" s="25">
        <v>4.4924400000000002</v>
      </c>
      <c r="AC7" s="25">
        <v>4.8134249999999996</v>
      </c>
      <c r="AD7" s="24"/>
      <c r="AE7" s="24">
        <f t="shared" si="3"/>
        <v>1.953678931341541</v>
      </c>
    </row>
    <row r="8" spans="1:31" x14ac:dyDescent="0.3">
      <c r="A8" s="7" t="s">
        <v>17</v>
      </c>
      <c r="B8" s="23">
        <v>2.8659346576157301</v>
      </c>
      <c r="C8" s="23">
        <v>1.3269972727567201</v>
      </c>
      <c r="D8" s="23" t="s">
        <v>124</v>
      </c>
      <c r="E8" s="23"/>
      <c r="F8" s="23">
        <v>2.00365076969315</v>
      </c>
      <c r="G8" s="23" t="s">
        <v>124</v>
      </c>
      <c r="H8" s="23">
        <v>1.6679542505357901</v>
      </c>
      <c r="I8" s="23" t="s">
        <v>124</v>
      </c>
      <c r="J8" s="23">
        <f t="shared" si="4"/>
        <v>3.6716050202289399</v>
      </c>
      <c r="K8" s="23"/>
      <c r="L8" s="23">
        <f t="shared" si="5"/>
        <v>3.6716050202289399</v>
      </c>
      <c r="M8" s="23">
        <f t="shared" si="6"/>
        <v>0.54571522771483028</v>
      </c>
      <c r="N8" s="23">
        <f t="shared" si="7"/>
        <v>0.45428477228516978</v>
      </c>
      <c r="O8" s="23">
        <f t="shared" si="8"/>
        <v>1.97289308935842</v>
      </c>
      <c r="P8" s="23">
        <f>$B8*N8*P$2</f>
        <v>0.71257176655814169</v>
      </c>
      <c r="Q8" s="23">
        <f t="shared" si="9"/>
        <v>2.6854648559165617</v>
      </c>
      <c r="R8" s="23">
        <f t="shared" si="10"/>
        <v>-3.0757680334730031E-2</v>
      </c>
      <c r="S8" s="23">
        <f t="shared" si="11"/>
        <v>1.0175106053807716</v>
      </c>
      <c r="T8" s="23">
        <f t="shared" si="12"/>
        <v>1.0362738669619178</v>
      </c>
      <c r="U8" s="23"/>
      <c r="V8" s="23"/>
      <c r="W8" s="23">
        <v>1.6679542505357901</v>
      </c>
      <c r="X8" s="23" t="s">
        <v>124</v>
      </c>
      <c r="Y8" s="23">
        <f t="shared" si="0"/>
        <v>3.6716050202289399</v>
      </c>
      <c r="Z8" s="24">
        <f t="shared" si="1"/>
        <v>0.86228388792258004</v>
      </c>
      <c r="AA8" s="24">
        <f t="shared" si="2"/>
        <v>1.53893738485901</v>
      </c>
      <c r="AB8" s="25">
        <v>4.4924400000000002</v>
      </c>
      <c r="AC8" s="25">
        <v>4.8134249999999996</v>
      </c>
      <c r="AD8" s="24"/>
      <c r="AE8" s="24">
        <f t="shared" si="3"/>
        <v>1.2569387177946205</v>
      </c>
    </row>
    <row r="9" spans="1:31" x14ac:dyDescent="0.3">
      <c r="A9" s="7" t="s">
        <v>18</v>
      </c>
      <c r="B9" s="23">
        <v>2.9236124673210302</v>
      </c>
      <c r="C9" s="23">
        <v>1.3604796697107</v>
      </c>
      <c r="D9" s="23" t="s">
        <v>124</v>
      </c>
      <c r="E9" s="23"/>
      <c r="F9" s="23">
        <v>2.0734369557955201</v>
      </c>
      <c r="G9" s="23" t="s">
        <v>124</v>
      </c>
      <c r="H9" s="23">
        <v>1.9438435008583199</v>
      </c>
      <c r="I9" s="23" t="s">
        <v>124</v>
      </c>
      <c r="J9" s="23">
        <f t="shared" si="4"/>
        <v>4.0172804566538396</v>
      </c>
      <c r="K9" s="23"/>
      <c r="L9" s="23">
        <f t="shared" si="5"/>
        <v>4.0172804566538396</v>
      </c>
      <c r="M9" s="23">
        <f t="shared" si="6"/>
        <v>0.51612950058323093</v>
      </c>
      <c r="N9" s="23">
        <f t="shared" si="7"/>
        <v>0.48387049941676918</v>
      </c>
      <c r="O9" s="23">
        <f t="shared" si="8"/>
        <v>1.903485981309686</v>
      </c>
      <c r="P9" s="23">
        <f t="shared" si="8"/>
        <v>0.77425335700515419</v>
      </c>
      <c r="Q9" s="23">
        <f t="shared" si="9"/>
        <v>2.67773933831484</v>
      </c>
      <c r="R9" s="23">
        <f t="shared" si="10"/>
        <v>-0.16995097448583407</v>
      </c>
      <c r="S9" s="23">
        <f t="shared" si="11"/>
        <v>0.73389583745652009</v>
      </c>
      <c r="T9" s="23">
        <f t="shared" si="12"/>
        <v>0.56748643396469167</v>
      </c>
      <c r="U9" s="23"/>
      <c r="V9" s="23"/>
      <c r="W9" s="23">
        <v>1.9438435008583199</v>
      </c>
      <c r="X9" s="23" t="s">
        <v>124</v>
      </c>
      <c r="Y9" s="23">
        <f t="shared" si="0"/>
        <v>4.0172804566538396</v>
      </c>
      <c r="Z9" s="24">
        <f t="shared" si="1"/>
        <v>0.85017551152551007</v>
      </c>
      <c r="AA9" s="24">
        <f t="shared" si="2"/>
        <v>1.5631327976103302</v>
      </c>
      <c r="AB9" s="25">
        <v>4.4924400000000002</v>
      </c>
      <c r="AC9" s="25">
        <v>4.8134249999999996</v>
      </c>
      <c r="AD9" s="24"/>
      <c r="AE9" s="24">
        <f t="shared" si="3"/>
        <v>1.4287927590065861</v>
      </c>
    </row>
    <row r="10" spans="1:31" x14ac:dyDescent="0.3">
      <c r="A10" s="7" t="s">
        <v>19</v>
      </c>
      <c r="B10" s="23">
        <v>2.9127765425488699</v>
      </c>
      <c r="C10" s="23">
        <v>1.35039430403022</v>
      </c>
      <c r="D10" s="23" t="s">
        <v>124</v>
      </c>
      <c r="E10" s="23"/>
      <c r="F10" s="23">
        <v>1.94926076347205</v>
      </c>
      <c r="G10" s="23" t="s">
        <v>124</v>
      </c>
      <c r="H10" s="23">
        <v>1.7466473994368901</v>
      </c>
      <c r="I10" s="23" t="s">
        <v>124</v>
      </c>
      <c r="J10" s="23">
        <f t="shared" si="4"/>
        <v>3.6959081629089399</v>
      </c>
      <c r="K10" s="23"/>
      <c r="L10" s="23">
        <f t="shared" si="5"/>
        <v>3.6959081629089399</v>
      </c>
      <c r="M10" s="23">
        <f t="shared" si="6"/>
        <v>0.52741049765096015</v>
      </c>
      <c r="N10" s="23">
        <f t="shared" si="7"/>
        <v>0.47258950234903985</v>
      </c>
      <c r="O10" s="23">
        <f t="shared" si="8"/>
        <v>1.9378811256000854</v>
      </c>
      <c r="P10" s="23">
        <f t="shared" si="8"/>
        <v>0.75339960089313873</v>
      </c>
      <c r="Q10" s="23">
        <f t="shared" si="9"/>
        <v>2.6912807264932241</v>
      </c>
      <c r="R10" s="23">
        <f t="shared" si="10"/>
        <v>-1.137963787196461E-2</v>
      </c>
      <c r="S10" s="23">
        <f t="shared" si="11"/>
        <v>0.94463332705633407</v>
      </c>
      <c r="T10" s="23">
        <f t="shared" si="12"/>
        <v>0.89246161874361607</v>
      </c>
      <c r="U10" s="23"/>
      <c r="V10" s="23"/>
      <c r="W10" s="23">
        <v>1.7466473994368901</v>
      </c>
      <c r="X10" s="23" t="s">
        <v>124</v>
      </c>
      <c r="Y10" s="23">
        <f t="shared" si="0"/>
        <v>3.6959081629089399</v>
      </c>
      <c r="Z10" s="24">
        <f t="shared" si="1"/>
        <v>0.96351577907681984</v>
      </c>
      <c r="AA10" s="24">
        <f t="shared" si="2"/>
        <v>1.5623822385186499</v>
      </c>
      <c r="AB10" s="25">
        <v>4.4924400000000002</v>
      </c>
      <c r="AC10" s="25">
        <v>4.8134249999999996</v>
      </c>
      <c r="AD10" s="24"/>
      <c r="AE10" s="24">
        <f t="shared" si="3"/>
        <v>1.2934351057495297</v>
      </c>
    </row>
    <row r="11" spans="1:31" s="7" customFormat="1" x14ac:dyDescent="0.3">
      <c r="A11" s="3" t="s">
        <v>39</v>
      </c>
      <c r="B11" s="26">
        <v>2.5194317914672499</v>
      </c>
      <c r="C11" s="26">
        <v>0.59233340709969096</v>
      </c>
      <c r="D11" s="26" t="s">
        <v>124</v>
      </c>
      <c r="E11" s="26"/>
      <c r="F11" s="26">
        <v>1.5658556750819299</v>
      </c>
      <c r="G11" s="26" t="s">
        <v>124</v>
      </c>
      <c r="H11" s="26">
        <v>0.98996083434365201</v>
      </c>
      <c r="I11" s="26" t="s">
        <v>124</v>
      </c>
      <c r="J11" s="23">
        <f t="shared" si="4"/>
        <v>2.5558165094255818</v>
      </c>
      <c r="K11" s="26"/>
      <c r="L11" s="23">
        <f t="shared" si="5"/>
        <v>2.5558165094255818</v>
      </c>
      <c r="M11" s="23">
        <f t="shared" si="6"/>
        <v>0.61266357318971032</v>
      </c>
      <c r="N11" s="23">
        <f t="shared" si="7"/>
        <v>0.38733642681028974</v>
      </c>
      <c r="O11" s="23">
        <f t="shared" si="8"/>
        <v>1.9471340851298522</v>
      </c>
      <c r="P11" s="23">
        <f t="shared" si="8"/>
        <v>0.53410309428244307</v>
      </c>
      <c r="Q11" s="23">
        <f t="shared" si="9"/>
        <v>2.4812371794122954</v>
      </c>
      <c r="R11" s="23">
        <f t="shared" si="10"/>
        <v>0.38127841004792229</v>
      </c>
      <c r="S11" s="23">
        <f t="shared" si="11"/>
        <v>1.4912763450686435</v>
      </c>
      <c r="T11" s="23">
        <f t="shared" si="12"/>
        <v>2.3692783633299634</v>
      </c>
      <c r="U11" s="23"/>
      <c r="V11" s="23"/>
      <c r="W11" s="26">
        <v>0.98996083434365201</v>
      </c>
      <c r="X11" s="26" t="s">
        <v>124</v>
      </c>
      <c r="Y11" s="26">
        <f t="shared" si="0"/>
        <v>2.5558165094255818</v>
      </c>
      <c r="Z11" s="24">
        <f t="shared" si="1"/>
        <v>0.95357611638532003</v>
      </c>
      <c r="AA11" s="24">
        <f t="shared" si="2"/>
        <v>1.9270983843675591</v>
      </c>
      <c r="AB11" s="25">
        <v>2.1641849999999998</v>
      </c>
      <c r="AC11" s="25"/>
      <c r="AD11" s="24"/>
      <c r="AE11" s="24">
        <f t="shared" si="3"/>
        <v>1.6712898892380714</v>
      </c>
    </row>
    <row r="12" spans="1:31" s="7" customFormat="1" x14ac:dyDescent="0.3">
      <c r="A12" s="3" t="s">
        <v>40</v>
      </c>
      <c r="B12" s="26">
        <v>2.5223452942438498</v>
      </c>
      <c r="C12" s="26">
        <v>0.59094888971513804</v>
      </c>
      <c r="D12" s="26" t="s">
        <v>124</v>
      </c>
      <c r="E12" s="26"/>
      <c r="F12" s="26">
        <v>1.7522770946733099</v>
      </c>
      <c r="G12" s="26" t="s">
        <v>124</v>
      </c>
      <c r="H12" s="26">
        <v>1.07716458443194</v>
      </c>
      <c r="I12" s="26" t="s">
        <v>124</v>
      </c>
      <c r="J12" s="23">
        <f t="shared" si="4"/>
        <v>2.8294416791052499</v>
      </c>
      <c r="K12" s="26"/>
      <c r="L12" s="23">
        <f t="shared" si="5"/>
        <v>2.8294416791052499</v>
      </c>
      <c r="M12" s="23">
        <f t="shared" si="6"/>
        <v>0.61930136521754708</v>
      </c>
      <c r="N12" s="23">
        <f t="shared" si="7"/>
        <v>0.38069863478245297</v>
      </c>
      <c r="O12" s="23">
        <f t="shared" si="8"/>
        <v>1.9705060411564366</v>
      </c>
      <c r="P12" s="23">
        <f t="shared" si="8"/>
        <v>0.5255572179642074</v>
      </c>
      <c r="Q12" s="23">
        <f t="shared" si="9"/>
        <v>2.496063259120644</v>
      </c>
      <c r="R12" s="23">
        <f t="shared" si="10"/>
        <v>0.21822894648312663</v>
      </c>
      <c r="S12" s="23">
        <f t="shared" si="11"/>
        <v>1.418898674688704</v>
      </c>
      <c r="T12" s="23">
        <f t="shared" si="12"/>
        <v>2.0608973221164959</v>
      </c>
      <c r="U12" s="23"/>
      <c r="V12" s="23"/>
      <c r="W12" s="26">
        <v>1.07716458443194</v>
      </c>
      <c r="X12" s="26" t="s">
        <v>124</v>
      </c>
      <c r="Y12" s="26">
        <f t="shared" si="0"/>
        <v>2.8294416791052499</v>
      </c>
      <c r="Z12" s="24">
        <f t="shared" si="1"/>
        <v>0.77006819957053985</v>
      </c>
      <c r="AA12" s="24">
        <f t="shared" si="2"/>
        <v>1.9313964045287118</v>
      </c>
      <c r="AB12" s="25">
        <v>2.1641849999999998</v>
      </c>
      <c r="AC12" s="25"/>
      <c r="AD12" s="24"/>
      <c r="AE12" s="24">
        <f t="shared" si="3"/>
        <v>1.8227711451512805</v>
      </c>
    </row>
    <row r="13" spans="1:31" s="7" customFormat="1" x14ac:dyDescent="0.3">
      <c r="A13" s="3" t="s">
        <v>41</v>
      </c>
      <c r="B13" s="26">
        <v>2.5218733325340499</v>
      </c>
      <c r="C13" s="26">
        <v>0.59362253445814295</v>
      </c>
      <c r="D13" s="26" t="s">
        <v>124</v>
      </c>
      <c r="E13" s="26"/>
      <c r="F13" s="26">
        <v>1.5202408766689399</v>
      </c>
      <c r="G13" s="26" t="s">
        <v>124</v>
      </c>
      <c r="H13" s="26">
        <v>1.17028012685232</v>
      </c>
      <c r="I13" s="26" t="s">
        <v>124</v>
      </c>
      <c r="J13" s="23">
        <f t="shared" si="4"/>
        <v>2.6905210035212601</v>
      </c>
      <c r="K13" s="26"/>
      <c r="L13" s="23">
        <f t="shared" si="5"/>
        <v>2.6905210035212601</v>
      </c>
      <c r="M13" s="23">
        <f t="shared" si="6"/>
        <v>0.56503587025683932</v>
      </c>
      <c r="N13" s="23">
        <f t="shared" si="7"/>
        <v>0.43496412974316057</v>
      </c>
      <c r="O13" s="23">
        <f t="shared" si="8"/>
        <v>1.7975065554779783</v>
      </c>
      <c r="P13" s="23">
        <f t="shared" si="8"/>
        <v>0.60035877061989629</v>
      </c>
      <c r="Q13" s="23">
        <f t="shared" si="9"/>
        <v>2.3978653260978744</v>
      </c>
      <c r="R13" s="23">
        <f t="shared" si="10"/>
        <v>0.27726567880903841</v>
      </c>
      <c r="S13" s="23">
        <f t="shared" si="11"/>
        <v>1.2275851992455544</v>
      </c>
      <c r="T13" s="23">
        <f t="shared" si="12"/>
        <v>1.5838416780521845</v>
      </c>
      <c r="U13" s="23"/>
      <c r="V13" s="23"/>
      <c r="W13" s="26">
        <v>1.17028012685232</v>
      </c>
      <c r="X13" s="26" t="s">
        <v>124</v>
      </c>
      <c r="Y13" s="26">
        <f t="shared" si="0"/>
        <v>2.6905210035212601</v>
      </c>
      <c r="Z13" s="24">
        <f t="shared" si="1"/>
        <v>1.00163245586511</v>
      </c>
      <c r="AA13" s="24">
        <f t="shared" si="2"/>
        <v>1.9282507980759069</v>
      </c>
      <c r="AB13" s="25">
        <v>2.1641849999999998</v>
      </c>
      <c r="AC13" s="25"/>
      <c r="AD13" s="24"/>
      <c r="AE13" s="24">
        <f t="shared" si="3"/>
        <v>1.971421330762904</v>
      </c>
    </row>
    <row r="14" spans="1:31" s="7" customFormat="1" x14ac:dyDescent="0.3">
      <c r="A14" s="7" t="s">
        <v>28</v>
      </c>
      <c r="B14" s="23">
        <v>2.3409225835542098</v>
      </c>
      <c r="C14" s="23">
        <v>0.99327149510728596</v>
      </c>
      <c r="D14" s="23" t="s">
        <v>124</v>
      </c>
      <c r="E14" s="23"/>
      <c r="F14" s="23">
        <v>1.3742418572392201</v>
      </c>
      <c r="G14" s="23" t="s">
        <v>124</v>
      </c>
      <c r="H14" s="23">
        <v>1.33490211228394</v>
      </c>
      <c r="I14" s="23" t="s">
        <v>124</v>
      </c>
      <c r="J14" s="23">
        <f t="shared" si="4"/>
        <v>2.7091439695231601</v>
      </c>
      <c r="K14" s="23"/>
      <c r="L14" s="23">
        <f t="shared" si="5"/>
        <v>2.7091439695231601</v>
      </c>
      <c r="M14" s="23">
        <f t="shared" si="6"/>
        <v>0.507260548977433</v>
      </c>
      <c r="N14" s="23">
        <f t="shared" si="7"/>
        <v>0.49273945102256705</v>
      </c>
      <c r="O14" s="23">
        <f t="shared" si="8"/>
        <v>1.4979224624740453</v>
      </c>
      <c r="P14" s="23">
        <f t="shared" si="8"/>
        <v>0.63130398928667919</v>
      </c>
      <c r="Q14" s="23">
        <f t="shared" si="9"/>
        <v>2.1292264517607244</v>
      </c>
      <c r="R14" s="23">
        <f t="shared" si="10"/>
        <v>0.12368060523482516</v>
      </c>
      <c r="S14" s="23">
        <f t="shared" si="11"/>
        <v>0.79432433947678449</v>
      </c>
      <c r="T14" s="23">
        <f t="shared" si="12"/>
        <v>0.64624804839648264</v>
      </c>
      <c r="U14" s="23"/>
      <c r="V14" s="23"/>
      <c r="W14" s="23">
        <v>1.33490211228394</v>
      </c>
      <c r="X14" s="23" t="s">
        <v>124</v>
      </c>
      <c r="Y14" s="23">
        <f t="shared" si="0"/>
        <v>2.7091439695231601</v>
      </c>
      <c r="Z14" s="24">
        <f t="shared" si="1"/>
        <v>0.96668072631498969</v>
      </c>
      <c r="AA14" s="24">
        <f t="shared" si="2"/>
        <v>1.3476510884469239</v>
      </c>
      <c r="AB14" s="21"/>
      <c r="AC14" s="28"/>
      <c r="AD14" s="27"/>
      <c r="AE14" s="27">
        <f t="shared" si="3"/>
        <v>1.343944851794779</v>
      </c>
    </row>
    <row r="15" spans="1:31" s="7" customFormat="1" x14ac:dyDescent="0.3">
      <c r="A15" s="3" t="s">
        <v>33</v>
      </c>
      <c r="B15" s="26">
        <v>2.5575735296756701</v>
      </c>
      <c r="C15" s="26">
        <v>1.08079355490069</v>
      </c>
      <c r="D15" s="26" t="s">
        <v>124</v>
      </c>
      <c r="E15" s="26"/>
      <c r="F15" s="26">
        <v>1.26238109478614</v>
      </c>
      <c r="G15" s="26" t="s">
        <v>124</v>
      </c>
      <c r="H15" s="26">
        <v>2.7825592440767601</v>
      </c>
      <c r="I15" s="26" t="s">
        <v>124</v>
      </c>
      <c r="J15" s="23">
        <f t="shared" si="4"/>
        <v>4.0449403388628999</v>
      </c>
      <c r="K15" s="26"/>
      <c r="L15" s="23">
        <f t="shared" si="5"/>
        <v>4.0449403388628999</v>
      </c>
      <c r="M15" s="23">
        <f t="shared" si="6"/>
        <v>0.31208892814993072</v>
      </c>
      <c r="N15" s="23">
        <f t="shared" si="7"/>
        <v>0.68791107185006928</v>
      </c>
      <c r="O15" s="23">
        <f t="shared" si="8"/>
        <v>1.0068799311056162</v>
      </c>
      <c r="P15" s="23">
        <f t="shared" si="8"/>
        <v>0.96292968404763368</v>
      </c>
      <c r="Q15" s="23">
        <f t="shared" si="9"/>
        <v>1.9698096151532498</v>
      </c>
      <c r="R15" s="23">
        <f t="shared" si="10"/>
        <v>-0.25550116368052378</v>
      </c>
      <c r="S15" s="23">
        <f t="shared" si="11"/>
        <v>-0.81274962892351033</v>
      </c>
      <c r="T15" s="23">
        <f t="shared" si="12"/>
        <v>0.72584280395740552</v>
      </c>
      <c r="U15" s="23"/>
      <c r="V15" s="23"/>
      <c r="W15" s="26">
        <v>2.7825592440767601</v>
      </c>
      <c r="X15" s="26" t="s">
        <v>124</v>
      </c>
      <c r="Y15" s="26">
        <f t="shared" si="0"/>
        <v>4.0449403388628999</v>
      </c>
      <c r="Z15" s="24">
        <f t="shared" si="1"/>
        <v>1.2951924348895301</v>
      </c>
      <c r="AA15" s="24">
        <f t="shared" si="2"/>
        <v>1.4767799747749801</v>
      </c>
      <c r="AB15" s="25">
        <v>2.9107949999999998</v>
      </c>
      <c r="AC15" s="25"/>
      <c r="AD15" s="24"/>
      <c r="AE15" s="24">
        <f t="shared" si="3"/>
        <v>2.574552033049863</v>
      </c>
    </row>
    <row r="16" spans="1:31" s="7" customFormat="1" x14ac:dyDescent="0.3">
      <c r="A16" s="3" t="s">
        <v>34</v>
      </c>
      <c r="B16" s="26">
        <v>2.89754113221947</v>
      </c>
      <c r="C16" s="26">
        <v>1.13674481176618</v>
      </c>
      <c r="D16" s="26" t="s">
        <v>124</v>
      </c>
      <c r="E16" s="26"/>
      <c r="F16" s="26">
        <v>1.6450423161691401</v>
      </c>
      <c r="G16" s="26" t="s">
        <v>124</v>
      </c>
      <c r="H16" s="26">
        <v>2.49502740519379</v>
      </c>
      <c r="I16" s="26" t="s">
        <v>124</v>
      </c>
      <c r="J16" s="23">
        <f t="shared" si="4"/>
        <v>4.1400697213629298</v>
      </c>
      <c r="K16" s="26"/>
      <c r="L16" s="23">
        <f t="shared" si="5"/>
        <v>4.1400697213629298</v>
      </c>
      <c r="M16" s="23">
        <f t="shared" si="6"/>
        <v>0.39734652478934213</v>
      </c>
      <c r="N16" s="23">
        <f t="shared" si="7"/>
        <v>0.60265347521065793</v>
      </c>
      <c r="O16" s="23">
        <f t="shared" si="8"/>
        <v>1.4523464360854057</v>
      </c>
      <c r="P16" s="23">
        <f t="shared" si="8"/>
        <v>0.95572164506463886</v>
      </c>
      <c r="Q16" s="23">
        <f t="shared" si="9"/>
        <v>2.4080680811500446</v>
      </c>
      <c r="R16" s="23">
        <f t="shared" si="10"/>
        <v>-0.19269588008373439</v>
      </c>
      <c r="S16" s="23">
        <f t="shared" si="11"/>
        <v>-8.6959324043745401E-2</v>
      </c>
      <c r="T16" s="23">
        <f t="shared" si="12"/>
        <v>4.4693626239390064E-2</v>
      </c>
      <c r="U16" s="23"/>
      <c r="V16" s="23"/>
      <c r="W16" s="26">
        <v>2.49502740519379</v>
      </c>
      <c r="X16" s="26" t="s">
        <v>124</v>
      </c>
      <c r="Y16" s="26">
        <f t="shared" si="0"/>
        <v>4.1400697213629298</v>
      </c>
      <c r="Z16" s="24">
        <f t="shared" si="1"/>
        <v>1.2524988160503299</v>
      </c>
      <c r="AA16" s="24">
        <f t="shared" si="2"/>
        <v>1.7607963204532899</v>
      </c>
      <c r="AB16" s="25">
        <v>2.9107949999999998</v>
      </c>
      <c r="AC16" s="25"/>
      <c r="AD16" s="24"/>
      <c r="AE16" s="24">
        <f t="shared" si="3"/>
        <v>2.1948878757732992</v>
      </c>
    </row>
    <row r="17" spans="1:31" s="7" customFormat="1" x14ac:dyDescent="0.3">
      <c r="A17" s="3" t="s">
        <v>35</v>
      </c>
      <c r="B17" s="26">
        <v>2.5363978492217201</v>
      </c>
      <c r="C17" s="26">
        <v>1.06601653826694</v>
      </c>
      <c r="D17" s="26" t="s">
        <v>124</v>
      </c>
      <c r="E17" s="26"/>
      <c r="F17" s="26">
        <v>1.0919231840946799</v>
      </c>
      <c r="G17" s="26" t="s">
        <v>124</v>
      </c>
      <c r="H17" s="26">
        <v>2.9527725146350798</v>
      </c>
      <c r="I17" s="26" t="s">
        <v>124</v>
      </c>
      <c r="J17" s="23">
        <f t="shared" si="4"/>
        <v>4.0446956987297593</v>
      </c>
      <c r="K17" s="26"/>
      <c r="L17" s="23">
        <f t="shared" si="5"/>
        <v>4.0446956987297593</v>
      </c>
      <c r="M17" s="23">
        <f t="shared" si="6"/>
        <v>0.26996423598383418</v>
      </c>
      <c r="N17" s="23">
        <f t="shared" si="7"/>
        <v>0.73003576401616588</v>
      </c>
      <c r="O17" s="23">
        <f t="shared" si="8"/>
        <v>0.86376341388406741</v>
      </c>
      <c r="P17" s="23">
        <f t="shared" si="8"/>
        <v>1.0134344415179266</v>
      </c>
      <c r="Q17" s="23">
        <f t="shared" si="9"/>
        <v>1.8771978554019939</v>
      </c>
      <c r="R17" s="23">
        <f t="shared" si="10"/>
        <v>-0.22815977021061251</v>
      </c>
      <c r="S17" s="23">
        <f t="shared" si="11"/>
        <v>-1.0755746592330859</v>
      </c>
      <c r="T17" s="23">
        <f t="shared" si="12"/>
        <v>1.2089177283269283</v>
      </c>
      <c r="U17" s="23"/>
      <c r="V17" s="23"/>
      <c r="W17" s="26">
        <v>2.9527725146350798</v>
      </c>
      <c r="X17" s="26" t="s">
        <v>124</v>
      </c>
      <c r="Y17" s="26">
        <f t="shared" si="0"/>
        <v>4.0446956987297593</v>
      </c>
      <c r="Z17" s="24">
        <f t="shared" si="1"/>
        <v>1.4444746651270401</v>
      </c>
      <c r="AA17" s="24">
        <f t="shared" si="2"/>
        <v>1.4703813109547801</v>
      </c>
      <c r="AB17" s="25">
        <v>2.9107949999999998</v>
      </c>
      <c r="AC17" s="25"/>
      <c r="AD17" s="24"/>
      <c r="AE17" s="24">
        <f t="shared" si="3"/>
        <v>2.7699124813161946</v>
      </c>
    </row>
    <row r="18" spans="1:31" s="7" customFormat="1" x14ac:dyDescent="0.3">
      <c r="A18" s="3" t="s">
        <v>48</v>
      </c>
      <c r="B18" s="26">
        <v>3.0770405118132702</v>
      </c>
      <c r="C18" s="26">
        <v>1.4822465763406401</v>
      </c>
      <c r="D18" s="26" t="s">
        <v>124</v>
      </c>
      <c r="E18" s="26"/>
      <c r="F18" s="26">
        <v>2.4131400629579498</v>
      </c>
      <c r="G18" s="26" t="s">
        <v>124</v>
      </c>
      <c r="H18" s="26">
        <v>2.0832368789908702</v>
      </c>
      <c r="I18" s="26" t="s">
        <v>124</v>
      </c>
      <c r="J18" s="23">
        <f t="shared" si="4"/>
        <v>4.49637694194882</v>
      </c>
      <c r="K18" s="26"/>
      <c r="L18" s="23">
        <f t="shared" si="5"/>
        <v>4.49637694194882</v>
      </c>
      <c r="M18" s="23">
        <f t="shared" si="6"/>
        <v>0.53668544566284659</v>
      </c>
      <c r="N18" s="23">
        <f t="shared" si="7"/>
        <v>0.46331455433715341</v>
      </c>
      <c r="O18" s="23">
        <f t="shared" si="8"/>
        <v>2.0831676687060336</v>
      </c>
      <c r="P18" s="23">
        <f t="shared" si="8"/>
        <v>0.7802671161300182</v>
      </c>
      <c r="Q18" s="23">
        <f t="shared" si="9"/>
        <v>2.863434784836052</v>
      </c>
      <c r="R18" s="23">
        <f t="shared" si="10"/>
        <v>-0.32997239425191616</v>
      </c>
      <c r="S18" s="23">
        <f t="shared" si="11"/>
        <v>0.78019790584518178</v>
      </c>
      <c r="T18" s="23">
        <f t="shared" si="12"/>
        <v>0.71759055325354915</v>
      </c>
      <c r="U18" s="23"/>
      <c r="V18" s="23"/>
      <c r="W18" s="26">
        <v>2.0832368789908702</v>
      </c>
      <c r="X18" s="26" t="s">
        <v>124</v>
      </c>
      <c r="Y18" s="26">
        <f t="shared" si="0"/>
        <v>4.49637694194882</v>
      </c>
      <c r="Z18" s="24">
        <f t="shared" si="1"/>
        <v>0.6639004488553204</v>
      </c>
      <c r="AA18" s="24">
        <f t="shared" si="2"/>
        <v>1.5947939354726302</v>
      </c>
      <c r="AB18" s="25">
        <v>4.0317369999999997</v>
      </c>
      <c r="AC18" s="25">
        <v>3.3459780000000001</v>
      </c>
      <c r="AD18" s="24"/>
      <c r="AE18" s="24">
        <f t="shared" si="3"/>
        <v>1.4054590594055887</v>
      </c>
    </row>
    <row r="19" spans="1:31" s="7" customFormat="1" x14ac:dyDescent="0.3">
      <c r="A19" s="3" t="s">
        <v>49</v>
      </c>
      <c r="B19" s="26">
        <v>3.1023721896330398</v>
      </c>
      <c r="C19" s="26">
        <v>1.4853546102444599</v>
      </c>
      <c r="D19" s="26" t="s">
        <v>124</v>
      </c>
      <c r="E19" s="26"/>
      <c r="F19" s="26">
        <v>2.16402647130024</v>
      </c>
      <c r="G19" s="26" t="s">
        <v>124</v>
      </c>
      <c r="H19" s="26">
        <v>2.2989377661283998</v>
      </c>
      <c r="I19" s="26" t="s">
        <v>124</v>
      </c>
      <c r="J19" s="23">
        <f t="shared" si="4"/>
        <v>4.4629642374286398</v>
      </c>
      <c r="K19" s="26"/>
      <c r="L19" s="23">
        <f t="shared" si="5"/>
        <v>4.4629642374286398</v>
      </c>
      <c r="M19" s="23">
        <f t="shared" si="6"/>
        <v>0.48488546091219747</v>
      </c>
      <c r="N19" s="23">
        <f t="shared" si="7"/>
        <v>0.51511453908780247</v>
      </c>
      <c r="O19" s="23">
        <f t="shared" si="8"/>
        <v>1.8975981811417513</v>
      </c>
      <c r="P19" s="23">
        <f t="shared" si="8"/>
        <v>0.87464507211265896</v>
      </c>
      <c r="Q19" s="23">
        <f t="shared" si="9"/>
        <v>2.7722432532544103</v>
      </c>
      <c r="R19" s="23">
        <f t="shared" si="10"/>
        <v>-0.26642829015848868</v>
      </c>
      <c r="S19" s="23">
        <f t="shared" si="11"/>
        <v>0.4733054871260105</v>
      </c>
      <c r="T19" s="23">
        <f t="shared" si="12"/>
        <v>0.2950021179403659</v>
      </c>
      <c r="U19" s="23"/>
      <c r="V19" s="23"/>
      <c r="W19" s="26">
        <v>2.2989377661283998</v>
      </c>
      <c r="X19" s="26" t="s">
        <v>124</v>
      </c>
      <c r="Y19" s="26">
        <f t="shared" si="0"/>
        <v>4.4629642374286398</v>
      </c>
      <c r="Z19" s="24">
        <f t="shared" si="1"/>
        <v>0.93834571833279989</v>
      </c>
      <c r="AA19" s="24">
        <f t="shared" si="2"/>
        <v>1.6170175793885799</v>
      </c>
      <c r="AB19" s="25">
        <v>4.0317369999999997</v>
      </c>
      <c r="AC19" s="25">
        <v>3.3459780000000001</v>
      </c>
      <c r="AD19" s="24"/>
      <c r="AE19" s="24">
        <f t="shared" si="3"/>
        <v>1.5477366483886568</v>
      </c>
    </row>
    <row r="20" spans="1:31" x14ac:dyDescent="0.3">
      <c r="A20" s="3" t="s">
        <v>50</v>
      </c>
      <c r="B20" s="26">
        <v>3.0930077900720399</v>
      </c>
      <c r="C20" s="26">
        <v>1.48674828694244</v>
      </c>
      <c r="D20" s="26" t="s">
        <v>124</v>
      </c>
      <c r="E20" s="26"/>
      <c r="F20" s="26">
        <v>2.3131420292966798</v>
      </c>
      <c r="G20" s="26" t="s">
        <v>124</v>
      </c>
      <c r="H20" s="26">
        <v>2.2030133579847702</v>
      </c>
      <c r="I20" s="26" t="s">
        <v>124</v>
      </c>
      <c r="J20" s="23">
        <f t="shared" si="4"/>
        <v>4.5161553872814499</v>
      </c>
      <c r="K20" s="26"/>
      <c r="L20" s="23">
        <f t="shared" si="5"/>
        <v>4.5161553872814499</v>
      </c>
      <c r="M20" s="23">
        <f t="shared" si="6"/>
        <v>0.51219274602708065</v>
      </c>
      <c r="N20" s="23">
        <f t="shared" si="7"/>
        <v>0.48780725397291935</v>
      </c>
      <c r="O20" s="23">
        <f t="shared" si="8"/>
        <v>1.9984147746715655</v>
      </c>
      <c r="P20" s="23">
        <f t="shared" si="8"/>
        <v>0.82577820269427049</v>
      </c>
      <c r="Q20" s="23">
        <f t="shared" si="9"/>
        <v>2.8241929773658359</v>
      </c>
      <c r="R20" s="23">
        <f t="shared" si="10"/>
        <v>-0.31472725462511431</v>
      </c>
      <c r="S20" s="23">
        <f t="shared" si="11"/>
        <v>0.6211796193810657</v>
      </c>
      <c r="T20" s="23">
        <f t="shared" si="12"/>
        <v>0.48491736433826715</v>
      </c>
      <c r="U20" s="23"/>
      <c r="V20" s="23"/>
      <c r="W20" s="26">
        <v>2.2030133579847702</v>
      </c>
      <c r="X20" s="26" t="s">
        <v>124</v>
      </c>
      <c r="Y20" s="26">
        <f t="shared" si="0"/>
        <v>4.5161553872814499</v>
      </c>
      <c r="Z20" s="24">
        <f t="shared" si="1"/>
        <v>0.77986576077536007</v>
      </c>
      <c r="AA20" s="24">
        <f t="shared" si="2"/>
        <v>1.6062595031295999</v>
      </c>
      <c r="AB20" s="25">
        <v>4.0317369999999997</v>
      </c>
      <c r="AC20" s="25">
        <v>3.3459780000000001</v>
      </c>
      <c r="AD20" s="24"/>
      <c r="AE20" s="24">
        <f t="shared" si="3"/>
        <v>1.4817661989813751</v>
      </c>
    </row>
    <row r="21" spans="1:31" x14ac:dyDescent="0.3">
      <c r="A21" s="3" t="s">
        <v>57</v>
      </c>
      <c r="B21" s="26">
        <v>3.1598645181334302</v>
      </c>
      <c r="C21" s="26">
        <v>1.42194877565839</v>
      </c>
      <c r="D21" s="26" t="s">
        <v>124</v>
      </c>
      <c r="E21" s="26"/>
      <c r="F21" s="26">
        <v>2.1197940597812202</v>
      </c>
      <c r="G21" s="26" t="s">
        <v>124</v>
      </c>
      <c r="H21" s="26">
        <v>2.5941884095210801</v>
      </c>
      <c r="I21" s="26" t="s">
        <v>124</v>
      </c>
      <c r="J21" s="23">
        <f t="shared" si="4"/>
        <v>4.7139824693022998</v>
      </c>
      <c r="K21" s="26"/>
      <c r="L21" s="23">
        <f t="shared" si="5"/>
        <v>4.7139824693022998</v>
      </c>
      <c r="M21" s="23">
        <f t="shared" si="6"/>
        <v>0.44968221107851586</v>
      </c>
      <c r="N21" s="23">
        <f t="shared" si="7"/>
        <v>0.5503177889214842</v>
      </c>
      <c r="O21" s="23">
        <f t="shared" si="8"/>
        <v>1.7924430440078349</v>
      </c>
      <c r="P21" s="23">
        <f t="shared" si="8"/>
        <v>0.9517352629866741</v>
      </c>
      <c r="Q21" s="23">
        <f t="shared" si="9"/>
        <v>2.7441783069945092</v>
      </c>
      <c r="R21" s="23">
        <f t="shared" si="10"/>
        <v>-0.32735101577338521</v>
      </c>
      <c r="S21" s="23">
        <f t="shared" si="11"/>
        <v>0.14998989747342906</v>
      </c>
      <c r="T21" s="23">
        <f t="shared" si="12"/>
        <v>0.12965565687195685</v>
      </c>
      <c r="U21" s="23"/>
      <c r="V21" s="23"/>
      <c r="W21" s="26">
        <v>2.5941884095210801</v>
      </c>
      <c r="X21" s="26" t="s">
        <v>124</v>
      </c>
      <c r="Y21" s="26">
        <f t="shared" si="0"/>
        <v>4.7139824693022998</v>
      </c>
      <c r="Z21" s="24">
        <f t="shared" si="1"/>
        <v>1.04007045835221</v>
      </c>
      <c r="AA21" s="24">
        <f t="shared" si="2"/>
        <v>1.7379157424750402</v>
      </c>
      <c r="AB21" s="25">
        <v>3.5058259999999999</v>
      </c>
      <c r="AC21" s="25">
        <v>3.8477130000000002</v>
      </c>
      <c r="AD21" s="24"/>
      <c r="AE21" s="24">
        <f t="shared" si="3"/>
        <v>1.8243894955498101</v>
      </c>
    </row>
    <row r="22" spans="1:31" x14ac:dyDescent="0.3">
      <c r="A22" s="3" t="s">
        <v>58</v>
      </c>
      <c r="B22" s="26">
        <v>3.1787254840179302</v>
      </c>
      <c r="C22" s="26">
        <v>1.4244437008219499</v>
      </c>
      <c r="D22" s="26" t="s">
        <v>124</v>
      </c>
      <c r="E22" s="26"/>
      <c r="F22" s="26">
        <v>2.1392362726004999</v>
      </c>
      <c r="G22" s="26" t="s">
        <v>124</v>
      </c>
      <c r="H22" s="26">
        <v>2.5163834286829601</v>
      </c>
      <c r="I22" s="26" t="s">
        <v>124</v>
      </c>
      <c r="J22" s="23">
        <f t="shared" si="4"/>
        <v>4.6556197012834595</v>
      </c>
      <c r="K22" s="26"/>
      <c r="L22" s="23">
        <f t="shared" si="5"/>
        <v>4.6556197012834595</v>
      </c>
      <c r="M22" s="23">
        <f t="shared" si="6"/>
        <v>0.45949549358826625</v>
      </c>
      <c r="N22" s="23">
        <f t="shared" si="7"/>
        <v>0.54050450641173386</v>
      </c>
      <c r="O22" s="23">
        <f t="shared" si="8"/>
        <v>1.8424914227050593</v>
      </c>
      <c r="P22" s="23">
        <f t="shared" si="8"/>
        <v>0.9403434197852738</v>
      </c>
      <c r="Q22" s="23">
        <f t="shared" si="9"/>
        <v>2.7828348424903329</v>
      </c>
      <c r="R22" s="23">
        <f t="shared" si="10"/>
        <v>-0.29674484989544059</v>
      </c>
      <c r="S22" s="23">
        <f t="shared" si="11"/>
        <v>0.26645141380737281</v>
      </c>
      <c r="T22" s="23">
        <f t="shared" si="12"/>
        <v>0.15905386185941539</v>
      </c>
      <c r="U22" s="23"/>
      <c r="V22" s="23"/>
      <c r="W22" s="26">
        <v>2.5163834286829601</v>
      </c>
      <c r="X22" s="26" t="s">
        <v>124</v>
      </c>
      <c r="Y22" s="26">
        <f t="shared" si="0"/>
        <v>4.6556197012834595</v>
      </c>
      <c r="Z22" s="24">
        <f t="shared" si="1"/>
        <v>1.0394892114174303</v>
      </c>
      <c r="AA22" s="24">
        <f t="shared" si="2"/>
        <v>1.7542817831959803</v>
      </c>
      <c r="AB22" s="25">
        <v>3.5058259999999999</v>
      </c>
      <c r="AC22" s="25">
        <v>3.8477130000000002</v>
      </c>
      <c r="AD22" s="24"/>
      <c r="AE22" s="24">
        <f t="shared" si="3"/>
        <v>1.7665727520371115</v>
      </c>
    </row>
    <row r="23" spans="1:31" x14ac:dyDescent="0.3">
      <c r="A23" s="3" t="s">
        <v>59</v>
      </c>
      <c r="B23" s="26">
        <v>3.18450627709288</v>
      </c>
      <c r="C23" s="26">
        <v>1.4233681430510401</v>
      </c>
      <c r="D23" s="26" t="s">
        <v>124</v>
      </c>
      <c r="E23" s="26"/>
      <c r="F23" s="26">
        <v>2.4422947891642401</v>
      </c>
      <c r="G23" s="26" t="s">
        <v>124</v>
      </c>
      <c r="H23" s="26">
        <v>2.3041455451353201</v>
      </c>
      <c r="I23" s="26" t="s">
        <v>124</v>
      </c>
      <c r="J23" s="23">
        <f t="shared" si="4"/>
        <v>4.7464403342995602</v>
      </c>
      <c r="K23" s="26"/>
      <c r="L23" s="23">
        <f t="shared" si="5"/>
        <v>4.7464403342995602</v>
      </c>
      <c r="M23" s="23">
        <f t="shared" si="6"/>
        <v>0.51455293170237515</v>
      </c>
      <c r="N23" s="23">
        <f t="shared" si="7"/>
        <v>0.48544706829762491</v>
      </c>
      <c r="O23" s="23">
        <f t="shared" si="8"/>
        <v>2.0670137273121854</v>
      </c>
      <c r="P23" s="23">
        <f t="shared" si="8"/>
        <v>0.84609307185260541</v>
      </c>
      <c r="Q23" s="23">
        <f t="shared" si="9"/>
        <v>2.9131067991647908</v>
      </c>
      <c r="R23" s="23">
        <f t="shared" si="10"/>
        <v>-0.37528106185205479</v>
      </c>
      <c r="S23" s="23">
        <f t="shared" si="11"/>
        <v>0.60896125402947066</v>
      </c>
      <c r="T23" s="23">
        <f t="shared" si="12"/>
        <v>0.51166968429395121</v>
      </c>
      <c r="U23" s="23"/>
      <c r="V23" s="23"/>
      <c r="W23" s="26">
        <v>2.3041455451353201</v>
      </c>
      <c r="X23" s="26" t="s">
        <v>124</v>
      </c>
      <c r="Y23" s="26">
        <f t="shared" si="0"/>
        <v>4.7464403342995602</v>
      </c>
      <c r="Z23" s="24">
        <f t="shared" si="1"/>
        <v>0.74221148792863989</v>
      </c>
      <c r="AA23" s="24">
        <f t="shared" si="2"/>
        <v>1.7611381340418399</v>
      </c>
      <c r="AB23" s="25">
        <v>3.5058259999999999</v>
      </c>
      <c r="AC23" s="25">
        <v>3.8477130000000002</v>
      </c>
      <c r="AD23" s="24"/>
      <c r="AE23" s="24">
        <f t="shared" si="3"/>
        <v>1.6187980294376285</v>
      </c>
    </row>
    <row r="24" spans="1:31" x14ac:dyDescent="0.3">
      <c r="A24" s="3" t="s">
        <v>60</v>
      </c>
      <c r="B24" s="26">
        <v>3.3879131116965899</v>
      </c>
      <c r="C24" s="26">
        <v>1.4839361591128699</v>
      </c>
      <c r="D24" s="26" t="s">
        <v>124</v>
      </c>
      <c r="E24" s="26"/>
      <c r="F24" s="26">
        <v>2.4002579703391498</v>
      </c>
      <c r="G24" s="26" t="s">
        <v>124</v>
      </c>
      <c r="H24" s="26">
        <v>2.5937765920849798</v>
      </c>
      <c r="I24" s="26" t="s">
        <v>124</v>
      </c>
      <c r="J24" s="23">
        <f t="shared" si="4"/>
        <v>4.9940345624241296</v>
      </c>
      <c r="K24" s="26"/>
      <c r="L24" s="23">
        <f t="shared" si="5"/>
        <v>4.9940345624241296</v>
      </c>
      <c r="M24" s="23">
        <f t="shared" si="6"/>
        <v>0.48062502178079691</v>
      </c>
      <c r="N24" s="23">
        <f t="shared" si="7"/>
        <v>0.51937497821920309</v>
      </c>
      <c r="O24" s="23">
        <f t="shared" si="8"/>
        <v>2.0540444380542651</v>
      </c>
      <c r="P24" s="23">
        <f t="shared" si="8"/>
        <v>0.96304689094276985</v>
      </c>
      <c r="Q24" s="23">
        <f t="shared" si="9"/>
        <v>3.0170913289970347</v>
      </c>
      <c r="R24" s="23">
        <f t="shared" si="10"/>
        <v>-0.34621353228488472</v>
      </c>
      <c r="S24" s="23">
        <f t="shared" si="11"/>
        <v>0.4233147369120549</v>
      </c>
      <c r="T24" s="23">
        <f t="shared" si="12"/>
        <v>0.29905917642409918</v>
      </c>
      <c r="U24" s="23"/>
      <c r="V24" s="23"/>
      <c r="W24" s="26">
        <v>2.5937765920849798</v>
      </c>
      <c r="X24" s="26" t="s">
        <v>124</v>
      </c>
      <c r="Y24" s="26">
        <f t="shared" si="0"/>
        <v>4.9940345624241296</v>
      </c>
      <c r="Z24" s="24">
        <f t="shared" si="1"/>
        <v>0.98765514135744015</v>
      </c>
      <c r="AA24" s="24">
        <f t="shared" si="2"/>
        <v>1.90397695258372</v>
      </c>
      <c r="AB24" s="25">
        <v>3.5058259999999999</v>
      </c>
      <c r="AC24" s="25">
        <v>3.8477130000000002</v>
      </c>
      <c r="AD24" s="24"/>
      <c r="AE24" s="24">
        <f t="shared" si="3"/>
        <v>1.7479030860974485</v>
      </c>
    </row>
    <row r="25" spans="1:31" x14ac:dyDescent="0.3">
      <c r="A25" s="3" t="s">
        <v>61</v>
      </c>
      <c r="B25" s="26">
        <v>3.39547982639268</v>
      </c>
      <c r="C25" s="26">
        <v>1.4886921816273799</v>
      </c>
      <c r="D25" s="26" t="s">
        <v>124</v>
      </c>
      <c r="E25" s="26"/>
      <c r="F25" s="26">
        <v>2.4995712599140898</v>
      </c>
      <c r="G25" s="26" t="s">
        <v>124</v>
      </c>
      <c r="H25" s="26">
        <v>2.4163385547384899</v>
      </c>
      <c r="I25" s="26" t="s">
        <v>124</v>
      </c>
      <c r="J25" s="23">
        <f t="shared" si="4"/>
        <v>4.9159098146525793</v>
      </c>
      <c r="K25" s="26"/>
      <c r="L25" s="23">
        <f t="shared" si="5"/>
        <v>4.9159098146525793</v>
      </c>
      <c r="M25" s="23">
        <f t="shared" si="6"/>
        <v>0.50846564606693079</v>
      </c>
      <c r="N25" s="23">
        <f t="shared" si="7"/>
        <v>0.49153435393306927</v>
      </c>
      <c r="O25" s="23">
        <f t="shared" si="8"/>
        <v>2.1778800905326783</v>
      </c>
      <c r="P25" s="23">
        <f t="shared" si="8"/>
        <v>0.91345925026559727</v>
      </c>
      <c r="Q25" s="23">
        <f t="shared" si="9"/>
        <v>3.0913393407982754</v>
      </c>
      <c r="R25" s="23">
        <f t="shared" si="10"/>
        <v>-0.32169116938141151</v>
      </c>
      <c r="S25" s="23">
        <f t="shared" si="11"/>
        <v>0.67500078605978553</v>
      </c>
      <c r="T25" s="23">
        <f t="shared" si="12"/>
        <v>0.55911126963930835</v>
      </c>
      <c r="U25" s="23"/>
      <c r="V25" s="23"/>
      <c r="W25" s="26">
        <v>2.4163385547384899</v>
      </c>
      <c r="X25" s="26" t="s">
        <v>124</v>
      </c>
      <c r="Y25" s="26">
        <f t="shared" si="0"/>
        <v>4.9159098146525793</v>
      </c>
      <c r="Z25" s="24">
        <f t="shared" si="1"/>
        <v>0.89590856647859018</v>
      </c>
      <c r="AA25" s="24">
        <f t="shared" si="2"/>
        <v>1.9067876447653</v>
      </c>
      <c r="AB25" s="25">
        <v>3.5058259999999999</v>
      </c>
      <c r="AC25" s="25">
        <v>3.8477130000000002</v>
      </c>
      <c r="AD25" s="24"/>
      <c r="AE25" s="24">
        <f t="shared" si="3"/>
        <v>1.6231283972332302</v>
      </c>
    </row>
    <row r="26" spans="1:31" s="7" customFormat="1" x14ac:dyDescent="0.3">
      <c r="A26" s="3" t="s">
        <v>62</v>
      </c>
      <c r="B26" s="26">
        <v>3.39147220861053</v>
      </c>
      <c r="C26" s="26">
        <v>1.4812922090438101</v>
      </c>
      <c r="D26" s="26" t="s">
        <v>124</v>
      </c>
      <c r="E26" s="26"/>
      <c r="F26" s="26">
        <v>2.5100074404485002</v>
      </c>
      <c r="G26" s="26" t="s">
        <v>124</v>
      </c>
      <c r="H26" s="26">
        <v>2.4239859844741698</v>
      </c>
      <c r="I26" s="26" t="s">
        <v>124</v>
      </c>
      <c r="J26" s="23">
        <f t="shared" si="4"/>
        <v>4.9339934249226705</v>
      </c>
      <c r="K26" s="26"/>
      <c r="L26" s="23">
        <f t="shared" si="5"/>
        <v>4.9339934249226705</v>
      </c>
      <c r="M26" s="23">
        <f t="shared" si="6"/>
        <v>0.50871722442310285</v>
      </c>
      <c r="N26" s="23">
        <f t="shared" si="7"/>
        <v>0.49128277557689704</v>
      </c>
      <c r="O26" s="23">
        <f t="shared" si="8"/>
        <v>2.1763858801657596</v>
      </c>
      <c r="P26" s="23">
        <f t="shared" si="8"/>
        <v>0.91191413514387842</v>
      </c>
      <c r="Q26" s="23">
        <f t="shared" si="9"/>
        <v>3.0883000153096383</v>
      </c>
      <c r="R26" s="23">
        <f t="shared" si="10"/>
        <v>-0.33362156028274059</v>
      </c>
      <c r="S26" s="23">
        <f t="shared" si="11"/>
        <v>0.66431403083546847</v>
      </c>
      <c r="T26" s="23">
        <f t="shared" si="12"/>
        <v>0.5526164770503581</v>
      </c>
      <c r="U26" s="23"/>
      <c r="V26" s="23"/>
      <c r="W26" s="26">
        <v>2.4239859844741698</v>
      </c>
      <c r="X26" s="26" t="s">
        <v>124</v>
      </c>
      <c r="Y26" s="26">
        <f t="shared" si="0"/>
        <v>4.9339934249226705</v>
      </c>
      <c r="Z26" s="24">
        <f t="shared" si="1"/>
        <v>0.88146476816202979</v>
      </c>
      <c r="AA26" s="24">
        <f t="shared" si="2"/>
        <v>1.9101799995667199</v>
      </c>
      <c r="AB26" s="25">
        <v>3.5058259999999999</v>
      </c>
      <c r="AC26" s="25">
        <v>3.8477130000000002</v>
      </c>
      <c r="AD26" s="24"/>
      <c r="AE26" s="24">
        <f t="shared" si="3"/>
        <v>1.636399604125967</v>
      </c>
    </row>
    <row r="27" spans="1:31" s="7" customFormat="1" x14ac:dyDescent="0.3">
      <c r="A27" s="3" t="s">
        <v>69</v>
      </c>
      <c r="B27" s="26">
        <v>2.7676145336508799</v>
      </c>
      <c r="C27" s="26">
        <v>1.09181551742904</v>
      </c>
      <c r="D27" s="26" t="s">
        <v>124</v>
      </c>
      <c r="E27" s="26"/>
      <c r="F27" s="26">
        <v>1.8927350595421299</v>
      </c>
      <c r="G27" s="26" t="s">
        <v>124</v>
      </c>
      <c r="H27" s="26">
        <v>2.1186619092442598</v>
      </c>
      <c r="I27" s="26" t="s">
        <v>124</v>
      </c>
      <c r="J27" s="23">
        <f t="shared" si="4"/>
        <v>4.0113969687863893</v>
      </c>
      <c r="K27" s="26"/>
      <c r="L27" s="23">
        <f t="shared" si="5"/>
        <v>4.0113969687863893</v>
      </c>
      <c r="M27" s="23">
        <f t="shared" si="6"/>
        <v>0.4718393802134121</v>
      </c>
      <c r="N27" s="23">
        <f t="shared" si="7"/>
        <v>0.52816061978658801</v>
      </c>
      <c r="O27" s="23">
        <f t="shared" si="8"/>
        <v>1.6472934891324584</v>
      </c>
      <c r="P27" s="23">
        <f t="shared" si="8"/>
        <v>0.80002906680608332</v>
      </c>
      <c r="Q27" s="23">
        <f t="shared" si="9"/>
        <v>2.4473225559385416</v>
      </c>
      <c r="R27" s="23">
        <f t="shared" si="10"/>
        <v>-0.24544157040967152</v>
      </c>
      <c r="S27" s="23">
        <f t="shared" si="11"/>
        <v>0.32866064669428185</v>
      </c>
      <c r="T27" s="23">
        <f t="shared" si="12"/>
        <v>0.1682593851706693</v>
      </c>
      <c r="U27" s="23"/>
      <c r="V27" s="23"/>
      <c r="W27" s="26">
        <v>2.1186619092442598</v>
      </c>
      <c r="X27" s="26" t="s">
        <v>124</v>
      </c>
      <c r="Y27" s="26">
        <f t="shared" si="0"/>
        <v>4.0113969687863893</v>
      </c>
      <c r="Z27" s="24">
        <f t="shared" si="1"/>
        <v>0.87487947410875</v>
      </c>
      <c r="AA27" s="24">
        <f t="shared" si="2"/>
        <v>1.6757990162218399</v>
      </c>
      <c r="AB27" s="25">
        <v>4.527495</v>
      </c>
      <c r="AC27" s="25"/>
      <c r="AD27" s="24"/>
      <c r="AE27" s="24">
        <f t="shared" si="3"/>
        <v>1.9404944108444193</v>
      </c>
    </row>
    <row r="28" spans="1:31" s="7" customFormat="1" x14ac:dyDescent="0.3">
      <c r="A28" s="3" t="s">
        <v>70</v>
      </c>
      <c r="B28" s="26">
        <v>2.7694934469761301</v>
      </c>
      <c r="C28" s="26">
        <v>1.0837128247721499</v>
      </c>
      <c r="D28" s="26" t="s">
        <v>124</v>
      </c>
      <c r="E28" s="26"/>
      <c r="F28" s="26">
        <v>1.8921710359520201</v>
      </c>
      <c r="G28" s="26" t="s">
        <v>124</v>
      </c>
      <c r="H28" s="26">
        <v>1.89709962928085</v>
      </c>
      <c r="I28" s="26" t="s">
        <v>124</v>
      </c>
      <c r="J28" s="23">
        <f t="shared" si="4"/>
        <v>3.7892706652328698</v>
      </c>
      <c r="K28" s="26"/>
      <c r="L28" s="23">
        <f t="shared" si="5"/>
        <v>3.7892706652328698</v>
      </c>
      <c r="M28" s="23">
        <f t="shared" si="6"/>
        <v>0.49934966464997471</v>
      </c>
      <c r="N28" s="23">
        <f t="shared" si="7"/>
        <v>0.50065033535002534</v>
      </c>
      <c r="O28" s="23">
        <f t="shared" si="8"/>
        <v>1.7445213909058184</v>
      </c>
      <c r="P28" s="23">
        <f t="shared" si="8"/>
        <v>0.75887282341715134</v>
      </c>
      <c r="Q28" s="23">
        <f t="shared" si="9"/>
        <v>2.5033942143229697</v>
      </c>
      <c r="R28" s="23">
        <f t="shared" si="10"/>
        <v>-0.14764964504620171</v>
      </c>
      <c r="S28" s="23">
        <f t="shared" si="11"/>
        <v>0.60629458504211975</v>
      </c>
      <c r="T28" s="23">
        <f t="shared" si="12"/>
        <v>0.38939354153366557</v>
      </c>
      <c r="U28" s="23"/>
      <c r="V28" s="23"/>
      <c r="W28" s="26">
        <v>1.89709962928085</v>
      </c>
      <c r="X28" s="26" t="s">
        <v>124</v>
      </c>
      <c r="Y28" s="26">
        <f t="shared" si="0"/>
        <v>3.7892706652328698</v>
      </c>
      <c r="Z28" s="24">
        <f t="shared" si="1"/>
        <v>0.87732241102411002</v>
      </c>
      <c r="AA28" s="24">
        <f t="shared" si="2"/>
        <v>1.6857806222039802</v>
      </c>
      <c r="AB28" s="25">
        <v>4.527495</v>
      </c>
      <c r="AC28" s="25"/>
      <c r="AD28" s="24"/>
      <c r="AE28" s="24">
        <f t="shared" si="3"/>
        <v>1.7505556692841706</v>
      </c>
    </row>
    <row r="29" spans="1:31" x14ac:dyDescent="0.3">
      <c r="A29" s="3" t="s">
        <v>71</v>
      </c>
      <c r="B29" s="26">
        <v>2.76701065237227</v>
      </c>
      <c r="C29" s="26">
        <v>1.0849088212392799</v>
      </c>
      <c r="D29" s="26" t="s">
        <v>124</v>
      </c>
      <c r="E29" s="26"/>
      <c r="F29" s="26">
        <v>1.9909639492863</v>
      </c>
      <c r="G29" s="26" t="s">
        <v>124</v>
      </c>
      <c r="H29" s="26">
        <v>2.2629688916410098</v>
      </c>
      <c r="I29" s="26" t="s">
        <v>124</v>
      </c>
      <c r="J29" s="23">
        <f t="shared" si="4"/>
        <v>4.2539328409273098</v>
      </c>
      <c r="K29" s="26"/>
      <c r="L29" s="23">
        <f t="shared" si="5"/>
        <v>4.2539328409273098</v>
      </c>
      <c r="M29" s="23">
        <f t="shared" si="6"/>
        <v>0.46802900368598488</v>
      </c>
      <c r="N29" s="23">
        <f t="shared" si="7"/>
        <v>0.53197099631401512</v>
      </c>
      <c r="O29" s="23">
        <f t="shared" si="8"/>
        <v>1.6336341097003506</v>
      </c>
      <c r="P29" s="23">
        <f t="shared" si="8"/>
        <v>0.8056249963654325</v>
      </c>
      <c r="Q29" s="23">
        <f t="shared" si="9"/>
        <v>2.4392591060657831</v>
      </c>
      <c r="R29" s="23">
        <f t="shared" si="10"/>
        <v>-0.35732983958594944</v>
      </c>
      <c r="S29" s="23">
        <f t="shared" si="11"/>
        <v>0.17629021442477333</v>
      </c>
      <c r="T29" s="23">
        <f t="shared" si="12"/>
        <v>0.15876285396045289</v>
      </c>
      <c r="U29" s="23"/>
      <c r="V29" s="23"/>
      <c r="W29" s="26">
        <v>2.2629688916410098</v>
      </c>
      <c r="X29" s="26" t="s">
        <v>124</v>
      </c>
      <c r="Y29" s="26">
        <f t="shared" si="0"/>
        <v>4.2539328409273098</v>
      </c>
      <c r="Z29" s="24">
        <f t="shared" si="1"/>
        <v>0.7760467030859699</v>
      </c>
      <c r="AA29" s="24">
        <f t="shared" si="2"/>
        <v>1.6821018311329901</v>
      </c>
      <c r="AB29" s="25">
        <v>4.527495</v>
      </c>
      <c r="AC29" s="25"/>
      <c r="AD29" s="24"/>
      <c r="AE29" s="24">
        <f t="shared" si="3"/>
        <v>2.0858609012470231</v>
      </c>
    </row>
    <row r="30" spans="1:31" x14ac:dyDescent="0.3">
      <c r="A30" s="3" t="s">
        <v>75</v>
      </c>
      <c r="B30" s="26">
        <v>4.2156785071570297</v>
      </c>
      <c r="C30" s="26">
        <v>1.5241764282261501</v>
      </c>
      <c r="D30" s="26" t="s">
        <v>124</v>
      </c>
      <c r="E30" s="26"/>
      <c r="F30" s="26">
        <v>3.6167014884922102</v>
      </c>
      <c r="G30" s="26" t="s">
        <v>124</v>
      </c>
      <c r="H30" s="26">
        <v>2.6322525710767599</v>
      </c>
      <c r="I30" s="26" t="s">
        <v>124</v>
      </c>
      <c r="J30" s="23">
        <f t="shared" si="4"/>
        <v>6.2489540595689697</v>
      </c>
      <c r="K30" s="26"/>
      <c r="L30" s="23">
        <f t="shared" si="5"/>
        <v>6.2489540595689697</v>
      </c>
      <c r="M30" s="23">
        <f t="shared" si="6"/>
        <v>0.57876909543829758</v>
      </c>
      <c r="N30" s="23">
        <f t="shared" si="7"/>
        <v>0.42123090456170248</v>
      </c>
      <c r="O30" s="23">
        <f t="shared" si="8"/>
        <v>3.0778256259218804</v>
      </c>
      <c r="P30" s="23">
        <f t="shared" si="8"/>
        <v>0.97190061576718889</v>
      </c>
      <c r="Q30" s="23">
        <f t="shared" si="9"/>
        <v>4.0497262416890694</v>
      </c>
      <c r="R30" s="23">
        <f t="shared" si="10"/>
        <v>-0.53887586257032982</v>
      </c>
      <c r="S30" s="23">
        <f t="shared" si="11"/>
        <v>1.4174736706123094</v>
      </c>
      <c r="T30" s="23">
        <f t="shared" si="12"/>
        <v>2.299618802140051</v>
      </c>
      <c r="U30" s="23"/>
      <c r="V30" s="23"/>
      <c r="W30" s="26">
        <v>2.6322525710767599</v>
      </c>
      <c r="X30" s="26" t="s">
        <v>124</v>
      </c>
      <c r="Y30" s="26">
        <f t="shared" si="0"/>
        <v>6.2489540595689697</v>
      </c>
      <c r="Z30" s="24">
        <f t="shared" si="1"/>
        <v>0.59897701866481956</v>
      </c>
      <c r="AA30" s="24">
        <f t="shared" si="2"/>
        <v>2.6915020789308794</v>
      </c>
      <c r="AB30" s="25">
        <v>4.2100569999999999</v>
      </c>
      <c r="AC30" s="25">
        <v>5.1383380000000001</v>
      </c>
      <c r="AD30" s="24"/>
      <c r="AE30" s="24">
        <f t="shared" si="3"/>
        <v>1.7269999209607241</v>
      </c>
    </row>
    <row r="31" spans="1:31" x14ac:dyDescent="0.3">
      <c r="A31" s="3" t="s">
        <v>76</v>
      </c>
      <c r="B31" s="26">
        <v>4.2145802734541897</v>
      </c>
      <c r="C31" s="26">
        <v>1.51914599339923</v>
      </c>
      <c r="D31" s="26" t="s">
        <v>124</v>
      </c>
      <c r="E31" s="26"/>
      <c r="F31" s="26">
        <v>3.6807377375956598</v>
      </c>
      <c r="G31" s="26" t="s">
        <v>124</v>
      </c>
      <c r="H31" s="26">
        <v>2.80211460294995</v>
      </c>
      <c r="I31" s="26" t="s">
        <v>124</v>
      </c>
      <c r="J31" s="23">
        <f t="shared" si="4"/>
        <v>6.4828523405456098</v>
      </c>
      <c r="K31" s="26"/>
      <c r="L31" s="23">
        <f t="shared" si="5"/>
        <v>6.4828523405456098</v>
      </c>
      <c r="M31" s="23">
        <f t="shared" si="6"/>
        <v>0.5677651663566784</v>
      </c>
      <c r="N31" s="23">
        <f t="shared" si="7"/>
        <v>0.43223483364332166</v>
      </c>
      <c r="O31" s="23">
        <f t="shared" si="8"/>
        <v>3.0185214668194242</v>
      </c>
      <c r="P31" s="23">
        <f t="shared" si="8"/>
        <v>0.99703003325512485</v>
      </c>
      <c r="Q31" s="23">
        <f t="shared" si="9"/>
        <v>4.0155515000745492</v>
      </c>
      <c r="R31" s="23">
        <f t="shared" si="10"/>
        <v>-0.66221627077623557</v>
      </c>
      <c r="S31" s="23">
        <f t="shared" si="11"/>
        <v>1.2134368971245992</v>
      </c>
      <c r="T31" s="23">
        <f t="shared" si="12"/>
        <v>1.9109594925841598</v>
      </c>
      <c r="U31" s="23"/>
      <c r="V31" s="23"/>
      <c r="W31" s="26">
        <v>2.80211460294995</v>
      </c>
      <c r="X31" s="26" t="s">
        <v>124</v>
      </c>
      <c r="Y31" s="26">
        <f t="shared" si="0"/>
        <v>6.4828523405456098</v>
      </c>
      <c r="Z31" s="24">
        <f t="shared" si="1"/>
        <v>0.53384253585852992</v>
      </c>
      <c r="AA31" s="24">
        <f t="shared" si="2"/>
        <v>2.6954342800549598</v>
      </c>
      <c r="AB31" s="25">
        <v>4.2100569999999999</v>
      </c>
      <c r="AC31" s="25">
        <v>5.1383380000000001</v>
      </c>
      <c r="AD31" s="24"/>
      <c r="AE31" s="24">
        <f t="shared" si="3"/>
        <v>1.8445327935071987</v>
      </c>
    </row>
    <row r="32" spans="1:31" s="7" customFormat="1" x14ac:dyDescent="0.3">
      <c r="A32" s="3" t="s">
        <v>77</v>
      </c>
      <c r="B32" s="26">
        <v>4.1974150329161102</v>
      </c>
      <c r="C32" s="26">
        <v>1.52270636255994</v>
      </c>
      <c r="D32" s="26" t="s">
        <v>124</v>
      </c>
      <c r="E32" s="26"/>
      <c r="F32" s="26">
        <v>3.3714629847134501</v>
      </c>
      <c r="G32" s="26" t="s">
        <v>124</v>
      </c>
      <c r="H32" s="26">
        <v>2.56786046704471</v>
      </c>
      <c r="I32" s="26" t="s">
        <v>124</v>
      </c>
      <c r="J32" s="23">
        <f t="shared" si="4"/>
        <v>5.9393234517581597</v>
      </c>
      <c r="K32" s="26"/>
      <c r="L32" s="23">
        <f t="shared" si="5"/>
        <v>5.9393234517581597</v>
      </c>
      <c r="M32" s="23">
        <f t="shared" si="6"/>
        <v>0.56765101481641467</v>
      </c>
      <c r="N32" s="23">
        <f t="shared" si="7"/>
        <v>0.43234898518358544</v>
      </c>
      <c r="O32" s="23">
        <f t="shared" si="8"/>
        <v>3.0056231478874058</v>
      </c>
      <c r="P32" s="23">
        <f t="shared" si="8"/>
        <v>0.993231545487957</v>
      </c>
      <c r="Q32" s="23">
        <f t="shared" si="9"/>
        <v>3.998854693375363</v>
      </c>
      <c r="R32" s="23">
        <f t="shared" si="10"/>
        <v>-0.36583983682604426</v>
      </c>
      <c r="S32" s="23">
        <f t="shared" si="11"/>
        <v>1.430994226330653</v>
      </c>
      <c r="T32" s="23">
        <f t="shared" si="12"/>
        <v>2.1815832620005708</v>
      </c>
      <c r="U32" s="23"/>
      <c r="V32" s="23"/>
      <c r="W32" s="26">
        <v>2.56786046704471</v>
      </c>
      <c r="X32" s="26" t="s">
        <v>124</v>
      </c>
      <c r="Y32" s="26">
        <f t="shared" si="0"/>
        <v>5.9393234517581597</v>
      </c>
      <c r="Z32" s="24">
        <f t="shared" si="1"/>
        <v>0.82595204820266011</v>
      </c>
      <c r="AA32" s="24">
        <f t="shared" si="2"/>
        <v>2.6747086703561704</v>
      </c>
      <c r="AB32" s="25">
        <v>4.2100569999999999</v>
      </c>
      <c r="AC32" s="25">
        <v>5.1383380000000001</v>
      </c>
      <c r="AD32" s="24"/>
      <c r="AE32" s="24">
        <f t="shared" si="3"/>
        <v>1.686379285056431</v>
      </c>
    </row>
    <row r="33" spans="1:31" s="7" customFormat="1" x14ac:dyDescent="0.3">
      <c r="A33" s="3" t="s">
        <v>137</v>
      </c>
      <c r="B33" s="26">
        <v>3.2010448308783102</v>
      </c>
      <c r="C33" s="26">
        <v>1.45956872886762</v>
      </c>
      <c r="D33" s="26" t="s">
        <v>124</v>
      </c>
      <c r="E33" s="26"/>
      <c r="F33" s="26">
        <v>1.8404443823266301</v>
      </c>
      <c r="G33" s="26" t="s">
        <v>124</v>
      </c>
      <c r="H33" s="26">
        <v>2.0339748800712401</v>
      </c>
      <c r="I33" s="26" t="s">
        <v>124</v>
      </c>
      <c r="J33" s="23">
        <f t="shared" si="4"/>
        <v>3.8744192623978702</v>
      </c>
      <c r="K33" s="26"/>
      <c r="L33" s="23">
        <f t="shared" si="5"/>
        <v>3.8744192623978702</v>
      </c>
      <c r="M33" s="23">
        <f t="shared" si="6"/>
        <v>0.4750245798611849</v>
      </c>
      <c r="N33" s="23">
        <f t="shared" si="7"/>
        <v>0.52497542013881515</v>
      </c>
      <c r="O33" s="23">
        <f t="shared" si="8"/>
        <v>1.9181343979914549</v>
      </c>
      <c r="P33" s="23">
        <f t="shared" si="8"/>
        <v>0.91973957362098813</v>
      </c>
      <c r="Q33" s="23">
        <f t="shared" si="9"/>
        <v>2.837873971612443</v>
      </c>
      <c r="R33" s="23">
        <f t="shared" si="10"/>
        <v>7.7690015664824807E-2</v>
      </c>
      <c r="S33" s="23">
        <f t="shared" si="11"/>
        <v>0.80389909154120298</v>
      </c>
      <c r="T33" s="23">
        <f t="shared" si="12"/>
        <v>0.65228948791477215</v>
      </c>
      <c r="U33" s="23"/>
      <c r="V33" s="23"/>
      <c r="W33" s="26">
        <v>2.0339748800712401</v>
      </c>
      <c r="X33" s="26" t="s">
        <v>124</v>
      </c>
      <c r="Y33" s="26">
        <f t="shared" si="0"/>
        <v>3.8744192623978702</v>
      </c>
      <c r="Z33" s="24">
        <f t="shared" si="1"/>
        <v>1.3606004485516801</v>
      </c>
      <c r="AA33" s="24">
        <f t="shared" si="2"/>
        <v>1.7414761020106901</v>
      </c>
      <c r="AB33" s="25">
        <v>4.7209269999999997</v>
      </c>
      <c r="AC33" s="25"/>
      <c r="AD33" s="24"/>
      <c r="AE33" s="24">
        <f t="shared" si="3"/>
        <v>1.3935451204475056</v>
      </c>
    </row>
    <row r="34" spans="1:31" s="7" customFormat="1" x14ac:dyDescent="0.3">
      <c r="A34" s="3" t="s">
        <v>138</v>
      </c>
      <c r="B34" s="26">
        <v>3.16590095549464</v>
      </c>
      <c r="C34" s="26">
        <v>1.45917286613647</v>
      </c>
      <c r="D34" s="26" t="s">
        <v>124</v>
      </c>
      <c r="E34" s="26"/>
      <c r="F34" s="26">
        <v>1.7308955855899899</v>
      </c>
      <c r="G34" s="26" t="s">
        <v>124</v>
      </c>
      <c r="H34" s="26">
        <v>1.7983314357647999</v>
      </c>
      <c r="I34" s="26" t="s">
        <v>124</v>
      </c>
      <c r="J34" s="23">
        <f t="shared" si="4"/>
        <v>3.5292270213547896</v>
      </c>
      <c r="K34" s="26"/>
      <c r="L34" s="23">
        <f t="shared" si="5"/>
        <v>3.5292270213547896</v>
      </c>
      <c r="M34" s="23">
        <f t="shared" si="6"/>
        <v>0.49044608780240456</v>
      </c>
      <c r="N34" s="23">
        <f t="shared" si="7"/>
        <v>0.50955391219759549</v>
      </c>
      <c r="O34" s="23">
        <f t="shared" si="8"/>
        <v>1.9586633325730323</v>
      </c>
      <c r="P34" s="23">
        <f t="shared" si="8"/>
        <v>0.88292052166303103</v>
      </c>
      <c r="Q34" s="23">
        <f t="shared" si="9"/>
        <v>2.8415838542360632</v>
      </c>
      <c r="R34" s="23">
        <f t="shared" si="10"/>
        <v>0.22776774698304236</v>
      </c>
      <c r="S34" s="23">
        <f t="shared" si="11"/>
        <v>1.0432524184712633</v>
      </c>
      <c r="T34" s="23">
        <f t="shared" si="12"/>
        <v>1.140253755211871</v>
      </c>
      <c r="U34" s="23"/>
      <c r="V34" s="23"/>
      <c r="W34" s="26">
        <v>1.7983314357647999</v>
      </c>
      <c r="X34" s="26" t="s">
        <v>124</v>
      </c>
      <c r="Y34" s="26">
        <f t="shared" si="0"/>
        <v>3.5292270213547896</v>
      </c>
      <c r="Z34" s="24">
        <f t="shared" si="1"/>
        <v>1.4350053699046501</v>
      </c>
      <c r="AA34" s="24">
        <f t="shared" si="2"/>
        <v>1.70672808935817</v>
      </c>
      <c r="AB34" s="25">
        <v>4.7209269999999997</v>
      </c>
      <c r="AC34" s="25"/>
      <c r="AD34" s="24"/>
      <c r="AE34" s="24">
        <f t="shared" si="3"/>
        <v>1.2324320699070688</v>
      </c>
    </row>
    <row r="35" spans="1:31" x14ac:dyDescent="0.3">
      <c r="A35" s="3" t="s">
        <v>139</v>
      </c>
      <c r="B35" s="26">
        <v>3.21687879051647</v>
      </c>
      <c r="C35" s="26">
        <v>1.4606450394731501</v>
      </c>
      <c r="D35" s="26" t="s">
        <v>124</v>
      </c>
      <c r="E35" s="26"/>
      <c r="F35" s="26">
        <v>2.0783096133157399</v>
      </c>
      <c r="G35" s="26" t="s">
        <v>124</v>
      </c>
      <c r="H35" s="26">
        <v>1.8746350320002501</v>
      </c>
      <c r="I35" s="26" t="s">
        <v>124</v>
      </c>
      <c r="J35" s="23">
        <f t="shared" si="4"/>
        <v>3.95294464531599</v>
      </c>
      <c r="K35" s="26"/>
      <c r="L35" s="23">
        <f t="shared" si="5"/>
        <v>3.95294464531599</v>
      </c>
      <c r="M35" s="23">
        <f t="shared" si="6"/>
        <v>0.52576238723160873</v>
      </c>
      <c r="N35" s="23">
        <f t="shared" si="7"/>
        <v>0.47423761276839121</v>
      </c>
      <c r="O35" s="23">
        <f t="shared" si="8"/>
        <v>2.1335135509505005</v>
      </c>
      <c r="P35" s="23">
        <f t="shared" si="8"/>
        <v>0.83495840358286821</v>
      </c>
      <c r="Q35" s="23">
        <f t="shared" si="9"/>
        <v>2.9684719545333689</v>
      </c>
      <c r="R35" s="23">
        <f t="shared" si="10"/>
        <v>5.5203937634760614E-2</v>
      </c>
      <c r="S35" s="23">
        <f t="shared" si="11"/>
        <v>1.0938369225331188</v>
      </c>
      <c r="T35" s="23">
        <f t="shared" si="12"/>
        <v>1.1995266878271067</v>
      </c>
      <c r="U35" s="23"/>
      <c r="V35" s="23"/>
      <c r="W35" s="26">
        <v>1.8746350320002501</v>
      </c>
      <c r="X35" s="26" t="s">
        <v>124</v>
      </c>
      <c r="Y35" s="26">
        <f t="shared" si="0"/>
        <v>3.95294464531599</v>
      </c>
      <c r="Z35" s="24">
        <f t="shared" si="1"/>
        <v>1.13856917720073</v>
      </c>
      <c r="AA35" s="24">
        <f t="shared" si="2"/>
        <v>1.7562337510433199</v>
      </c>
      <c r="AB35" s="25">
        <v>4.7209269999999997</v>
      </c>
      <c r="AC35" s="25"/>
      <c r="AD35" s="24"/>
      <c r="AE35" s="24">
        <f t="shared" si="3"/>
        <v>1.2834295679917038</v>
      </c>
    </row>
    <row r="36" spans="1:31" x14ac:dyDescent="0.3">
      <c r="A36" s="3" t="s">
        <v>87</v>
      </c>
      <c r="B36" s="26">
        <v>2.9994220915065699</v>
      </c>
      <c r="C36" s="26">
        <v>1.32071625602895</v>
      </c>
      <c r="D36" s="26" t="s">
        <v>124</v>
      </c>
      <c r="E36" s="26"/>
      <c r="F36" s="26">
        <v>2.1823033313365801</v>
      </c>
      <c r="G36" s="26" t="s">
        <v>124</v>
      </c>
      <c r="H36" s="26">
        <v>3.6658612908379902</v>
      </c>
      <c r="I36" s="26" t="s">
        <v>124</v>
      </c>
      <c r="J36" s="23">
        <f t="shared" si="4"/>
        <v>5.8481646221745702</v>
      </c>
      <c r="K36" s="26"/>
      <c r="L36" s="23">
        <f t="shared" si="5"/>
        <v>5.8481646221745702</v>
      </c>
      <c r="M36" s="23">
        <f t="shared" si="6"/>
        <v>0.37316037976460326</v>
      </c>
      <c r="N36" s="23">
        <f t="shared" si="7"/>
        <v>0.62683962023539674</v>
      </c>
      <c r="O36" s="23">
        <f t="shared" si="8"/>
        <v>1.411901198311488</v>
      </c>
      <c r="P36" s="23">
        <f t="shared" si="8"/>
        <v>1.0290303208295739</v>
      </c>
      <c r="Q36" s="23">
        <f t="shared" si="9"/>
        <v>2.4409315191410617</v>
      </c>
      <c r="R36" s="23">
        <f t="shared" si="10"/>
        <v>-0.77040213302509208</v>
      </c>
      <c r="S36" s="23">
        <f t="shared" si="11"/>
        <v>-1.2249297716969285</v>
      </c>
      <c r="T36" s="23">
        <f t="shared" si="12"/>
        <v>2.0939723921591011</v>
      </c>
      <c r="U36" s="23"/>
      <c r="V36" s="23"/>
      <c r="W36" s="26">
        <v>3.6658612908379902</v>
      </c>
      <c r="X36" s="26" t="s">
        <v>124</v>
      </c>
      <c r="Y36" s="26">
        <f t="shared" si="0"/>
        <v>5.8481646221745702</v>
      </c>
      <c r="Z36" s="24">
        <f t="shared" si="1"/>
        <v>0.81711876016998986</v>
      </c>
      <c r="AA36" s="24">
        <f t="shared" si="2"/>
        <v>1.6787058354776199</v>
      </c>
      <c r="AB36" s="25">
        <v>3.1071499999999999</v>
      </c>
      <c r="AC36" s="25"/>
      <c r="AD36" s="24"/>
      <c r="AE36" s="24">
        <f t="shared" si="3"/>
        <v>2.7756615201059769</v>
      </c>
    </row>
    <row r="37" spans="1:31" x14ac:dyDescent="0.3">
      <c r="A37" s="3" t="s">
        <v>88</v>
      </c>
      <c r="B37" s="26">
        <v>2.9875041009801202</v>
      </c>
      <c r="C37" s="26">
        <v>1.3265872894616499</v>
      </c>
      <c r="D37" s="26" t="s">
        <v>124</v>
      </c>
      <c r="E37" s="26"/>
      <c r="F37" s="26">
        <v>2.1884672857144798</v>
      </c>
      <c r="G37" s="26" t="s">
        <v>124</v>
      </c>
      <c r="H37" s="26">
        <v>3.5029946507685299</v>
      </c>
      <c r="I37" s="26" t="s">
        <v>124</v>
      </c>
      <c r="J37" s="23">
        <f t="shared" si="4"/>
        <v>5.6914619364830097</v>
      </c>
      <c r="K37" s="26"/>
      <c r="L37" s="23">
        <f t="shared" si="5"/>
        <v>5.6914619364830097</v>
      </c>
      <c r="M37" s="23">
        <f t="shared" si="6"/>
        <v>0.38451760024715625</v>
      </c>
      <c r="N37" s="23">
        <f t="shared" si="7"/>
        <v>0.61548239975284369</v>
      </c>
      <c r="O37" s="23">
        <f t="shared" si="8"/>
        <v>1.4490918969312345</v>
      </c>
      <c r="P37" s="23">
        <f t="shared" si="8"/>
        <v>1.0063714218096564</v>
      </c>
      <c r="Q37" s="23">
        <f t="shared" si="9"/>
        <v>2.455463318740891</v>
      </c>
      <c r="R37" s="23">
        <f t="shared" si="10"/>
        <v>-0.73937538878324527</v>
      </c>
      <c r="S37" s="23">
        <f t="shared" si="11"/>
        <v>-1.0475313320276389</v>
      </c>
      <c r="T37" s="23">
        <f t="shared" si="12"/>
        <v>1.6439978571179745</v>
      </c>
      <c r="U37" s="23"/>
      <c r="V37" s="23"/>
      <c r="W37" s="26">
        <v>3.5029946507685299</v>
      </c>
      <c r="X37" s="26" t="s">
        <v>124</v>
      </c>
      <c r="Y37" s="26">
        <f t="shared" ref="Y37:Y68" si="13">F37+W37</f>
        <v>5.6914619364830097</v>
      </c>
      <c r="Z37" s="24">
        <f t="shared" ref="Z37:Z68" si="14">B37-F37</f>
        <v>0.79903681526564041</v>
      </c>
      <c r="AA37" s="24">
        <f t="shared" ref="AA37:AA68" si="15">B37-C37</f>
        <v>1.6609168115184703</v>
      </c>
      <c r="AB37" s="25">
        <v>3.1071499999999999</v>
      </c>
      <c r="AC37" s="25"/>
      <c r="AD37" s="24"/>
      <c r="AE37" s="24">
        <f t="shared" ref="AE37:AE68" si="16">W37/C37</f>
        <v>2.6406062221432109</v>
      </c>
    </row>
    <row r="38" spans="1:31" x14ac:dyDescent="0.3">
      <c r="A38" s="3" t="s">
        <v>89</v>
      </c>
      <c r="B38" s="26">
        <v>3.0002715954400898</v>
      </c>
      <c r="C38" s="26">
        <v>1.32037658010533</v>
      </c>
      <c r="D38" s="26" t="s">
        <v>124</v>
      </c>
      <c r="E38" s="26"/>
      <c r="F38" s="26">
        <v>2.15255068224503</v>
      </c>
      <c r="G38" s="26" t="s">
        <v>124</v>
      </c>
      <c r="H38" s="26">
        <v>3.7279981641249602</v>
      </c>
      <c r="I38" s="26" t="s">
        <v>124</v>
      </c>
      <c r="J38" s="23">
        <f t="shared" si="4"/>
        <v>5.8805488463699902</v>
      </c>
      <c r="K38" s="26"/>
      <c r="L38" s="23">
        <f t="shared" si="5"/>
        <v>5.8805488463699902</v>
      </c>
      <c r="M38" s="23">
        <f t="shared" si="6"/>
        <v>0.3660458808319873</v>
      </c>
      <c r="N38" s="23">
        <f t="shared" si="7"/>
        <v>0.6339541191680127</v>
      </c>
      <c r="O38" s="23">
        <f t="shared" si="8"/>
        <v>1.3853748175414269</v>
      </c>
      <c r="P38" s="23">
        <f t="shared" si="8"/>
        <v>1.0410043527310524</v>
      </c>
      <c r="Q38" s="23">
        <f t="shared" si="9"/>
        <v>2.4263791702724795</v>
      </c>
      <c r="R38" s="23">
        <f t="shared" si="10"/>
        <v>-0.76717586470360311</v>
      </c>
      <c r="S38" s="23">
        <f t="shared" si="11"/>
        <v>-1.3016189938524807</v>
      </c>
      <c r="T38" s="23">
        <f t="shared" si="12"/>
        <v>2.2827708125412656</v>
      </c>
      <c r="U38" s="23"/>
      <c r="V38" s="23"/>
      <c r="W38" s="26">
        <v>3.7279981641249602</v>
      </c>
      <c r="X38" s="26" t="s">
        <v>124</v>
      </c>
      <c r="Y38" s="26">
        <f t="shared" si="13"/>
        <v>5.8805488463699902</v>
      </c>
      <c r="Z38" s="24">
        <f t="shared" si="14"/>
        <v>0.84772091319505982</v>
      </c>
      <c r="AA38" s="24">
        <f t="shared" si="15"/>
        <v>1.6798950153347598</v>
      </c>
      <c r="AB38" s="25">
        <v>3.1071499999999999</v>
      </c>
      <c r="AC38" s="25"/>
      <c r="AD38" s="24"/>
      <c r="AE38" s="24">
        <f t="shared" si="16"/>
        <v>2.8234355412662406</v>
      </c>
    </row>
    <row r="39" spans="1:31" x14ac:dyDescent="0.3">
      <c r="A39" s="3" t="s">
        <v>102</v>
      </c>
      <c r="B39" s="26">
        <v>4.6365647135849803</v>
      </c>
      <c r="C39" s="26">
        <v>2.2693604372059402</v>
      </c>
      <c r="D39" s="26" t="s">
        <v>124</v>
      </c>
      <c r="E39" s="26"/>
      <c r="F39" s="26">
        <v>2.5333281132769101</v>
      </c>
      <c r="G39" s="26" t="s">
        <v>124</v>
      </c>
      <c r="H39" s="26">
        <v>4.1831614429905297</v>
      </c>
      <c r="I39" s="26" t="s">
        <v>124</v>
      </c>
      <c r="J39" s="23">
        <f t="shared" si="4"/>
        <v>6.7164895562674403</v>
      </c>
      <c r="K39" s="26"/>
      <c r="L39" s="23">
        <f t="shared" si="5"/>
        <v>6.7164895562674403</v>
      </c>
      <c r="M39" s="23">
        <f t="shared" si="6"/>
        <v>0.37718038449310987</v>
      </c>
      <c r="N39" s="23">
        <f t="shared" si="7"/>
        <v>0.62281961550689002</v>
      </c>
      <c r="O39" s="23">
        <f t="shared" si="8"/>
        <v>2.2060564395574795</v>
      </c>
      <c r="P39" s="23">
        <f t="shared" si="8"/>
        <v>1.5804936480005254</v>
      </c>
      <c r="Q39" s="23">
        <f t="shared" si="9"/>
        <v>3.7865500875580049</v>
      </c>
      <c r="R39" s="23">
        <f t="shared" si="10"/>
        <v>-0.32727167371943056</v>
      </c>
      <c r="S39" s="23">
        <f t="shared" si="11"/>
        <v>-0.39661135543252479</v>
      </c>
      <c r="T39" s="23">
        <f t="shared" si="12"/>
        <v>0.26440731567714193</v>
      </c>
      <c r="U39" s="23"/>
      <c r="V39" s="23"/>
      <c r="W39" s="26">
        <v>4.1831614429905297</v>
      </c>
      <c r="X39" s="26" t="s">
        <v>124</v>
      </c>
      <c r="Y39" s="26">
        <f t="shared" si="13"/>
        <v>6.7164895562674403</v>
      </c>
      <c r="Z39" s="24">
        <f t="shared" si="14"/>
        <v>2.1032366003080702</v>
      </c>
      <c r="AA39" s="24">
        <f t="shared" si="15"/>
        <v>2.3672042763790402</v>
      </c>
      <c r="AB39" s="25">
        <v>5.3318950000000003</v>
      </c>
      <c r="AC39" s="25"/>
      <c r="AD39" s="24"/>
      <c r="AE39" s="24">
        <f t="shared" si="16"/>
        <v>1.8433217458134949</v>
      </c>
    </row>
    <row r="40" spans="1:31" x14ac:dyDescent="0.3">
      <c r="A40" s="3" t="s">
        <v>103</v>
      </c>
      <c r="B40" s="26">
        <v>4.6132432012771796</v>
      </c>
      <c r="C40" s="26">
        <v>2.2632794413767798</v>
      </c>
      <c r="D40" s="26" t="s">
        <v>124</v>
      </c>
      <c r="E40" s="26"/>
      <c r="F40" s="26">
        <v>2.82230544912575</v>
      </c>
      <c r="G40" s="26" t="s">
        <v>124</v>
      </c>
      <c r="H40" s="26">
        <v>4.1569276549022103</v>
      </c>
      <c r="I40" s="26" t="s">
        <v>124</v>
      </c>
      <c r="J40" s="23">
        <f t="shared" si="4"/>
        <v>6.9792331040279603</v>
      </c>
      <c r="K40" s="26"/>
      <c r="L40" s="23">
        <f t="shared" si="5"/>
        <v>6.9792331040279603</v>
      </c>
      <c r="M40" s="23">
        <f t="shared" si="6"/>
        <v>0.40438618499458034</v>
      </c>
      <c r="N40" s="23">
        <f t="shared" si="7"/>
        <v>0.59561381500541966</v>
      </c>
      <c r="O40" s="23">
        <f t="shared" si="8"/>
        <v>2.3532813629968885</v>
      </c>
      <c r="P40" s="23">
        <f t="shared" si="8"/>
        <v>1.5038525612597411</v>
      </c>
      <c r="Q40" s="23">
        <f t="shared" si="9"/>
        <v>3.8571339242566296</v>
      </c>
      <c r="R40" s="23">
        <f t="shared" si="10"/>
        <v>-0.46902408612886148</v>
      </c>
      <c r="S40" s="23">
        <f t="shared" si="11"/>
        <v>-0.29979373064558068</v>
      </c>
      <c r="T40" s="23">
        <f t="shared" si="12"/>
        <v>0.30985987430340867</v>
      </c>
      <c r="U40" s="23"/>
      <c r="V40" s="23"/>
      <c r="W40" s="26">
        <v>4.1569276549022103</v>
      </c>
      <c r="X40" s="26" t="s">
        <v>124</v>
      </c>
      <c r="Y40" s="26">
        <f t="shared" si="13"/>
        <v>6.9792331040279603</v>
      </c>
      <c r="Z40" s="24">
        <f t="shared" si="14"/>
        <v>1.7909377521514296</v>
      </c>
      <c r="AA40" s="24">
        <f t="shared" si="15"/>
        <v>2.3499637599003997</v>
      </c>
      <c r="AB40" s="25">
        <v>5.3318950000000003</v>
      </c>
      <c r="AC40" s="25"/>
      <c r="AD40" s="24"/>
      <c r="AE40" s="24">
        <f t="shared" si="16"/>
        <v>1.8366833449313276</v>
      </c>
    </row>
    <row r="41" spans="1:31" s="7" customFormat="1" x14ac:dyDescent="0.3">
      <c r="A41" s="3" t="s">
        <v>104</v>
      </c>
      <c r="B41" s="26">
        <v>4.6599436563115999</v>
      </c>
      <c r="C41" s="26">
        <v>2.2723609025272</v>
      </c>
      <c r="D41" s="26" t="s">
        <v>124</v>
      </c>
      <c r="E41" s="26"/>
      <c r="F41" s="29">
        <v>2.6128803929046001</v>
      </c>
      <c r="G41" s="29" t="s">
        <v>124</v>
      </c>
      <c r="H41" s="29">
        <v>4.2770556265583002</v>
      </c>
      <c r="I41" s="29" t="s">
        <v>124</v>
      </c>
      <c r="J41" s="23">
        <f t="shared" si="4"/>
        <v>6.8899360194629002</v>
      </c>
      <c r="K41" s="29"/>
      <c r="L41" s="23">
        <f t="shared" si="5"/>
        <v>6.8899360194629002</v>
      </c>
      <c r="M41" s="23">
        <f t="shared" si="6"/>
        <v>0.37923144504152961</v>
      </c>
      <c r="N41" s="23">
        <f t="shared" si="7"/>
        <v>0.62076855495847039</v>
      </c>
      <c r="O41" s="23">
        <f t="shared" si="8"/>
        <v>2.229236786737347</v>
      </c>
      <c r="P41" s="23">
        <f t="shared" si="8"/>
        <v>1.5832318652852775</v>
      </c>
      <c r="Q41" s="23">
        <f t="shared" si="9"/>
        <v>3.8124686520226243</v>
      </c>
      <c r="R41" s="23">
        <f t="shared" si="10"/>
        <v>-0.38364360616725302</v>
      </c>
      <c r="S41" s="23">
        <f t="shared" si="11"/>
        <v>-0.46458697453567588</v>
      </c>
      <c r="T41" s="23">
        <f t="shared" si="12"/>
        <v>0.3630234734612271</v>
      </c>
      <c r="U41" s="23"/>
      <c r="V41" s="23"/>
      <c r="W41" s="29">
        <v>4.2770556265583002</v>
      </c>
      <c r="X41" s="29" t="s">
        <v>124</v>
      </c>
      <c r="Y41" s="29">
        <f t="shared" si="13"/>
        <v>6.8899360194629002</v>
      </c>
      <c r="Z41" s="24">
        <f t="shared" si="14"/>
        <v>2.0470632634069998</v>
      </c>
      <c r="AA41" s="24">
        <f t="shared" si="15"/>
        <v>2.3875827537843999</v>
      </c>
      <c r="AB41" s="25">
        <v>5.3318950000000003</v>
      </c>
      <c r="AC41" s="25"/>
      <c r="AD41" s="24"/>
      <c r="AE41" s="24">
        <f t="shared" si="16"/>
        <v>1.8822078930338857</v>
      </c>
    </row>
    <row r="42" spans="1:31" s="7" customFormat="1" x14ac:dyDescent="0.3">
      <c r="A42" s="3" t="s">
        <v>111</v>
      </c>
      <c r="B42" s="26">
        <v>2.62376066603372</v>
      </c>
      <c r="C42" s="26">
        <v>0.846108058687006</v>
      </c>
      <c r="D42" s="26" t="s">
        <v>124</v>
      </c>
      <c r="E42" s="26"/>
      <c r="F42" s="26">
        <v>1.9928543958846501</v>
      </c>
      <c r="G42" s="26" t="s">
        <v>124</v>
      </c>
      <c r="H42" s="26">
        <v>1.87224834809034</v>
      </c>
      <c r="I42" s="26" t="s">
        <v>124</v>
      </c>
      <c r="J42" s="23">
        <f t="shared" si="4"/>
        <v>3.8651027439749903</v>
      </c>
      <c r="K42" s="26"/>
      <c r="L42" s="23">
        <f t="shared" si="5"/>
        <v>3.8651027439749903</v>
      </c>
      <c r="M42" s="23">
        <f t="shared" si="6"/>
        <v>0.51560192002428828</v>
      </c>
      <c r="N42" s="23">
        <f t="shared" si="7"/>
        <v>0.48439807997571166</v>
      </c>
      <c r="O42" s="23">
        <f t="shared" si="8"/>
        <v>1.706514322554247</v>
      </c>
      <c r="P42" s="23">
        <f t="shared" si="8"/>
        <v>0.69560192803214738</v>
      </c>
      <c r="Q42" s="23">
        <f t="shared" si="9"/>
        <v>2.4021162505863942</v>
      </c>
      <c r="R42" s="23">
        <f t="shared" si="10"/>
        <v>-0.28634007333040312</v>
      </c>
      <c r="S42" s="23">
        <f t="shared" si="11"/>
        <v>0.5298679024960542</v>
      </c>
      <c r="T42" s="23">
        <f t="shared" si="12"/>
        <v>0.36275063169042865</v>
      </c>
      <c r="U42" s="23"/>
      <c r="V42" s="23"/>
      <c r="W42" s="26">
        <v>1.87224834809034</v>
      </c>
      <c r="X42" s="26" t="s">
        <v>124</v>
      </c>
      <c r="Y42" s="26">
        <f t="shared" si="13"/>
        <v>3.8651027439749903</v>
      </c>
      <c r="Z42" s="24">
        <f t="shared" si="14"/>
        <v>0.63090627014906997</v>
      </c>
      <c r="AA42" s="24">
        <f t="shared" si="15"/>
        <v>1.777652607346714</v>
      </c>
      <c r="AB42" s="25">
        <v>3.461808</v>
      </c>
      <c r="AC42" s="25"/>
      <c r="AD42" s="24"/>
      <c r="AE42" s="24">
        <f t="shared" si="16"/>
        <v>2.2127768774542851</v>
      </c>
    </row>
    <row r="43" spans="1:31" s="7" customFormat="1" x14ac:dyDescent="0.3">
      <c r="A43" s="3" t="s">
        <v>112</v>
      </c>
      <c r="B43" s="26">
        <v>2.6389606992190799</v>
      </c>
      <c r="C43" s="26">
        <v>0.84458877712423697</v>
      </c>
      <c r="D43" s="26" t="s">
        <v>124</v>
      </c>
      <c r="E43" s="26"/>
      <c r="F43" s="26">
        <v>1.9915036335952501</v>
      </c>
      <c r="G43" s="26" t="s">
        <v>124</v>
      </c>
      <c r="H43" s="26">
        <v>1.9991438636152901</v>
      </c>
      <c r="I43" s="26" t="s">
        <v>124</v>
      </c>
      <c r="J43" s="23">
        <f t="shared" si="4"/>
        <v>3.9906474972105404</v>
      </c>
      <c r="K43" s="26"/>
      <c r="L43" s="23">
        <f t="shared" si="5"/>
        <v>3.9906474972105404</v>
      </c>
      <c r="M43" s="23">
        <f t="shared" si="6"/>
        <v>0.49904273303700958</v>
      </c>
      <c r="N43" s="23">
        <f t="shared" si="7"/>
        <v>0.50095726696299037</v>
      </c>
      <c r="O43" s="23">
        <f t="shared" si="8"/>
        <v>1.6612762371847021</v>
      </c>
      <c r="P43" s="23">
        <f t="shared" si="8"/>
        <v>0.72354867144361479</v>
      </c>
      <c r="Q43" s="23">
        <f t="shared" si="9"/>
        <v>2.3848249086283166</v>
      </c>
      <c r="R43" s="23">
        <f t="shared" si="10"/>
        <v>-0.33022739641054799</v>
      </c>
      <c r="S43" s="23">
        <f t="shared" si="11"/>
        <v>0.38568104501302658</v>
      </c>
      <c r="T43" s="23">
        <f t="shared" si="12"/>
        <v>0.25780000182242946</v>
      </c>
      <c r="U43" s="23"/>
      <c r="V43" s="23"/>
      <c r="W43" s="26">
        <v>1.9991438636152901</v>
      </c>
      <c r="X43" s="26" t="s">
        <v>124</v>
      </c>
      <c r="Y43" s="26">
        <f t="shared" si="13"/>
        <v>3.9906474972105404</v>
      </c>
      <c r="Z43" s="24">
        <f t="shared" si="14"/>
        <v>0.64745706562382987</v>
      </c>
      <c r="AA43" s="24">
        <f t="shared" si="15"/>
        <v>1.7943719220948431</v>
      </c>
      <c r="AB43" s="25">
        <v>3.461808</v>
      </c>
      <c r="AC43" s="25"/>
      <c r="AD43" s="24"/>
      <c r="AE43" s="24">
        <f t="shared" si="16"/>
        <v>2.3670026381622411</v>
      </c>
    </row>
    <row r="44" spans="1:31" s="7" customFormat="1" x14ac:dyDescent="0.3">
      <c r="A44" s="3" t="s">
        <v>113</v>
      </c>
      <c r="B44" s="26">
        <v>2.6412772675546798</v>
      </c>
      <c r="C44" s="26">
        <v>0.84479141515415601</v>
      </c>
      <c r="D44" s="26" t="s">
        <v>124</v>
      </c>
      <c r="E44" s="26"/>
      <c r="F44" s="26">
        <v>1.9637003867493299</v>
      </c>
      <c r="G44" s="26" t="s">
        <v>124</v>
      </c>
      <c r="H44" s="26">
        <v>2.0133576459825</v>
      </c>
      <c r="I44" s="26" t="s">
        <v>124</v>
      </c>
      <c r="J44" s="23">
        <f t="shared" si="4"/>
        <v>3.9770580327318301</v>
      </c>
      <c r="K44" s="26"/>
      <c r="L44" s="23">
        <f t="shared" si="5"/>
        <v>3.9770580327318301</v>
      </c>
      <c r="M44" s="23">
        <f t="shared" si="6"/>
        <v>0.49375703612764976</v>
      </c>
      <c r="N44" s="23">
        <f t="shared" si="7"/>
        <v>0.50624296387235024</v>
      </c>
      <c r="O44" s="23">
        <f t="shared" si="8"/>
        <v>1.6451234222762265</v>
      </c>
      <c r="P44" s="23">
        <f t="shared" si="8"/>
        <v>0.73182483023852873</v>
      </c>
      <c r="Q44" s="23">
        <f t="shared" si="9"/>
        <v>2.3769482525147554</v>
      </c>
      <c r="R44" s="23">
        <f t="shared" si="10"/>
        <v>-0.31857696447310335</v>
      </c>
      <c r="S44" s="23">
        <f t="shared" si="11"/>
        <v>0.36359060653225539</v>
      </c>
      <c r="T44" s="23">
        <f t="shared" si="12"/>
        <v>0.23368941145139033</v>
      </c>
      <c r="U44" s="23"/>
      <c r="V44" s="23"/>
      <c r="W44" s="26">
        <v>2.0133576459825</v>
      </c>
      <c r="X44" s="26" t="s">
        <v>124</v>
      </c>
      <c r="Y44" s="26">
        <f t="shared" si="13"/>
        <v>3.9770580327318301</v>
      </c>
      <c r="Z44" s="24">
        <f t="shared" si="14"/>
        <v>0.67757688080534995</v>
      </c>
      <c r="AA44" s="24">
        <f t="shared" si="15"/>
        <v>1.7964858524005238</v>
      </c>
      <c r="AB44" s="25">
        <v>3.461808</v>
      </c>
      <c r="AC44" s="25"/>
      <c r="AD44" s="24"/>
      <c r="AE44" s="24">
        <f t="shared" si="16"/>
        <v>2.3832600685402396</v>
      </c>
    </row>
    <row r="45" spans="1:31" s="7" customFormat="1" x14ac:dyDescent="0.3">
      <c r="A45" s="3" t="s">
        <v>114</v>
      </c>
      <c r="B45" s="26">
        <v>4.21832491496043</v>
      </c>
      <c r="C45" s="26">
        <v>1.9070026512273499</v>
      </c>
      <c r="D45" s="26" t="s">
        <v>124</v>
      </c>
      <c r="E45" s="26"/>
      <c r="F45" s="26">
        <v>2.2607243942915498</v>
      </c>
      <c r="G45" s="26" t="s">
        <v>124</v>
      </c>
      <c r="H45" s="26">
        <v>4.7805565752595296</v>
      </c>
      <c r="I45" s="26" t="s">
        <v>124</v>
      </c>
      <c r="J45" s="23">
        <f t="shared" si="4"/>
        <v>7.0412809695510798</v>
      </c>
      <c r="K45" s="26"/>
      <c r="L45" s="23">
        <f t="shared" si="5"/>
        <v>7.0412809695510798</v>
      </c>
      <c r="M45" s="23">
        <f t="shared" si="6"/>
        <v>0.32106720411636741</v>
      </c>
      <c r="N45" s="23">
        <f t="shared" si="7"/>
        <v>0.67893279588363253</v>
      </c>
      <c r="O45" s="23">
        <f t="shared" si="8"/>
        <v>1.7084692591393298</v>
      </c>
      <c r="P45" s="23">
        <f t="shared" si="8"/>
        <v>1.5674762268906848</v>
      </c>
      <c r="Q45" s="23">
        <f t="shared" si="9"/>
        <v>3.2759454860300146</v>
      </c>
      <c r="R45" s="23">
        <f t="shared" si="10"/>
        <v>-0.55225513515222002</v>
      </c>
      <c r="S45" s="23">
        <f t="shared" si="11"/>
        <v>-1.504611089229515</v>
      </c>
      <c r="T45" s="23">
        <f t="shared" si="12"/>
        <v>2.5688402641344243</v>
      </c>
      <c r="U45" s="23"/>
      <c r="V45" s="23"/>
      <c r="W45" s="26">
        <v>4.7805565752595296</v>
      </c>
      <c r="X45" s="26" t="s">
        <v>124</v>
      </c>
      <c r="Y45" s="26">
        <f t="shared" si="13"/>
        <v>7.0412809695510798</v>
      </c>
      <c r="Z45" s="24">
        <f t="shared" si="14"/>
        <v>1.9576005206688802</v>
      </c>
      <c r="AA45" s="24">
        <f t="shared" si="15"/>
        <v>2.3113222637330804</v>
      </c>
      <c r="AB45" s="25">
        <v>6.0314059999999996</v>
      </c>
      <c r="AC45" s="25">
        <v>6.3499249999999998</v>
      </c>
      <c r="AD45" s="24"/>
      <c r="AE45" s="24">
        <f t="shared" si="16"/>
        <v>2.5068431720232565</v>
      </c>
    </row>
    <row r="46" spans="1:31" s="7" customFormat="1" x14ac:dyDescent="0.3">
      <c r="A46" s="3" t="s">
        <v>115</v>
      </c>
      <c r="B46" s="26">
        <v>4.2304525505752002</v>
      </c>
      <c r="C46" s="26">
        <v>1.9077135917086201</v>
      </c>
      <c r="D46" s="26" t="s">
        <v>124</v>
      </c>
      <c r="E46" s="26"/>
      <c r="F46" s="26">
        <v>2.1539205245065198</v>
      </c>
      <c r="G46" s="26" t="s">
        <v>124</v>
      </c>
      <c r="H46" s="26">
        <v>4.8265789984760001</v>
      </c>
      <c r="I46" s="26" t="s">
        <v>124</v>
      </c>
      <c r="J46" s="23">
        <f t="shared" si="4"/>
        <v>6.9804995229825195</v>
      </c>
      <c r="K46" s="26"/>
      <c r="L46" s="23">
        <f t="shared" si="5"/>
        <v>6.9804995229825195</v>
      </c>
      <c r="M46" s="23">
        <f t="shared" si="6"/>
        <v>0.30856252011979596</v>
      </c>
      <c r="N46" s="23">
        <f t="shared" si="7"/>
        <v>0.6914374798802041</v>
      </c>
      <c r="O46" s="23">
        <f t="shared" si="8"/>
        <v>1.6466496105764314</v>
      </c>
      <c r="P46" s="23">
        <f t="shared" si="8"/>
        <v>1.6009357114255087</v>
      </c>
      <c r="Q46" s="23">
        <f t="shared" si="9"/>
        <v>3.2475853220019402</v>
      </c>
      <c r="R46" s="23">
        <f t="shared" si="10"/>
        <v>-0.50727091393008839</v>
      </c>
      <c r="S46" s="23">
        <f t="shared" si="11"/>
        <v>-1.57899367647406</v>
      </c>
      <c r="T46" s="23">
        <f t="shared" si="12"/>
        <v>2.7505448104645356</v>
      </c>
      <c r="U46" s="23"/>
      <c r="V46" s="23"/>
      <c r="W46" s="26">
        <v>4.8265789984760001</v>
      </c>
      <c r="X46" s="26" t="s">
        <v>124</v>
      </c>
      <c r="Y46" s="26">
        <f t="shared" si="13"/>
        <v>6.9804995229825195</v>
      </c>
      <c r="Z46" s="24">
        <f t="shared" si="14"/>
        <v>2.0765320260686804</v>
      </c>
      <c r="AA46" s="24">
        <f t="shared" si="15"/>
        <v>2.3227389588665801</v>
      </c>
      <c r="AB46" s="25">
        <v>6.0314059999999996</v>
      </c>
      <c r="AC46" s="25">
        <v>6.3499249999999998</v>
      </c>
      <c r="AD46" s="24"/>
      <c r="AE46" s="24">
        <f t="shared" si="16"/>
        <v>2.5300333443413456</v>
      </c>
    </row>
    <row r="47" spans="1:31" x14ac:dyDescent="0.3">
      <c r="A47" s="3" t="s">
        <v>116</v>
      </c>
      <c r="B47" s="26">
        <v>4.3446962424307101</v>
      </c>
      <c r="C47" s="26">
        <v>1.91893135399513</v>
      </c>
      <c r="D47" s="26" t="s">
        <v>124</v>
      </c>
      <c r="E47" s="26"/>
      <c r="F47" s="26">
        <v>2.4056292389402398</v>
      </c>
      <c r="G47" s="26" t="s">
        <v>124</v>
      </c>
      <c r="H47" s="26">
        <v>4.9825685730964198</v>
      </c>
      <c r="I47" s="26" t="s">
        <v>124</v>
      </c>
      <c r="J47" s="23">
        <f t="shared" si="4"/>
        <v>7.38819781203666</v>
      </c>
      <c r="K47" s="26"/>
      <c r="L47" s="23">
        <f t="shared" si="5"/>
        <v>7.38819781203666</v>
      </c>
      <c r="M47" s="23">
        <f t="shared" si="6"/>
        <v>0.32560433547421419</v>
      </c>
      <c r="N47" s="23">
        <f t="shared" si="7"/>
        <v>0.67439566452578581</v>
      </c>
      <c r="O47" s="23">
        <f t="shared" si="8"/>
        <v>1.7845174204433316</v>
      </c>
      <c r="P47" s="23">
        <f t="shared" si="8"/>
        <v>1.60364537096869</v>
      </c>
      <c r="Q47" s="23">
        <f t="shared" si="9"/>
        <v>3.3881627914120216</v>
      </c>
      <c r="R47" s="23">
        <f t="shared" si="10"/>
        <v>-0.62111181849690822</v>
      </c>
      <c r="S47" s="23">
        <f t="shared" si="11"/>
        <v>-1.5944057816843982</v>
      </c>
      <c r="T47" s="23">
        <f t="shared" si="12"/>
        <v>2.9279096877451734</v>
      </c>
      <c r="U47" s="23"/>
      <c r="V47" s="23"/>
      <c r="W47" s="26">
        <v>4.9825685730964198</v>
      </c>
      <c r="X47" s="26" t="s">
        <v>124</v>
      </c>
      <c r="Y47" s="26">
        <f t="shared" si="13"/>
        <v>7.38819781203666</v>
      </c>
      <c r="Z47" s="24">
        <f t="shared" si="14"/>
        <v>1.9390670034904702</v>
      </c>
      <c r="AA47" s="24">
        <f t="shared" si="15"/>
        <v>2.4257648884355802</v>
      </c>
      <c r="AB47" s="25">
        <v>6.0314059999999996</v>
      </c>
      <c r="AC47" s="25">
        <v>6.3499249999999998</v>
      </c>
      <c r="AD47" s="24"/>
      <c r="AE47" s="24">
        <f t="shared" si="16"/>
        <v>2.5965329935971564</v>
      </c>
    </row>
    <row r="48" spans="1:31" x14ac:dyDescent="0.3">
      <c r="A48" s="3" t="s">
        <v>120</v>
      </c>
      <c r="B48" s="26">
        <v>4.2902201898902401</v>
      </c>
      <c r="C48" s="26">
        <v>1.9319445625179199</v>
      </c>
      <c r="D48" s="26" t="s">
        <v>124</v>
      </c>
      <c r="E48" s="26"/>
      <c r="F48" s="26">
        <v>2.6272018948910101</v>
      </c>
      <c r="G48" s="26" t="s">
        <v>124</v>
      </c>
      <c r="H48" s="26">
        <v>3.7738243223055101</v>
      </c>
      <c r="I48" s="26" t="s">
        <v>124</v>
      </c>
      <c r="J48" s="23">
        <f t="shared" si="4"/>
        <v>6.4010262171965202</v>
      </c>
      <c r="K48" s="26"/>
      <c r="L48" s="23">
        <f t="shared" si="5"/>
        <v>6.4010262171965202</v>
      </c>
      <c r="M48" s="23">
        <f t="shared" si="6"/>
        <v>0.41043448436954766</v>
      </c>
      <c r="N48" s="23">
        <f t="shared" si="7"/>
        <v>0.58956551563045234</v>
      </c>
      <c r="O48" s="23">
        <f t="shared" si="8"/>
        <v>2.2212355708874632</v>
      </c>
      <c r="P48" s="23">
        <f t="shared" si="8"/>
        <v>1.3843496731971372</v>
      </c>
      <c r="Q48" s="23">
        <f t="shared" si="9"/>
        <v>3.6055852440846001</v>
      </c>
      <c r="R48" s="23">
        <f t="shared" si="10"/>
        <v>-0.40596632400354693</v>
      </c>
      <c r="S48" s="23">
        <f t="shared" si="11"/>
        <v>-0.16823907822091</v>
      </c>
      <c r="T48" s="23">
        <f t="shared" si="12"/>
        <v>0.1931130436655743</v>
      </c>
      <c r="U48" s="23"/>
      <c r="V48" s="23"/>
      <c r="W48" s="26">
        <v>3.7738243223055101</v>
      </c>
      <c r="X48" s="26" t="s">
        <v>124</v>
      </c>
      <c r="Y48" s="26">
        <f t="shared" si="13"/>
        <v>6.4010262171965202</v>
      </c>
      <c r="Z48" s="24">
        <f t="shared" si="14"/>
        <v>1.66301829499923</v>
      </c>
      <c r="AA48" s="24">
        <f t="shared" si="15"/>
        <v>2.3582756273723202</v>
      </c>
      <c r="AB48" s="25">
        <v>4.3697039999999996</v>
      </c>
      <c r="AC48" s="25"/>
      <c r="AD48" s="24"/>
      <c r="AE48" s="24">
        <f t="shared" si="16"/>
        <v>1.9533812695883221</v>
      </c>
    </row>
    <row r="49" spans="1:34" x14ac:dyDescent="0.3">
      <c r="A49" s="3" t="s">
        <v>121</v>
      </c>
      <c r="B49" s="26">
        <v>4.3069588545175996</v>
      </c>
      <c r="C49" s="26">
        <v>1.9224125545926201</v>
      </c>
      <c r="D49" s="26" t="s">
        <v>124</v>
      </c>
      <c r="E49" s="26"/>
      <c r="F49" s="26">
        <v>2.54532998782798</v>
      </c>
      <c r="G49" s="26" t="s">
        <v>124</v>
      </c>
      <c r="H49" s="26">
        <v>3.7534170086523302</v>
      </c>
      <c r="I49" s="26" t="s">
        <v>124</v>
      </c>
      <c r="J49" s="23">
        <f t="shared" si="4"/>
        <v>6.2987469964803102</v>
      </c>
      <c r="K49" s="26"/>
      <c r="L49" s="23">
        <f t="shared" si="5"/>
        <v>6.2987469964803102</v>
      </c>
      <c r="M49" s="23">
        <f t="shared" si="6"/>
        <v>0.40410100441409857</v>
      </c>
      <c r="N49" s="23">
        <f t="shared" si="7"/>
        <v>0.59589899558590143</v>
      </c>
      <c r="O49" s="23">
        <f t="shared" si="8"/>
        <v>2.1954919414287426</v>
      </c>
      <c r="P49" s="23">
        <f t="shared" si="8"/>
        <v>1.4046804020138925</v>
      </c>
      <c r="Q49" s="23">
        <f t="shared" si="9"/>
        <v>3.6001723434426349</v>
      </c>
      <c r="R49" s="23">
        <f t="shared" si="10"/>
        <v>-0.34983804639923743</v>
      </c>
      <c r="S49" s="23">
        <f t="shared" si="11"/>
        <v>-0.15324466520969526</v>
      </c>
      <c r="T49" s="23">
        <f t="shared" si="12"/>
        <v>0.1458705861236666</v>
      </c>
      <c r="U49" s="23"/>
      <c r="V49" s="23"/>
      <c r="W49" s="26">
        <v>3.7534170086523302</v>
      </c>
      <c r="X49" s="26" t="s">
        <v>124</v>
      </c>
      <c r="Y49" s="26">
        <f t="shared" si="13"/>
        <v>6.2987469964803102</v>
      </c>
      <c r="Z49" s="24">
        <f t="shared" si="14"/>
        <v>1.7616288666896196</v>
      </c>
      <c r="AA49" s="24">
        <f t="shared" si="15"/>
        <v>2.3845462999249794</v>
      </c>
      <c r="AB49" s="25">
        <v>4.3697039999999996</v>
      </c>
      <c r="AC49" s="25"/>
      <c r="AD49" s="24"/>
      <c r="AE49" s="24">
        <f t="shared" si="16"/>
        <v>1.952451361017937</v>
      </c>
      <c r="AG49" s="9"/>
      <c r="AH49" s="10"/>
    </row>
    <row r="50" spans="1:34" x14ac:dyDescent="0.3">
      <c r="A50" s="3" t="s">
        <v>122</v>
      </c>
      <c r="B50" s="26">
        <v>4.2785697792027699</v>
      </c>
      <c r="C50" s="26">
        <v>1.92902933945278</v>
      </c>
      <c r="D50" s="26" t="s">
        <v>124</v>
      </c>
      <c r="E50" s="26"/>
      <c r="F50" s="26">
        <v>2.3912694057701001</v>
      </c>
      <c r="G50" s="26" t="s">
        <v>124</v>
      </c>
      <c r="H50" s="26">
        <v>3.8377939006260799</v>
      </c>
      <c r="I50" s="26" t="s">
        <v>124</v>
      </c>
      <c r="J50" s="23">
        <f t="shared" si="4"/>
        <v>6.2290633063961796</v>
      </c>
      <c r="K50" s="26"/>
      <c r="L50" s="23">
        <f t="shared" si="5"/>
        <v>6.2290633063961796</v>
      </c>
      <c r="M50" s="23">
        <f t="shared" si="6"/>
        <v>0.38388908382335374</v>
      </c>
      <c r="N50" s="23">
        <f t="shared" si="7"/>
        <v>0.61611091617664637</v>
      </c>
      <c r="O50" s="23">
        <f t="shared" si="8"/>
        <v>2.0719323757584776</v>
      </c>
      <c r="P50" s="23">
        <f t="shared" si="8"/>
        <v>1.4427519497591674</v>
      </c>
      <c r="Q50" s="23">
        <f t="shared" si="9"/>
        <v>3.5146843255176448</v>
      </c>
      <c r="R50" s="23">
        <f t="shared" si="10"/>
        <v>-0.3193370300116225</v>
      </c>
      <c r="S50" s="23">
        <f t="shared" si="11"/>
        <v>-0.32310957510843519</v>
      </c>
      <c r="T50" s="23">
        <f t="shared" si="12"/>
        <v>0.2063759362633974</v>
      </c>
      <c r="U50" s="23"/>
      <c r="V50" s="23"/>
      <c r="W50" s="26">
        <v>3.8377939006260799</v>
      </c>
      <c r="X50" s="26" t="s">
        <v>124</v>
      </c>
      <c r="Y50" s="26">
        <f t="shared" si="13"/>
        <v>6.2290633063961796</v>
      </c>
      <c r="Z50" s="24">
        <f t="shared" si="14"/>
        <v>1.8873003734326699</v>
      </c>
      <c r="AA50" s="24">
        <f t="shared" si="15"/>
        <v>2.3495404397499899</v>
      </c>
      <c r="AB50" s="25">
        <v>4.3697039999999996</v>
      </c>
      <c r="AC50" s="25"/>
      <c r="AD50" s="24"/>
      <c r="AE50" s="24">
        <f t="shared" si="16"/>
        <v>1.9894948314859593</v>
      </c>
      <c r="AG50" s="9"/>
    </row>
    <row r="51" spans="1:34" x14ac:dyDescent="0.3">
      <c r="A51" s="15" t="s">
        <v>20</v>
      </c>
      <c r="B51" s="30">
        <v>2.62326425023423</v>
      </c>
      <c r="C51" s="30">
        <v>1.2776425771793001</v>
      </c>
      <c r="D51" s="30" t="s">
        <v>125</v>
      </c>
      <c r="E51" s="23"/>
      <c r="F51" s="23">
        <v>2.2890262041133602</v>
      </c>
      <c r="G51" s="23"/>
      <c r="H51" s="23">
        <v>1.77530991323652</v>
      </c>
      <c r="I51" s="23" t="s">
        <v>124</v>
      </c>
      <c r="J51" s="23">
        <f t="shared" si="4"/>
        <v>4.06433611734988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>
        <v>1.77530991323652</v>
      </c>
      <c r="X51" s="23" t="s">
        <v>124</v>
      </c>
      <c r="Y51" s="23">
        <f t="shared" si="13"/>
        <v>4.06433611734988</v>
      </c>
      <c r="Z51" s="24">
        <f t="shared" si="14"/>
        <v>0.33423804612086983</v>
      </c>
      <c r="AA51" s="24">
        <f t="shared" si="15"/>
        <v>1.34562167305493</v>
      </c>
      <c r="AB51" s="28">
        <v>3.2631939999999999</v>
      </c>
      <c r="AC51" s="28"/>
      <c r="AD51" s="27"/>
      <c r="AE51" s="27">
        <f t="shared" si="16"/>
        <v>1.3895199995259542</v>
      </c>
      <c r="AG51" s="9"/>
    </row>
    <row r="52" spans="1:34" x14ac:dyDescent="0.3">
      <c r="A52" s="15" t="s">
        <v>21</v>
      </c>
      <c r="B52" s="30">
        <v>2.462720442018</v>
      </c>
      <c r="C52" s="30">
        <v>1.2445390990160901</v>
      </c>
      <c r="D52" s="30" t="s">
        <v>125</v>
      </c>
      <c r="E52" s="23"/>
      <c r="F52" s="23">
        <v>2.2130530980033298</v>
      </c>
      <c r="G52" s="23"/>
      <c r="H52" s="23">
        <v>1.71744148371146</v>
      </c>
      <c r="I52" s="23" t="s">
        <v>124</v>
      </c>
      <c r="J52" s="23">
        <f t="shared" si="4"/>
        <v>3.9304945817147896</v>
      </c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>
        <v>1.71744148371146</v>
      </c>
      <c r="X52" s="23" t="s">
        <v>124</v>
      </c>
      <c r="Y52" s="23">
        <f t="shared" si="13"/>
        <v>3.9304945817147896</v>
      </c>
      <c r="Z52" s="24">
        <f t="shared" si="14"/>
        <v>0.24966734401467017</v>
      </c>
      <c r="AA52" s="24">
        <f t="shared" si="15"/>
        <v>1.2181813430019099</v>
      </c>
      <c r="AB52" s="28">
        <v>3.2631939999999999</v>
      </c>
      <c r="AC52" s="28"/>
      <c r="AD52" s="27"/>
      <c r="AE52" s="27">
        <f t="shared" si="16"/>
        <v>1.3799819427684015</v>
      </c>
      <c r="AG52" s="9"/>
    </row>
    <row r="53" spans="1:34" x14ac:dyDescent="0.3">
      <c r="A53" s="15" t="s">
        <v>22</v>
      </c>
      <c r="B53" s="30">
        <v>2.4653790611259701</v>
      </c>
      <c r="C53" s="30">
        <v>1.2414665356096499</v>
      </c>
      <c r="D53" s="30" t="s">
        <v>125</v>
      </c>
      <c r="E53" s="23"/>
      <c r="F53" s="23">
        <v>2.1821852225757898</v>
      </c>
      <c r="G53" s="23"/>
      <c r="H53" s="23">
        <v>1.6597092248677301</v>
      </c>
      <c r="I53" s="23" t="s">
        <v>124</v>
      </c>
      <c r="J53" s="23">
        <f t="shared" si="4"/>
        <v>3.8418944474435199</v>
      </c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>
        <v>1.6597092248677301</v>
      </c>
      <c r="X53" s="23" t="s">
        <v>124</v>
      </c>
      <c r="Y53" s="23">
        <f t="shared" si="13"/>
        <v>3.8418944474435199</v>
      </c>
      <c r="Z53" s="24">
        <f t="shared" si="14"/>
        <v>0.28319383855018021</v>
      </c>
      <c r="AA53" s="24">
        <f t="shared" si="15"/>
        <v>1.2239125255163201</v>
      </c>
      <c r="AB53" s="28">
        <v>3.2631939999999999</v>
      </c>
      <c r="AC53" s="28"/>
      <c r="AD53" s="27"/>
      <c r="AE53" s="27">
        <f t="shared" si="16"/>
        <v>1.3368940501104145</v>
      </c>
      <c r="AG53" s="9"/>
      <c r="AH53" s="10"/>
    </row>
    <row r="54" spans="1:34" x14ac:dyDescent="0.3">
      <c r="A54" s="15" t="s">
        <v>27</v>
      </c>
      <c r="B54" s="30">
        <v>2.34787187308548</v>
      </c>
      <c r="C54" s="30">
        <v>0.997461789914181</v>
      </c>
      <c r="D54" s="30" t="s">
        <v>125</v>
      </c>
      <c r="E54" s="23"/>
      <c r="F54" s="23">
        <v>1.3342997462344199</v>
      </c>
      <c r="G54" s="23"/>
      <c r="H54" s="23">
        <v>1.3871562997134601</v>
      </c>
      <c r="I54" s="23" t="s">
        <v>124</v>
      </c>
      <c r="J54" s="23">
        <f t="shared" si="4"/>
        <v>2.72145604594788</v>
      </c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>
        <v>1.3871562997134601</v>
      </c>
      <c r="X54" s="23" t="s">
        <v>124</v>
      </c>
      <c r="Y54" s="23">
        <f t="shared" si="13"/>
        <v>2.72145604594788</v>
      </c>
      <c r="Z54" s="24">
        <f t="shared" si="14"/>
        <v>1.01357212685106</v>
      </c>
      <c r="AA54" s="24">
        <f t="shared" si="15"/>
        <v>1.3504100831712988</v>
      </c>
      <c r="AB54" s="21"/>
      <c r="AC54" s="28"/>
      <c r="AD54" s="27"/>
      <c r="AE54" s="27">
        <f t="shared" si="16"/>
        <v>1.3906861533340615</v>
      </c>
      <c r="AG54" s="9"/>
    </row>
    <row r="55" spans="1:34" x14ac:dyDescent="0.3">
      <c r="A55" s="15" t="s">
        <v>29</v>
      </c>
      <c r="B55" s="30">
        <v>2.3335559427596002</v>
      </c>
      <c r="C55" s="30">
        <v>0.99179395760382205</v>
      </c>
      <c r="D55" s="30" t="s">
        <v>125</v>
      </c>
      <c r="E55" s="23"/>
      <c r="F55" s="23">
        <v>1.4242873208262701</v>
      </c>
      <c r="G55" s="23"/>
      <c r="H55" s="23">
        <v>1.2879371588312301</v>
      </c>
      <c r="I55" s="23" t="s">
        <v>124</v>
      </c>
      <c r="J55" s="23">
        <f t="shared" si="4"/>
        <v>2.7122244796575004</v>
      </c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>
        <v>1.2879371588312301</v>
      </c>
      <c r="X55" s="23" t="s">
        <v>124</v>
      </c>
      <c r="Y55" s="23">
        <f t="shared" si="13"/>
        <v>2.7122244796575004</v>
      </c>
      <c r="Z55" s="24">
        <f t="shared" si="14"/>
        <v>0.90926862193333013</v>
      </c>
      <c r="AA55" s="24">
        <f t="shared" si="15"/>
        <v>1.3417619851557783</v>
      </c>
      <c r="AB55" s="21"/>
      <c r="AC55" s="28"/>
      <c r="AD55" s="27"/>
      <c r="AE55" s="27">
        <f t="shared" si="16"/>
        <v>1.2985934719171823</v>
      </c>
      <c r="AG55" s="9"/>
    </row>
    <row r="56" spans="1:34" x14ac:dyDescent="0.3">
      <c r="A56" s="15" t="s">
        <v>30</v>
      </c>
      <c r="B56" s="30">
        <v>2.5060011100140702</v>
      </c>
      <c r="C56" s="30">
        <v>1.33157124479593</v>
      </c>
      <c r="D56" s="30" t="s">
        <v>125</v>
      </c>
      <c r="E56" s="23"/>
      <c r="F56" s="23">
        <v>1.9508285494155799</v>
      </c>
      <c r="G56" s="23"/>
      <c r="H56" s="23">
        <v>2.9773157258479799</v>
      </c>
      <c r="I56" s="23" t="s">
        <v>124</v>
      </c>
      <c r="J56" s="23">
        <f t="shared" si="4"/>
        <v>4.92814427526356</v>
      </c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>
        <v>2.9773157258479799</v>
      </c>
      <c r="X56" s="23" t="s">
        <v>124</v>
      </c>
      <c r="Y56" s="23">
        <f t="shared" si="13"/>
        <v>4.92814427526356</v>
      </c>
      <c r="Z56" s="24">
        <f t="shared" si="14"/>
        <v>0.55517256059849029</v>
      </c>
      <c r="AA56" s="24">
        <f t="shared" si="15"/>
        <v>1.1744298652181402</v>
      </c>
      <c r="AB56" s="28">
        <v>3.718966</v>
      </c>
      <c r="AC56" s="28">
        <v>4.4777870000000002</v>
      </c>
      <c r="AD56" s="27"/>
      <c r="AE56" s="27">
        <f t="shared" si="16"/>
        <v>2.2359417398685779</v>
      </c>
      <c r="AG56" s="9"/>
    </row>
    <row r="57" spans="1:34" x14ac:dyDescent="0.3">
      <c r="A57" s="15" t="s">
        <v>31</v>
      </c>
      <c r="B57" s="30">
        <v>2.50981644383769</v>
      </c>
      <c r="C57" s="30">
        <v>1.32690135114345</v>
      </c>
      <c r="D57" s="30" t="s">
        <v>125</v>
      </c>
      <c r="E57" s="23"/>
      <c r="F57" s="23">
        <v>1.9508302819327901</v>
      </c>
      <c r="G57" s="23"/>
      <c r="H57" s="23">
        <v>3.0898319127642102</v>
      </c>
      <c r="I57" s="23" t="s">
        <v>124</v>
      </c>
      <c r="J57" s="23">
        <f t="shared" si="4"/>
        <v>5.0406621946970001</v>
      </c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>
        <v>3.0898319127642102</v>
      </c>
      <c r="X57" s="23" t="s">
        <v>124</v>
      </c>
      <c r="Y57" s="23">
        <f t="shared" si="13"/>
        <v>5.0406621946970001</v>
      </c>
      <c r="Z57" s="24">
        <f t="shared" si="14"/>
        <v>0.55898616190489991</v>
      </c>
      <c r="AA57" s="24">
        <f t="shared" si="15"/>
        <v>1.18291509269424</v>
      </c>
      <c r="AB57" s="28">
        <v>3.718966</v>
      </c>
      <c r="AC57" s="28">
        <v>4.4777870000000002</v>
      </c>
      <c r="AD57" s="27"/>
      <c r="AE57" s="27">
        <f t="shared" si="16"/>
        <v>2.3286071041389507</v>
      </c>
      <c r="AG57" s="9"/>
    </row>
    <row r="58" spans="1:34" x14ac:dyDescent="0.3">
      <c r="A58" s="15" t="s">
        <v>32</v>
      </c>
      <c r="B58" s="30">
        <v>2.51979549703807</v>
      </c>
      <c r="C58" s="30">
        <v>1.3212189952906099</v>
      </c>
      <c r="D58" s="30" t="s">
        <v>125</v>
      </c>
      <c r="E58" s="23"/>
      <c r="F58" s="23">
        <v>1.9523499541973299</v>
      </c>
      <c r="G58" s="23"/>
      <c r="H58" s="23">
        <v>2.8738547640005301</v>
      </c>
      <c r="I58" s="23" t="s">
        <v>124</v>
      </c>
      <c r="J58" s="23">
        <f t="shared" si="4"/>
        <v>4.82620471819786</v>
      </c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>
        <v>2.8738547640005301</v>
      </c>
      <c r="X58" s="23" t="s">
        <v>124</v>
      </c>
      <c r="Y58" s="23">
        <f t="shared" si="13"/>
        <v>4.82620471819786</v>
      </c>
      <c r="Z58" s="24">
        <f t="shared" si="14"/>
        <v>0.56744554284074011</v>
      </c>
      <c r="AA58" s="24">
        <f t="shared" si="15"/>
        <v>1.1985765017474601</v>
      </c>
      <c r="AB58" s="28">
        <v>3.718966</v>
      </c>
      <c r="AC58" s="28">
        <v>4.4777870000000002</v>
      </c>
      <c r="AD58" s="27"/>
      <c r="AE58" s="27">
        <f t="shared" si="16"/>
        <v>2.1751539860115385</v>
      </c>
      <c r="AG58" s="9"/>
    </row>
    <row r="59" spans="1:34" s="7" customFormat="1" x14ac:dyDescent="0.3">
      <c r="A59" s="15" t="s">
        <v>45</v>
      </c>
      <c r="B59" s="30">
        <v>3.3699131222462699</v>
      </c>
      <c r="C59" s="30">
        <v>1.6093272919242101</v>
      </c>
      <c r="D59" s="30" t="s">
        <v>125</v>
      </c>
      <c r="E59" s="23"/>
      <c r="F59" s="23">
        <v>1.8929658664886799</v>
      </c>
      <c r="G59" s="23"/>
      <c r="H59" s="23">
        <v>2.2450869703946998</v>
      </c>
      <c r="I59" s="23" t="s">
        <v>124</v>
      </c>
      <c r="J59" s="23">
        <f t="shared" si="4"/>
        <v>4.1380528368833795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>
        <v>2.2450869703946998</v>
      </c>
      <c r="X59" s="23" t="s">
        <v>124</v>
      </c>
      <c r="Y59" s="23">
        <f t="shared" si="13"/>
        <v>4.1380528368833795</v>
      </c>
      <c r="Z59" s="24">
        <f t="shared" si="14"/>
        <v>1.47694725575759</v>
      </c>
      <c r="AA59" s="24">
        <f t="shared" si="15"/>
        <v>1.7605858303220598</v>
      </c>
      <c r="AB59" s="28">
        <v>3.7264189999999999</v>
      </c>
      <c r="AC59" s="28"/>
      <c r="AD59" s="27"/>
      <c r="AE59" s="27">
        <f t="shared" si="16"/>
        <v>1.3950468507312372</v>
      </c>
    </row>
    <row r="60" spans="1:34" s="7" customFormat="1" x14ac:dyDescent="0.3">
      <c r="A60" s="15" t="s">
        <v>46</v>
      </c>
      <c r="B60" s="30">
        <v>3.3782755150869801</v>
      </c>
      <c r="C60" s="30">
        <v>1.61747411075216</v>
      </c>
      <c r="D60" s="30" t="s">
        <v>125</v>
      </c>
      <c r="E60" s="23"/>
      <c r="F60" s="23">
        <v>1.8019179326916901</v>
      </c>
      <c r="G60" s="23"/>
      <c r="H60" s="23">
        <v>2.40280196688532</v>
      </c>
      <c r="I60" s="23" t="s">
        <v>124</v>
      </c>
      <c r="J60" s="23">
        <f t="shared" si="4"/>
        <v>4.2047198995770101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>
        <v>2.40280196688532</v>
      </c>
      <c r="X60" s="23" t="s">
        <v>124</v>
      </c>
      <c r="Y60" s="23">
        <f t="shared" si="13"/>
        <v>4.2047198995770101</v>
      </c>
      <c r="Z60" s="24">
        <f t="shared" si="14"/>
        <v>1.57635758239529</v>
      </c>
      <c r="AA60" s="24">
        <f t="shared" si="15"/>
        <v>1.7608014043348201</v>
      </c>
      <c r="AB60" s="28">
        <v>3.7264189999999999</v>
      </c>
      <c r="AC60" s="28"/>
      <c r="AD60" s="27"/>
      <c r="AE60" s="27">
        <f t="shared" si="16"/>
        <v>1.4855273113261551</v>
      </c>
    </row>
    <row r="61" spans="1:34" s="7" customFormat="1" x14ac:dyDescent="0.3">
      <c r="A61" s="15" t="s">
        <v>47</v>
      </c>
      <c r="B61" s="30">
        <v>3.3697809695719299</v>
      </c>
      <c r="C61" s="30">
        <v>1.61337301546298</v>
      </c>
      <c r="D61" s="30" t="s">
        <v>125</v>
      </c>
      <c r="E61" s="23"/>
      <c r="F61" s="23">
        <v>1.8333404121866901</v>
      </c>
      <c r="G61" s="23"/>
      <c r="H61" s="23">
        <v>2.4881642052571702</v>
      </c>
      <c r="I61" s="23" t="s">
        <v>124</v>
      </c>
      <c r="J61" s="23">
        <f t="shared" si="4"/>
        <v>4.3215046174438605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>
        <v>2.4881642052571702</v>
      </c>
      <c r="X61" s="23" t="s">
        <v>124</v>
      </c>
      <c r="Y61" s="23">
        <f t="shared" si="13"/>
        <v>4.3215046174438605</v>
      </c>
      <c r="Z61" s="24">
        <f t="shared" si="14"/>
        <v>1.5364405573852398</v>
      </c>
      <c r="AA61" s="24">
        <f t="shared" si="15"/>
        <v>1.7564079541089499</v>
      </c>
      <c r="AB61" s="28">
        <v>3.7264189999999999</v>
      </c>
      <c r="AC61" s="28"/>
      <c r="AD61" s="27"/>
      <c r="AE61" s="27">
        <f t="shared" si="16"/>
        <v>1.5422126076300815</v>
      </c>
    </row>
    <row r="62" spans="1:34" x14ac:dyDescent="0.3">
      <c r="A62" s="15" t="s">
        <v>54</v>
      </c>
      <c r="B62" s="30">
        <v>2.5742019570041101</v>
      </c>
      <c r="C62" s="30">
        <v>1.11501834967073</v>
      </c>
      <c r="D62" s="30" t="s">
        <v>125</v>
      </c>
      <c r="E62" s="23"/>
      <c r="F62" s="23">
        <v>1.98021299757257</v>
      </c>
      <c r="G62" s="23"/>
      <c r="H62" s="23">
        <v>1.34456862200739</v>
      </c>
      <c r="I62" s="23" t="s">
        <v>124</v>
      </c>
      <c r="J62" s="23">
        <f t="shared" si="4"/>
        <v>3.32478161957996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>
        <v>1.34456862200739</v>
      </c>
      <c r="X62" s="23" t="s">
        <v>124</v>
      </c>
      <c r="Y62" s="23">
        <f t="shared" si="13"/>
        <v>3.32478161957996</v>
      </c>
      <c r="Z62" s="24">
        <f t="shared" si="14"/>
        <v>0.59398895943154018</v>
      </c>
      <c r="AA62" s="24">
        <f t="shared" si="15"/>
        <v>1.4591836073333802</v>
      </c>
      <c r="AB62" s="28">
        <v>4.2198460000000004</v>
      </c>
      <c r="AC62" s="28"/>
      <c r="AD62" s="27"/>
      <c r="AE62" s="27">
        <f t="shared" si="16"/>
        <v>1.2058712956647282</v>
      </c>
    </row>
    <row r="63" spans="1:34" x14ac:dyDescent="0.3">
      <c r="A63" s="15" t="s">
        <v>55</v>
      </c>
      <c r="B63" s="30">
        <v>2.59484646913246</v>
      </c>
      <c r="C63" s="30">
        <v>1.1115309032445899</v>
      </c>
      <c r="D63" s="30" t="s">
        <v>125</v>
      </c>
      <c r="E63" s="23"/>
      <c r="F63" s="23">
        <v>2.0184751870958002</v>
      </c>
      <c r="G63" s="23"/>
      <c r="H63" s="23">
        <v>1.34152334837167</v>
      </c>
      <c r="I63" s="23" t="s">
        <v>124</v>
      </c>
      <c r="J63" s="23">
        <f t="shared" si="4"/>
        <v>3.3599985354674704</v>
      </c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>
        <v>1.34152334837167</v>
      </c>
      <c r="X63" s="23" t="s">
        <v>124</v>
      </c>
      <c r="Y63" s="23">
        <f t="shared" si="13"/>
        <v>3.3599985354674704</v>
      </c>
      <c r="Z63" s="24">
        <f t="shared" si="14"/>
        <v>0.57637128203665977</v>
      </c>
      <c r="AA63" s="24">
        <f t="shared" si="15"/>
        <v>1.4833155658878701</v>
      </c>
      <c r="AB63" s="28">
        <v>4.2198460000000004</v>
      </c>
      <c r="AC63" s="28"/>
      <c r="AD63" s="27"/>
      <c r="AE63" s="27">
        <f t="shared" si="16"/>
        <v>1.2069150254443899</v>
      </c>
    </row>
    <row r="64" spans="1:34" x14ac:dyDescent="0.3">
      <c r="A64" s="15" t="s">
        <v>56</v>
      </c>
      <c r="B64" s="30">
        <v>2.58412406899415</v>
      </c>
      <c r="C64" s="30">
        <v>1.1150170239116599</v>
      </c>
      <c r="D64" s="30" t="s">
        <v>125</v>
      </c>
      <c r="E64" s="23"/>
      <c r="F64" s="23">
        <v>1.9129353717973601</v>
      </c>
      <c r="G64" s="23"/>
      <c r="H64" s="23">
        <v>1.40546104490674</v>
      </c>
      <c r="I64" s="23" t="s">
        <v>124</v>
      </c>
      <c r="J64" s="23">
        <f t="shared" si="4"/>
        <v>3.3183964167041</v>
      </c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>
        <v>1.40546104490674</v>
      </c>
      <c r="X64" s="23" t="s">
        <v>124</v>
      </c>
      <c r="Y64" s="23">
        <f t="shared" si="13"/>
        <v>3.3183964167041</v>
      </c>
      <c r="Z64" s="24">
        <f t="shared" si="14"/>
        <v>0.67118869719678997</v>
      </c>
      <c r="AA64" s="24">
        <f t="shared" si="15"/>
        <v>1.4691070450824901</v>
      </c>
      <c r="AB64" s="28">
        <v>4.2198460000000004</v>
      </c>
      <c r="AC64" s="28"/>
      <c r="AD64" s="27"/>
      <c r="AE64" s="27">
        <f t="shared" si="16"/>
        <v>1.2604839341162304</v>
      </c>
    </row>
    <row r="65" spans="1:46" x14ac:dyDescent="0.3">
      <c r="A65" s="15" t="s">
        <v>63</v>
      </c>
      <c r="B65" s="30">
        <v>2.0896771053771102</v>
      </c>
      <c r="C65" s="30">
        <v>1.0164598390781101</v>
      </c>
      <c r="D65" s="30" t="s">
        <v>125</v>
      </c>
      <c r="E65" s="23"/>
      <c r="F65" s="23">
        <v>1.15964616636442</v>
      </c>
      <c r="G65" s="23"/>
      <c r="H65" s="23">
        <v>2.48141363410795</v>
      </c>
      <c r="I65" s="23" t="s">
        <v>124</v>
      </c>
      <c r="J65" s="23">
        <f t="shared" si="4"/>
        <v>3.64105980047237</v>
      </c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>
        <v>2.48141363410795</v>
      </c>
      <c r="X65" s="23" t="s">
        <v>124</v>
      </c>
      <c r="Y65" s="23">
        <f t="shared" si="13"/>
        <v>3.64105980047237</v>
      </c>
      <c r="Z65" s="24">
        <f t="shared" si="14"/>
        <v>0.93003093901269018</v>
      </c>
      <c r="AA65" s="24">
        <f t="shared" si="15"/>
        <v>1.0732172662990001</v>
      </c>
      <c r="AB65" s="28">
        <v>3.4263669999999999</v>
      </c>
      <c r="AC65" s="28">
        <v>3.8239779999999999</v>
      </c>
      <c r="AD65" s="12"/>
      <c r="AE65" s="27">
        <f t="shared" si="16"/>
        <v>2.4412313587898331</v>
      </c>
      <c r="AG65" s="9"/>
      <c r="AH65" s="10"/>
    </row>
    <row r="66" spans="1:46" x14ac:dyDescent="0.3">
      <c r="A66" s="15" t="s">
        <v>64</v>
      </c>
      <c r="B66" s="30">
        <v>2.04847574836923</v>
      </c>
      <c r="C66" s="30">
        <v>1.0495639422458101</v>
      </c>
      <c r="D66" s="30" t="s">
        <v>125</v>
      </c>
      <c r="E66" s="23"/>
      <c r="F66" s="23">
        <v>1.33054513444432</v>
      </c>
      <c r="G66" s="23"/>
      <c r="H66" s="23">
        <v>3.02149705628424</v>
      </c>
      <c r="I66" s="23" t="s">
        <v>124</v>
      </c>
      <c r="J66" s="23">
        <f t="shared" si="4"/>
        <v>4.35204219072856</v>
      </c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>
        <v>3.02149705628424</v>
      </c>
      <c r="X66" s="23" t="s">
        <v>124</v>
      </c>
      <c r="Y66" s="23">
        <f t="shared" si="13"/>
        <v>4.35204219072856</v>
      </c>
      <c r="Z66" s="24">
        <f t="shared" si="14"/>
        <v>0.71793061392490998</v>
      </c>
      <c r="AA66" s="24">
        <f t="shared" si="15"/>
        <v>0.9989118061234199</v>
      </c>
      <c r="AB66" s="28">
        <v>3.4263669999999999</v>
      </c>
      <c r="AC66" s="28">
        <v>3.8239779999999999</v>
      </c>
      <c r="AD66" s="12"/>
      <c r="AE66" s="27">
        <f t="shared" si="16"/>
        <v>2.8788117947525671</v>
      </c>
      <c r="AG66" s="9"/>
      <c r="AH66" s="10"/>
    </row>
    <row r="67" spans="1:46" x14ac:dyDescent="0.3">
      <c r="A67" s="15" t="s">
        <v>65</v>
      </c>
      <c r="B67" s="30">
        <v>2.1975085154720899</v>
      </c>
      <c r="C67" s="30">
        <v>1.1538935982455101</v>
      </c>
      <c r="D67" s="30" t="s">
        <v>125</v>
      </c>
      <c r="E67" s="23"/>
      <c r="F67" s="23">
        <v>1.2803933135619301</v>
      </c>
      <c r="G67" s="23"/>
      <c r="H67" s="23">
        <v>2.833020329729</v>
      </c>
      <c r="I67" s="23" t="s">
        <v>124</v>
      </c>
      <c r="J67" s="23">
        <f t="shared" si="4"/>
        <v>4.1134136432909303</v>
      </c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>
        <v>2.833020329729</v>
      </c>
      <c r="X67" s="23" t="s">
        <v>124</v>
      </c>
      <c r="Y67" s="23">
        <f t="shared" si="13"/>
        <v>4.1134136432909303</v>
      </c>
      <c r="Z67" s="24">
        <f t="shared" si="14"/>
        <v>0.91711520191015983</v>
      </c>
      <c r="AA67" s="24">
        <f t="shared" si="15"/>
        <v>1.0436149172265798</v>
      </c>
      <c r="AB67" s="28">
        <v>3.4263669999999999</v>
      </c>
      <c r="AC67" s="28">
        <v>3.8239779999999999</v>
      </c>
      <c r="AD67" s="12"/>
      <c r="AE67" s="27">
        <f t="shared" si="16"/>
        <v>2.4551833323597552</v>
      </c>
      <c r="AG67" s="9"/>
      <c r="AH67" s="10"/>
    </row>
    <row r="68" spans="1:46" x14ac:dyDescent="0.3">
      <c r="A68" s="15" t="s">
        <v>66</v>
      </c>
      <c r="B68" s="30">
        <v>2.5668356473282401</v>
      </c>
      <c r="C68" s="30">
        <v>1.4027437965631</v>
      </c>
      <c r="D68" s="30" t="s">
        <v>125</v>
      </c>
      <c r="E68" s="23"/>
      <c r="F68" s="23">
        <v>1.6701915763680899</v>
      </c>
      <c r="G68" s="23"/>
      <c r="H68" s="23">
        <v>2.9476428306943898</v>
      </c>
      <c r="I68" s="23" t="s">
        <v>124</v>
      </c>
      <c r="J68" s="23">
        <f t="shared" si="4"/>
        <v>4.6178344070624799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>
        <v>2.9476428306943898</v>
      </c>
      <c r="X68" s="23" t="s">
        <v>124</v>
      </c>
      <c r="Y68" s="23">
        <f t="shared" si="13"/>
        <v>4.6178344070624799</v>
      </c>
      <c r="Z68" s="24">
        <f t="shared" si="14"/>
        <v>0.8966440709601502</v>
      </c>
      <c r="AA68" s="24">
        <f t="shared" si="15"/>
        <v>1.1640918507651401</v>
      </c>
      <c r="AB68" s="28">
        <v>3.4263669999999999</v>
      </c>
      <c r="AC68" s="28">
        <v>3.8239779999999999</v>
      </c>
      <c r="AD68" s="12"/>
      <c r="AE68" s="27">
        <f t="shared" si="16"/>
        <v>2.1013408420814179</v>
      </c>
      <c r="AG68" s="11"/>
      <c r="AH68" s="12"/>
    </row>
    <row r="69" spans="1:46" x14ac:dyDescent="0.3">
      <c r="A69" s="15" t="s">
        <v>67</v>
      </c>
      <c r="B69" s="30">
        <v>2.4842650028086699</v>
      </c>
      <c r="C69" s="30">
        <v>1.3936157260726001</v>
      </c>
      <c r="D69" s="30" t="s">
        <v>125</v>
      </c>
      <c r="E69" s="23"/>
      <c r="F69" s="23">
        <v>1.43066608989259</v>
      </c>
      <c r="G69" s="23"/>
      <c r="H69" s="23">
        <v>2.8204353425227899</v>
      </c>
      <c r="I69" s="23" t="s">
        <v>124</v>
      </c>
      <c r="J69" s="23">
        <f t="shared" si="4"/>
        <v>4.2511014324153802</v>
      </c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>
        <v>2.8204353425227899</v>
      </c>
      <c r="X69" s="23" t="s">
        <v>124</v>
      </c>
      <c r="Y69" s="23">
        <f t="shared" ref="Y69:Y76" si="17">F69+W69</f>
        <v>4.2511014324153802</v>
      </c>
      <c r="Z69" s="24">
        <f t="shared" ref="Z69:Z76" si="18">B69-F69</f>
        <v>1.0535989129160799</v>
      </c>
      <c r="AA69" s="24">
        <f t="shared" ref="AA69:AA76" si="19">B69-C69</f>
        <v>1.0906492767360698</v>
      </c>
      <c r="AB69" s="28">
        <v>3.4263669999999999</v>
      </c>
      <c r="AC69" s="28">
        <v>3.8239779999999999</v>
      </c>
      <c r="AD69" s="12"/>
      <c r="AE69" s="27">
        <f t="shared" ref="AE69:AE76" si="20">W69/C69</f>
        <v>2.0238257144752256</v>
      </c>
      <c r="AG69" s="9"/>
      <c r="AH69" s="10"/>
    </row>
    <row r="70" spans="1:46" x14ac:dyDescent="0.3">
      <c r="A70" s="15" t="s">
        <v>68</v>
      </c>
      <c r="B70" s="30">
        <v>2.5189368179013498</v>
      </c>
      <c r="C70" s="30">
        <v>1.39937891900734</v>
      </c>
      <c r="D70" s="30" t="s">
        <v>125</v>
      </c>
      <c r="E70" s="23"/>
      <c r="F70" s="23">
        <v>1.5720092834261501</v>
      </c>
      <c r="G70" s="23"/>
      <c r="H70" s="23">
        <v>3.2007107245970601</v>
      </c>
      <c r="I70" s="23" t="s">
        <v>124</v>
      </c>
      <c r="J70" s="23">
        <f t="shared" ref="J70:J127" si="21">F70+H70</f>
        <v>4.7727200080232102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>
        <v>3.2007107245970601</v>
      </c>
      <c r="X70" s="23" t="s">
        <v>124</v>
      </c>
      <c r="Y70" s="23">
        <f t="shared" si="17"/>
        <v>4.7727200080232102</v>
      </c>
      <c r="Z70" s="24">
        <f t="shared" si="18"/>
        <v>0.94692753447519973</v>
      </c>
      <c r="AA70" s="24">
        <f t="shared" si="19"/>
        <v>1.1195578988940098</v>
      </c>
      <c r="AB70" s="28">
        <v>3.4263669999999999</v>
      </c>
      <c r="AC70" s="28">
        <v>3.8239779999999999</v>
      </c>
      <c r="AD70" s="12"/>
      <c r="AE70" s="27">
        <f t="shared" si="20"/>
        <v>2.2872366312817607</v>
      </c>
      <c r="AG70" s="9"/>
      <c r="AH70" s="10"/>
      <c r="AT70" s="3" t="s">
        <v>144</v>
      </c>
    </row>
    <row r="71" spans="1:46" x14ac:dyDescent="0.3">
      <c r="A71" s="15" t="s">
        <v>78</v>
      </c>
      <c r="B71" s="30">
        <v>2.88856295922215</v>
      </c>
      <c r="C71" s="30">
        <v>1.35889290864677</v>
      </c>
      <c r="D71" s="30" t="s">
        <v>125</v>
      </c>
      <c r="E71" s="23"/>
      <c r="F71" s="23">
        <v>2.35219465058421</v>
      </c>
      <c r="G71" s="23"/>
      <c r="H71" s="23">
        <v>1.31578274615616</v>
      </c>
      <c r="I71" s="23" t="s">
        <v>124</v>
      </c>
      <c r="J71" s="23">
        <f t="shared" si="21"/>
        <v>3.6679773967403699</v>
      </c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>
        <v>1.31578274615616</v>
      </c>
      <c r="X71" s="23" t="s">
        <v>124</v>
      </c>
      <c r="Y71" s="23">
        <f t="shared" si="17"/>
        <v>3.6679773967403699</v>
      </c>
      <c r="Z71" s="24">
        <f t="shared" si="18"/>
        <v>0.53636830863794005</v>
      </c>
      <c r="AA71" s="24">
        <f t="shared" si="19"/>
        <v>1.52967005057538</v>
      </c>
      <c r="AB71" s="25">
        <v>3.6237780000000002</v>
      </c>
      <c r="AC71" s="20"/>
      <c r="AD71" s="10"/>
      <c r="AE71" s="27">
        <f t="shared" si="20"/>
        <v>0.96827552619025692</v>
      </c>
      <c r="AG71" s="9"/>
      <c r="AH71" s="10"/>
      <c r="AT71" s="3" t="s">
        <v>145</v>
      </c>
    </row>
    <row r="72" spans="1:46" x14ac:dyDescent="0.3">
      <c r="A72" s="15" t="s">
        <v>79</v>
      </c>
      <c r="B72" s="30">
        <v>2.85067197575284</v>
      </c>
      <c r="C72" s="30">
        <v>1.35197905773072</v>
      </c>
      <c r="D72" s="30" t="s">
        <v>125</v>
      </c>
      <c r="E72" s="23"/>
      <c r="F72" s="23">
        <v>2.1700013206200799</v>
      </c>
      <c r="G72" s="23"/>
      <c r="H72" s="23">
        <v>1.3833263285638799</v>
      </c>
      <c r="I72" s="23" t="s">
        <v>124</v>
      </c>
      <c r="J72" s="23">
        <f t="shared" si="21"/>
        <v>3.5533276491839598</v>
      </c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>
        <v>1.3833263285638799</v>
      </c>
      <c r="X72" s="23" t="s">
        <v>124</v>
      </c>
      <c r="Y72" s="23">
        <f t="shared" si="17"/>
        <v>3.5533276491839598</v>
      </c>
      <c r="Z72" s="24">
        <f t="shared" si="18"/>
        <v>0.68067065513276015</v>
      </c>
      <c r="AA72" s="24">
        <f t="shared" si="19"/>
        <v>1.49869291802212</v>
      </c>
      <c r="AB72" s="25">
        <v>3.6237780000000002</v>
      </c>
      <c r="AC72" s="20"/>
      <c r="AD72" s="10"/>
      <c r="AE72" s="27">
        <f t="shared" si="20"/>
        <v>1.0231862103587432</v>
      </c>
      <c r="AT72" s="3" t="s">
        <v>146</v>
      </c>
    </row>
    <row r="73" spans="1:46" x14ac:dyDescent="0.3">
      <c r="A73" s="15" t="s">
        <v>80</v>
      </c>
      <c r="B73" s="30">
        <v>2.8802996569502599</v>
      </c>
      <c r="C73" s="30">
        <v>1.3531281032500899</v>
      </c>
      <c r="D73" s="30" t="s">
        <v>125</v>
      </c>
      <c r="E73" s="23"/>
      <c r="F73" s="23">
        <v>2.1331688286551098</v>
      </c>
      <c r="G73" s="23"/>
      <c r="H73" s="23">
        <v>1.46270776417266</v>
      </c>
      <c r="I73" s="23" t="s">
        <v>124</v>
      </c>
      <c r="J73" s="23">
        <f t="shared" si="21"/>
        <v>3.5958765928277696</v>
      </c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>
        <v>1.46270776417266</v>
      </c>
      <c r="X73" s="23" t="s">
        <v>124</v>
      </c>
      <c r="Y73" s="23">
        <f t="shared" si="17"/>
        <v>3.5958765928277696</v>
      </c>
      <c r="Z73" s="24">
        <f t="shared" si="18"/>
        <v>0.7471308282951501</v>
      </c>
      <c r="AA73" s="24">
        <f t="shared" si="19"/>
        <v>1.52717155370017</v>
      </c>
      <c r="AB73" s="25">
        <v>3.6237780000000002</v>
      </c>
      <c r="AC73" s="20"/>
      <c r="AD73" s="10"/>
      <c r="AE73" s="27">
        <f t="shared" si="20"/>
        <v>1.0809824736175162</v>
      </c>
      <c r="AT73" s="3" t="s">
        <v>147</v>
      </c>
    </row>
    <row r="74" spans="1:46" x14ac:dyDescent="0.3">
      <c r="A74" s="15" t="s">
        <v>96</v>
      </c>
      <c r="B74" s="30">
        <v>2.46894165489674</v>
      </c>
      <c r="C74" s="30">
        <v>1.2978157069669101</v>
      </c>
      <c r="D74" s="30" t="s">
        <v>125</v>
      </c>
      <c r="E74" s="23"/>
      <c r="F74" s="23">
        <v>2.2165782716173501</v>
      </c>
      <c r="G74" s="23"/>
      <c r="H74" s="23">
        <v>2.6021938297142899</v>
      </c>
      <c r="I74" s="23" t="s">
        <v>124</v>
      </c>
      <c r="J74" s="23">
        <f t="shared" si="21"/>
        <v>4.81877210133164</v>
      </c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>
        <v>2.6021938297142899</v>
      </c>
      <c r="X74" s="23" t="s">
        <v>124</v>
      </c>
      <c r="Y74" s="23">
        <f t="shared" si="17"/>
        <v>4.81877210133164</v>
      </c>
      <c r="Z74" s="24">
        <f t="shared" si="18"/>
        <v>0.2523633832793899</v>
      </c>
      <c r="AA74" s="24">
        <f t="shared" si="19"/>
        <v>1.1711259479298299</v>
      </c>
      <c r="AB74" s="28">
        <v>2.2304940000000002</v>
      </c>
      <c r="AC74" s="28"/>
      <c r="AD74" s="27"/>
      <c r="AE74" s="27">
        <f t="shared" si="20"/>
        <v>2.0050565082124074</v>
      </c>
      <c r="AT74" s="3" t="s">
        <v>148</v>
      </c>
    </row>
    <row r="75" spans="1:46" x14ac:dyDescent="0.3">
      <c r="A75" s="15" t="s">
        <v>97</v>
      </c>
      <c r="B75" s="30">
        <v>2.4990528919049799</v>
      </c>
      <c r="C75" s="30">
        <v>1.30395550699491</v>
      </c>
      <c r="D75" s="30" t="s">
        <v>125</v>
      </c>
      <c r="E75" s="23"/>
      <c r="F75" s="23">
        <v>2.4319448886988302</v>
      </c>
      <c r="G75" s="23"/>
      <c r="H75" s="23">
        <v>2.5425991630796099</v>
      </c>
      <c r="I75" s="23" t="s">
        <v>124</v>
      </c>
      <c r="J75" s="23">
        <f t="shared" si="21"/>
        <v>4.9745440517784401</v>
      </c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>
        <v>2.5425991630796099</v>
      </c>
      <c r="X75" s="23" t="s">
        <v>124</v>
      </c>
      <c r="Y75" s="23">
        <f t="shared" si="17"/>
        <v>4.9745440517784401</v>
      </c>
      <c r="Z75" s="24">
        <f t="shared" si="18"/>
        <v>6.7108003206149736E-2</v>
      </c>
      <c r="AA75" s="24">
        <f t="shared" si="19"/>
        <v>1.1950973849100699</v>
      </c>
      <c r="AB75" s="28">
        <v>2.2304940000000002</v>
      </c>
      <c r="AC75" s="28"/>
      <c r="AD75" s="27"/>
      <c r="AE75" s="27">
        <f t="shared" si="20"/>
        <v>1.9499125157569774</v>
      </c>
    </row>
    <row r="76" spans="1:46" x14ac:dyDescent="0.3">
      <c r="A76" s="15" t="s">
        <v>98</v>
      </c>
      <c r="B76" s="30">
        <v>2.5197437387382799</v>
      </c>
      <c r="C76" s="30">
        <v>1.2923796469636399</v>
      </c>
      <c r="D76" s="30" t="s">
        <v>125</v>
      </c>
      <c r="E76" s="23"/>
      <c r="F76" s="23">
        <v>2.1258306610405802</v>
      </c>
      <c r="G76" s="23"/>
      <c r="H76" s="23">
        <v>2.7050362366493199</v>
      </c>
      <c r="I76" s="23" t="s">
        <v>124</v>
      </c>
      <c r="J76" s="23">
        <f t="shared" si="21"/>
        <v>4.8308668976898996</v>
      </c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>
        <v>2.7050362366493199</v>
      </c>
      <c r="X76" s="23" t="s">
        <v>124</v>
      </c>
      <c r="Y76" s="23">
        <f t="shared" si="17"/>
        <v>4.8308668976898996</v>
      </c>
      <c r="Z76" s="24">
        <f t="shared" si="18"/>
        <v>0.39391307769769979</v>
      </c>
      <c r="AA76" s="24">
        <f t="shared" si="19"/>
        <v>1.22736409177464</v>
      </c>
      <c r="AB76" s="28">
        <v>2.2304940000000002</v>
      </c>
      <c r="AC76" s="28"/>
      <c r="AD76" s="27"/>
      <c r="AE76" s="27">
        <f t="shared" si="20"/>
        <v>2.0930662619181777</v>
      </c>
    </row>
    <row r="77" spans="1:46" x14ac:dyDescent="0.3">
      <c r="B77" s="24"/>
      <c r="C77" s="24"/>
      <c r="D77" s="24"/>
      <c r="E77" s="24"/>
      <c r="F77" s="24"/>
      <c r="G77" s="24"/>
      <c r="H77" s="24"/>
      <c r="I77" s="24"/>
      <c r="J77" s="23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5"/>
      <c r="AC77" s="25"/>
      <c r="AD77" s="24"/>
      <c r="AE77" s="24"/>
    </row>
    <row r="78" spans="1:46" x14ac:dyDescent="0.3">
      <c r="A78" s="3" t="s">
        <v>117</v>
      </c>
      <c r="B78" s="26">
        <v>6.9016640517083996</v>
      </c>
      <c r="C78" s="26">
        <v>4.4591316992086396</v>
      </c>
      <c r="D78" s="26" t="s">
        <v>124</v>
      </c>
      <c r="E78" s="26"/>
      <c r="F78" s="26">
        <v>6.7925142750635699</v>
      </c>
      <c r="G78" s="26" t="s">
        <v>124</v>
      </c>
      <c r="H78" s="26">
        <v>6.4927946025533201</v>
      </c>
      <c r="I78" s="26" t="s">
        <v>124</v>
      </c>
      <c r="J78" s="23">
        <f t="shared" si="21"/>
        <v>13.28530887761689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>
        <v>6.4927946025533201</v>
      </c>
      <c r="X78" s="26" t="s">
        <v>124</v>
      </c>
      <c r="Y78" s="26">
        <f>F78+W78</f>
        <v>13.28530887761689</v>
      </c>
      <c r="Z78" s="24"/>
      <c r="AA78" s="24"/>
      <c r="AB78" s="25">
        <v>5.1348039999999999</v>
      </c>
      <c r="AC78" s="25"/>
      <c r="AD78" s="24"/>
      <c r="AE78" s="24">
        <f>W78/C78</f>
        <v>1.4560670194391419</v>
      </c>
    </row>
    <row r="79" spans="1:46" x14ac:dyDescent="0.3">
      <c r="A79" s="3" t="s">
        <v>118</v>
      </c>
      <c r="B79" s="26">
        <v>6.7682536190579299</v>
      </c>
      <c r="C79" s="26">
        <v>4.4686623838115196</v>
      </c>
      <c r="D79" s="26" t="s">
        <v>124</v>
      </c>
      <c r="E79" s="26"/>
      <c r="F79" s="26">
        <v>6.2031275263009702</v>
      </c>
      <c r="G79" s="26" t="s">
        <v>124</v>
      </c>
      <c r="H79" s="26">
        <v>5.9841943278720597</v>
      </c>
      <c r="I79" s="26" t="s">
        <v>124</v>
      </c>
      <c r="J79" s="23">
        <f t="shared" si="21"/>
        <v>12.18732185417303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>
        <v>5.9841943278720597</v>
      </c>
      <c r="X79" s="26" t="s">
        <v>124</v>
      </c>
      <c r="Y79" s="26">
        <f>F79+W79</f>
        <v>12.18732185417303</v>
      </c>
      <c r="Z79" s="24"/>
      <c r="AA79" s="24"/>
      <c r="AB79" s="25">
        <v>5.1348039999999999</v>
      </c>
      <c r="AC79" s="25"/>
      <c r="AD79" s="24"/>
      <c r="AE79" s="24">
        <f>W79/C79</f>
        <v>1.3391466649059927</v>
      </c>
    </row>
    <row r="80" spans="1:46" x14ac:dyDescent="0.3">
      <c r="A80" s="3" t="s">
        <v>119</v>
      </c>
      <c r="B80" s="26">
        <v>6.7798220532909497</v>
      </c>
      <c r="C80" s="26">
        <v>4.4868383780674703</v>
      </c>
      <c r="D80" s="26" t="s">
        <v>124</v>
      </c>
      <c r="E80" s="26"/>
      <c r="F80" s="26">
        <v>6.5369162925005204</v>
      </c>
      <c r="G80" s="26" t="s">
        <v>124</v>
      </c>
      <c r="H80" s="26">
        <v>5.6048958096134402</v>
      </c>
      <c r="I80" s="26" t="s">
        <v>124</v>
      </c>
      <c r="J80" s="23">
        <f t="shared" si="21"/>
        <v>12.14181210211396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>
        <v>5.6048958096134402</v>
      </c>
      <c r="X80" s="26" t="s">
        <v>124</v>
      </c>
      <c r="Y80" s="26">
        <f>F80+W80</f>
        <v>12.14181210211396</v>
      </c>
      <c r="Z80" s="24"/>
      <c r="AA80" s="24"/>
      <c r="AB80" s="25">
        <v>5.1348039999999999</v>
      </c>
      <c r="AC80" s="25"/>
      <c r="AD80" s="24"/>
      <c r="AE80" s="24">
        <f>W80/C80</f>
        <v>1.2491860275180069</v>
      </c>
    </row>
    <row r="81" spans="1:31" x14ac:dyDescent="0.3">
      <c r="B81" s="24"/>
      <c r="C81" s="24"/>
      <c r="D81" s="24"/>
      <c r="E81" s="24"/>
      <c r="F81" s="24"/>
      <c r="G81" s="24"/>
      <c r="H81" s="24"/>
      <c r="I81" s="24"/>
      <c r="J81" s="23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5"/>
      <c r="AC81" s="25"/>
      <c r="AD81" s="24"/>
      <c r="AE81" s="24"/>
    </row>
    <row r="82" spans="1:31" x14ac:dyDescent="0.3">
      <c r="A82" s="3" t="s">
        <v>2</v>
      </c>
      <c r="B82" s="26">
        <v>2.7744921743580502</v>
      </c>
      <c r="C82" s="26">
        <v>1.11956402173394</v>
      </c>
      <c r="D82" s="26" t="s">
        <v>124</v>
      </c>
      <c r="E82" s="26"/>
      <c r="F82" s="29">
        <v>2.1857341038374698</v>
      </c>
      <c r="G82" s="29" t="s">
        <v>124</v>
      </c>
      <c r="H82" s="29">
        <v>2.4119582317578798</v>
      </c>
      <c r="I82" s="29" t="s">
        <v>125</v>
      </c>
      <c r="J82" s="23">
        <f t="shared" si="21"/>
        <v>4.5976923355953492</v>
      </c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>
        <v>2.4119582317578798</v>
      </c>
      <c r="X82" s="29" t="s">
        <v>125</v>
      </c>
      <c r="Y82" s="29">
        <f t="shared" ref="Y82:Y93" si="22">F82+W82</f>
        <v>4.5976923355953492</v>
      </c>
      <c r="Z82" s="24"/>
      <c r="AA82" s="24"/>
      <c r="AB82" s="25">
        <v>3.9365049999999999</v>
      </c>
      <c r="AC82" s="25">
        <v>3.4700630000000001</v>
      </c>
      <c r="AD82" s="24"/>
      <c r="AE82" s="24">
        <f t="shared" ref="AE82:AE93" si="23">W82/C82</f>
        <v>2.1543727602306535</v>
      </c>
    </row>
    <row r="83" spans="1:31" x14ac:dyDescent="0.3">
      <c r="A83" s="3" t="s">
        <v>3</v>
      </c>
      <c r="B83" s="26">
        <v>2.7859382809508499</v>
      </c>
      <c r="C83" s="26">
        <v>1.1180750022949399</v>
      </c>
      <c r="D83" s="26" t="s">
        <v>124</v>
      </c>
      <c r="E83" s="26"/>
      <c r="F83" s="26">
        <v>2.40329664821498</v>
      </c>
      <c r="G83" s="26" t="s">
        <v>124</v>
      </c>
      <c r="H83" s="26">
        <v>2.7086008840164202</v>
      </c>
      <c r="I83" s="26" t="s">
        <v>124</v>
      </c>
      <c r="J83" s="23">
        <f t="shared" si="21"/>
        <v>5.1118975322314002</v>
      </c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>
        <v>2.7086008840164202</v>
      </c>
      <c r="X83" s="26" t="s">
        <v>124</v>
      </c>
      <c r="Y83" s="26">
        <f t="shared" si="22"/>
        <v>5.1118975322314002</v>
      </c>
      <c r="Z83" s="24"/>
      <c r="AA83" s="24"/>
      <c r="AB83" s="25">
        <v>3.9365049999999999</v>
      </c>
      <c r="AC83" s="25">
        <v>3.4700630000000001</v>
      </c>
      <c r="AD83" s="24"/>
      <c r="AE83" s="24">
        <f t="shared" si="23"/>
        <v>2.4225574120312112</v>
      </c>
    </row>
    <row r="84" spans="1:31" x14ac:dyDescent="0.3">
      <c r="A84" s="3" t="s">
        <v>4</v>
      </c>
      <c r="B84" s="26">
        <v>2.8261466291253301</v>
      </c>
      <c r="C84" s="26">
        <v>1.1198824163265699</v>
      </c>
      <c r="D84" s="26" t="s">
        <v>124</v>
      </c>
      <c r="E84" s="26"/>
      <c r="F84" s="26">
        <v>2.8608971584197098</v>
      </c>
      <c r="G84" s="26" t="s">
        <v>124</v>
      </c>
      <c r="H84" s="26">
        <v>3.1280518185855999</v>
      </c>
      <c r="I84" s="26" t="s">
        <v>124</v>
      </c>
      <c r="J84" s="23">
        <f t="shared" si="21"/>
        <v>5.9889489770053093</v>
      </c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>
        <v>3.1280518185855999</v>
      </c>
      <c r="X84" s="26" t="s">
        <v>124</v>
      </c>
      <c r="Y84" s="26">
        <f t="shared" si="22"/>
        <v>5.9889489770053093</v>
      </c>
      <c r="Z84" s="24"/>
      <c r="AA84" s="24"/>
      <c r="AB84" s="25">
        <v>3.9365049999999999</v>
      </c>
      <c r="AC84" s="25">
        <v>3.4700630000000001</v>
      </c>
      <c r="AD84" s="24"/>
      <c r="AE84" s="24">
        <f t="shared" si="23"/>
        <v>2.7931966543828883</v>
      </c>
    </row>
    <row r="85" spans="1:31" x14ac:dyDescent="0.3">
      <c r="A85" s="3" t="s">
        <v>5</v>
      </c>
      <c r="B85" s="26">
        <v>1.4504923515161801</v>
      </c>
      <c r="C85" s="26">
        <v>0.25595285843742499</v>
      </c>
      <c r="D85" s="26" t="s">
        <v>124</v>
      </c>
      <c r="E85" s="26"/>
      <c r="F85" s="29">
        <v>2.1631886489034602</v>
      </c>
      <c r="G85" s="29" t="s">
        <v>124</v>
      </c>
      <c r="H85" s="29">
        <v>0.98003326613561603</v>
      </c>
      <c r="I85" s="29" t="s">
        <v>125</v>
      </c>
      <c r="J85" s="23">
        <f t="shared" si="21"/>
        <v>3.1432219150390761</v>
      </c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>
        <v>0.98003326613561603</v>
      </c>
      <c r="X85" s="29" t="s">
        <v>125</v>
      </c>
      <c r="Y85" s="29">
        <f t="shared" si="22"/>
        <v>3.1432219150390761</v>
      </c>
      <c r="Z85" s="24"/>
      <c r="AA85" s="24"/>
      <c r="AB85" s="25">
        <v>1.80722</v>
      </c>
      <c r="AC85" s="25"/>
      <c r="AD85" s="24"/>
      <c r="AE85" s="24">
        <f t="shared" si="23"/>
        <v>3.828960036307675</v>
      </c>
    </row>
    <row r="86" spans="1:31" x14ac:dyDescent="0.3">
      <c r="A86" s="3" t="s">
        <v>6</v>
      </c>
      <c r="B86" s="26">
        <v>1.4559131455292</v>
      </c>
      <c r="C86" s="26">
        <v>0.25845431474124803</v>
      </c>
      <c r="D86" s="26" t="s">
        <v>124</v>
      </c>
      <c r="E86" s="26"/>
      <c r="F86" s="29">
        <v>2.1244267435350301</v>
      </c>
      <c r="G86" s="29" t="s">
        <v>124</v>
      </c>
      <c r="H86" s="29">
        <v>0.94283986464633696</v>
      </c>
      <c r="I86" s="29" t="s">
        <v>125</v>
      </c>
      <c r="J86" s="23">
        <f t="shared" si="21"/>
        <v>3.0672666081813671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>
        <v>0.94283986464633696</v>
      </c>
      <c r="X86" s="29" t="s">
        <v>125</v>
      </c>
      <c r="Y86" s="29">
        <f t="shared" si="22"/>
        <v>3.0672666081813671</v>
      </c>
      <c r="Z86" s="24"/>
      <c r="AA86" s="24"/>
      <c r="AB86" s="25">
        <v>1.80722</v>
      </c>
      <c r="AC86" s="25"/>
      <c r="AD86" s="24"/>
      <c r="AE86" s="24">
        <f t="shared" si="23"/>
        <v>3.6479942909456269</v>
      </c>
    </row>
    <row r="87" spans="1:31" x14ac:dyDescent="0.3">
      <c r="A87" s="3" t="s">
        <v>7</v>
      </c>
      <c r="B87" s="26">
        <v>1.4541621083649301</v>
      </c>
      <c r="C87" s="26">
        <v>0.25698691883902902</v>
      </c>
      <c r="D87" s="26" t="s">
        <v>124</v>
      </c>
      <c r="E87" s="26"/>
      <c r="F87" s="29">
        <v>2.1819482392324798</v>
      </c>
      <c r="G87" s="29" t="s">
        <v>124</v>
      </c>
      <c r="H87" s="29">
        <v>0.821600587756395</v>
      </c>
      <c r="I87" s="29" t="s">
        <v>125</v>
      </c>
      <c r="J87" s="23">
        <f t="shared" si="21"/>
        <v>3.003548826988875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>
        <v>0.821600587756395</v>
      </c>
      <c r="X87" s="29" t="s">
        <v>125</v>
      </c>
      <c r="Y87" s="29">
        <f t="shared" si="22"/>
        <v>3.003548826988875</v>
      </c>
      <c r="Z87" s="24"/>
      <c r="AA87" s="24"/>
      <c r="AB87" s="25">
        <v>1.80722</v>
      </c>
      <c r="AC87" s="25"/>
      <c r="AD87" s="24"/>
      <c r="AE87" s="24">
        <f t="shared" si="23"/>
        <v>3.1970521747491265</v>
      </c>
    </row>
    <row r="88" spans="1:31" x14ac:dyDescent="0.3">
      <c r="A88" s="3" t="s">
        <v>8</v>
      </c>
      <c r="B88" s="26">
        <v>2.8988870946112799</v>
      </c>
      <c r="C88" s="26">
        <v>1.1133168359277801</v>
      </c>
      <c r="D88" s="26" t="s">
        <v>124</v>
      </c>
      <c r="E88" s="26"/>
      <c r="F88" s="29">
        <v>2.1979679745530798</v>
      </c>
      <c r="G88" s="29" t="s">
        <v>124</v>
      </c>
      <c r="H88" s="29">
        <v>1.46553567960597</v>
      </c>
      <c r="I88" s="29" t="s">
        <v>125</v>
      </c>
      <c r="J88" s="23">
        <f t="shared" si="21"/>
        <v>3.66350365415905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>
        <v>1.46553567960597</v>
      </c>
      <c r="X88" s="29" t="s">
        <v>125</v>
      </c>
      <c r="Y88" s="29">
        <f t="shared" si="22"/>
        <v>3.66350365415905</v>
      </c>
      <c r="Z88" s="24"/>
      <c r="AA88" s="24"/>
      <c r="AB88" s="25">
        <v>4.3519030000000001</v>
      </c>
      <c r="AC88" s="25"/>
      <c r="AD88" s="24"/>
      <c r="AE88" s="24">
        <f t="shared" si="23"/>
        <v>1.3163689188124683</v>
      </c>
    </row>
    <row r="89" spans="1:31" x14ac:dyDescent="0.3">
      <c r="A89" s="3" t="s">
        <v>9</v>
      </c>
      <c r="B89" s="26">
        <v>2.8916489139244002</v>
      </c>
      <c r="C89" s="26">
        <v>1.1498543890867301</v>
      </c>
      <c r="D89" s="26" t="s">
        <v>124</v>
      </c>
      <c r="E89" s="26"/>
      <c r="F89" s="29">
        <v>2.1033886665801802</v>
      </c>
      <c r="G89" s="29" t="s">
        <v>124</v>
      </c>
      <c r="H89" s="29">
        <v>2.3535551782905801</v>
      </c>
      <c r="I89" s="29" t="s">
        <v>125</v>
      </c>
      <c r="J89" s="23">
        <f t="shared" si="21"/>
        <v>4.4569438448707608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>
        <v>2.3535551782905801</v>
      </c>
      <c r="X89" s="29" t="s">
        <v>125</v>
      </c>
      <c r="Y89" s="29">
        <f t="shared" si="22"/>
        <v>4.4569438448707608</v>
      </c>
      <c r="Z89" s="24"/>
      <c r="AA89" s="24"/>
      <c r="AB89" s="25">
        <v>4.3519030000000001</v>
      </c>
      <c r="AC89" s="25"/>
      <c r="AD89" s="24"/>
      <c r="AE89" s="24">
        <f t="shared" si="23"/>
        <v>2.0468288860121562</v>
      </c>
    </row>
    <row r="90" spans="1:31" x14ac:dyDescent="0.3">
      <c r="A90" s="3" t="s">
        <v>10</v>
      </c>
      <c r="B90" s="26">
        <v>2.92835843609961</v>
      </c>
      <c r="C90" s="26">
        <v>1.1295543207127201</v>
      </c>
      <c r="D90" s="26" t="s">
        <v>124</v>
      </c>
      <c r="E90" s="26"/>
      <c r="F90" s="29">
        <v>2.33191828109238</v>
      </c>
      <c r="G90" s="29" t="s">
        <v>125</v>
      </c>
      <c r="H90" s="29">
        <v>3.4860099466746601</v>
      </c>
      <c r="I90" s="29" t="s">
        <v>125</v>
      </c>
      <c r="J90" s="23">
        <f t="shared" si="21"/>
        <v>5.8179282277670401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>
        <v>3.4860099466746601</v>
      </c>
      <c r="X90" s="29" t="s">
        <v>125</v>
      </c>
      <c r="Y90" s="29">
        <f t="shared" si="22"/>
        <v>5.8179282277670401</v>
      </c>
      <c r="Z90" s="24"/>
      <c r="AA90" s="24"/>
      <c r="AB90" s="25">
        <v>4.3519030000000001</v>
      </c>
      <c r="AC90" s="25"/>
      <c r="AD90" s="24"/>
      <c r="AE90" s="24">
        <f t="shared" si="23"/>
        <v>3.0861817645698317</v>
      </c>
    </row>
    <row r="91" spans="1:31" x14ac:dyDescent="0.3">
      <c r="A91" s="3" t="s">
        <v>11</v>
      </c>
      <c r="B91" s="26">
        <v>2.8276844385804498</v>
      </c>
      <c r="C91" s="26">
        <v>1.0660662877706799</v>
      </c>
      <c r="D91" s="26" t="s">
        <v>124</v>
      </c>
      <c r="E91" s="26"/>
      <c r="F91" s="29">
        <v>2.1306911296826101</v>
      </c>
      <c r="G91" s="29" t="s">
        <v>124</v>
      </c>
      <c r="H91" s="29">
        <v>2.4626421356294101</v>
      </c>
      <c r="I91" s="29" t="s">
        <v>125</v>
      </c>
      <c r="J91" s="23">
        <f t="shared" si="21"/>
        <v>4.5933332653120207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>
        <v>2.4626421356294101</v>
      </c>
      <c r="X91" s="29" t="s">
        <v>125</v>
      </c>
      <c r="Y91" s="29">
        <f t="shared" si="22"/>
        <v>4.5933332653120207</v>
      </c>
      <c r="Z91" s="24"/>
      <c r="AA91" s="24"/>
      <c r="AB91" s="25">
        <v>4.3519030000000001</v>
      </c>
      <c r="AC91" s="25"/>
      <c r="AD91" s="24"/>
      <c r="AE91" s="24">
        <f t="shared" si="23"/>
        <v>2.3100272130161814</v>
      </c>
    </row>
    <row r="92" spans="1:31" x14ac:dyDescent="0.3">
      <c r="A92" s="3" t="s">
        <v>12</v>
      </c>
      <c r="B92" s="26">
        <v>2.8292577529531302</v>
      </c>
      <c r="C92" s="26">
        <v>1.0622926800764101</v>
      </c>
      <c r="D92" s="26" t="s">
        <v>124</v>
      </c>
      <c r="E92" s="26"/>
      <c r="F92" s="29">
        <v>2.2575886090750799</v>
      </c>
      <c r="G92" s="29" t="s">
        <v>125</v>
      </c>
      <c r="H92" s="29">
        <v>2.0176682818071399</v>
      </c>
      <c r="I92" s="29" t="s">
        <v>125</v>
      </c>
      <c r="J92" s="23">
        <f t="shared" si="21"/>
        <v>4.2752568908822202</v>
      </c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>
        <v>2.0176682818071399</v>
      </c>
      <c r="X92" s="29" t="s">
        <v>125</v>
      </c>
      <c r="Y92" s="29">
        <f t="shared" si="22"/>
        <v>4.2752568908822202</v>
      </c>
      <c r="Z92" s="24"/>
      <c r="AA92" s="24"/>
      <c r="AB92" s="25">
        <v>4.3519030000000001</v>
      </c>
      <c r="AC92" s="25"/>
      <c r="AD92" s="24"/>
      <c r="AE92" s="24">
        <f t="shared" si="23"/>
        <v>1.8993525227548496</v>
      </c>
    </row>
    <row r="93" spans="1:31" x14ac:dyDescent="0.3">
      <c r="A93" s="3" t="s">
        <v>13</v>
      </c>
      <c r="B93" s="26">
        <v>2.83597876169146</v>
      </c>
      <c r="C93" s="26">
        <v>1.0674248252991201</v>
      </c>
      <c r="D93" s="26" t="s">
        <v>124</v>
      </c>
      <c r="E93" s="26"/>
      <c r="F93" s="29">
        <v>2.73363334221624</v>
      </c>
      <c r="G93" s="29" t="s">
        <v>125</v>
      </c>
      <c r="H93" s="29">
        <v>1.71547238225633</v>
      </c>
      <c r="I93" s="29" t="s">
        <v>125</v>
      </c>
      <c r="J93" s="23">
        <f t="shared" si="21"/>
        <v>4.4491057244725702</v>
      </c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>
        <v>1.71547238225633</v>
      </c>
      <c r="X93" s="29" t="s">
        <v>125</v>
      </c>
      <c r="Y93" s="29">
        <f t="shared" si="22"/>
        <v>4.4491057244725702</v>
      </c>
      <c r="Z93" s="24"/>
      <c r="AA93" s="24"/>
      <c r="AB93" s="25">
        <v>4.3519030000000001</v>
      </c>
      <c r="AC93" s="25"/>
      <c r="AD93" s="24"/>
      <c r="AE93" s="24">
        <f t="shared" si="23"/>
        <v>1.6071130646372311</v>
      </c>
    </row>
    <row r="94" spans="1:31" x14ac:dyDescent="0.3">
      <c r="A94" s="3" t="s">
        <v>23</v>
      </c>
      <c r="B94" s="26">
        <v>2.6085792057264601</v>
      </c>
      <c r="C94" s="26">
        <v>1.10097695051809</v>
      </c>
      <c r="D94" s="26" t="s">
        <v>124</v>
      </c>
      <c r="E94" s="26"/>
      <c r="F94" s="29">
        <v>3.2405348487516599</v>
      </c>
      <c r="G94" s="29" t="s">
        <v>125</v>
      </c>
      <c r="H94" s="29">
        <v>3.1042354302727402</v>
      </c>
      <c r="I94" s="29" t="s">
        <v>125</v>
      </c>
      <c r="J94" s="23">
        <f t="shared" si="21"/>
        <v>6.3447702790244005</v>
      </c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>
        <v>3.1042354302727402</v>
      </c>
      <c r="X94" s="29" t="s">
        <v>125</v>
      </c>
      <c r="Y94" s="29">
        <v>6.3447702790244005</v>
      </c>
      <c r="Z94" s="24"/>
      <c r="AA94" s="24"/>
      <c r="AB94" s="25">
        <v>3.3214359999999998</v>
      </c>
      <c r="AC94" s="25">
        <v>3.5470510000000002</v>
      </c>
      <c r="AD94" s="24"/>
      <c r="AE94" s="24">
        <v>2.8195280825924383</v>
      </c>
    </row>
    <row r="95" spans="1:31" x14ac:dyDescent="0.3">
      <c r="A95" s="3" t="s">
        <v>24</v>
      </c>
      <c r="B95" s="26">
        <v>2.5631536784451701</v>
      </c>
      <c r="C95" s="26">
        <v>1.15342540176818</v>
      </c>
      <c r="D95" s="26" t="s">
        <v>124</v>
      </c>
      <c r="E95" s="26"/>
      <c r="F95" s="29">
        <v>3.05877730577481</v>
      </c>
      <c r="G95" s="29" t="s">
        <v>124</v>
      </c>
      <c r="H95" s="29">
        <v>1.74440832907789</v>
      </c>
      <c r="I95" s="29" t="s">
        <v>125</v>
      </c>
      <c r="J95" s="23">
        <f t="shared" si="21"/>
        <v>4.8031856348527002</v>
      </c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>
        <v>1.74440832907789</v>
      </c>
      <c r="X95" s="29" t="s">
        <v>125</v>
      </c>
      <c r="Y95" s="29">
        <v>4.8031856348527002</v>
      </c>
      <c r="Z95" s="24"/>
      <c r="AA95" s="24"/>
      <c r="AB95" s="25">
        <v>3.3214359999999998</v>
      </c>
      <c r="AC95" s="25">
        <v>3.5470510000000002</v>
      </c>
      <c r="AD95" s="24"/>
      <c r="AE95" s="24">
        <v>1.5123720410559227</v>
      </c>
    </row>
    <row r="96" spans="1:31" x14ac:dyDescent="0.3">
      <c r="A96" s="3" t="s">
        <v>25</v>
      </c>
      <c r="B96" s="26">
        <v>2.5311061190631698</v>
      </c>
      <c r="C96" s="26">
        <v>1.10767571753536</v>
      </c>
      <c r="D96" s="26" t="s">
        <v>124</v>
      </c>
      <c r="E96" s="26"/>
      <c r="F96" s="29">
        <v>2.3360913236780401</v>
      </c>
      <c r="G96" s="29" t="s">
        <v>125</v>
      </c>
      <c r="H96" s="29">
        <v>2.35807999960022</v>
      </c>
      <c r="I96" s="29" t="s">
        <v>125</v>
      </c>
      <c r="J96" s="23">
        <f t="shared" si="21"/>
        <v>4.69417132327826</v>
      </c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>
        <v>2.35807999960022</v>
      </c>
      <c r="X96" s="29" t="s">
        <v>125</v>
      </c>
      <c r="Y96" s="29">
        <v>4.69417132327826</v>
      </c>
      <c r="Z96" s="24"/>
      <c r="AA96" s="24"/>
      <c r="AB96" s="25">
        <v>3.3214359999999998</v>
      </c>
      <c r="AC96" s="25">
        <v>3.5470510000000002</v>
      </c>
      <c r="AD96" s="24"/>
      <c r="AE96" s="24">
        <v>2.1288541061882977</v>
      </c>
    </row>
    <row r="97" spans="1:39" x14ac:dyDescent="0.3">
      <c r="A97" s="3" t="s">
        <v>26</v>
      </c>
      <c r="B97" s="26">
        <v>2.5348683048275</v>
      </c>
      <c r="C97" s="26">
        <v>1.13263486237922</v>
      </c>
      <c r="D97" s="26" t="s">
        <v>124</v>
      </c>
      <c r="E97" s="26"/>
      <c r="F97" s="29">
        <v>1.9520352184230301</v>
      </c>
      <c r="G97" s="29" t="s">
        <v>125</v>
      </c>
      <c r="H97" s="29">
        <v>1.4674451865454601</v>
      </c>
      <c r="I97" s="29" t="s">
        <v>125</v>
      </c>
      <c r="J97" s="23">
        <f t="shared" si="21"/>
        <v>3.4194804049684899</v>
      </c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>
        <v>1.4674451865454601</v>
      </c>
      <c r="X97" s="29" t="s">
        <v>125</v>
      </c>
      <c r="Y97" s="29">
        <v>3.4194804049684899</v>
      </c>
      <c r="Z97" s="24"/>
      <c r="AA97" s="24"/>
      <c r="AB97" s="25">
        <v>3.3214359999999998</v>
      </c>
      <c r="AC97" s="25">
        <v>3.5470510000000002</v>
      </c>
      <c r="AD97" s="24"/>
      <c r="AE97" s="24">
        <v>1.2956030538058272</v>
      </c>
    </row>
    <row r="98" spans="1:39" x14ac:dyDescent="0.3">
      <c r="A98" s="3" t="s">
        <v>36</v>
      </c>
      <c r="B98" s="26">
        <v>2.8095372786514101</v>
      </c>
      <c r="C98" s="26">
        <v>1.1135154866701999</v>
      </c>
      <c r="D98" s="26" t="s">
        <v>124</v>
      </c>
      <c r="E98" s="26"/>
      <c r="F98" s="29">
        <v>1.42607838177444</v>
      </c>
      <c r="G98" s="29" t="s">
        <v>124</v>
      </c>
      <c r="H98" s="29">
        <v>1.4638348319333001</v>
      </c>
      <c r="I98" s="29" t="s">
        <v>125</v>
      </c>
      <c r="J98" s="23">
        <f t="shared" si="21"/>
        <v>2.8899132137077403</v>
      </c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>
        <v>1.4638348319333001</v>
      </c>
      <c r="X98" s="29" t="s">
        <v>125</v>
      </c>
      <c r="Y98" s="29">
        <v>2.8899132137077403</v>
      </c>
      <c r="Z98" s="24"/>
      <c r="AA98" s="24"/>
      <c r="AB98" s="25">
        <v>3.4962230000000001</v>
      </c>
      <c r="AC98" s="25"/>
      <c r="AD98" s="24"/>
      <c r="AE98" s="24">
        <v>1.3146066215124472</v>
      </c>
    </row>
    <row r="99" spans="1:39" x14ac:dyDescent="0.3">
      <c r="A99" s="3" t="s">
        <v>37</v>
      </c>
      <c r="B99" s="26">
        <v>2.811896128016</v>
      </c>
      <c r="C99" s="26">
        <v>1.12252104222592</v>
      </c>
      <c r="D99" s="26" t="s">
        <v>124</v>
      </c>
      <c r="E99" s="26"/>
      <c r="F99" s="29">
        <v>1.6279906743793999</v>
      </c>
      <c r="G99" s="29" t="s">
        <v>124</v>
      </c>
      <c r="H99" s="29">
        <v>1.16839665490859</v>
      </c>
      <c r="I99" s="29" t="s">
        <v>125</v>
      </c>
      <c r="J99" s="23">
        <f t="shared" si="21"/>
        <v>2.7963873292879899</v>
      </c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>
        <v>1.16839665490859</v>
      </c>
      <c r="X99" s="29" t="s">
        <v>125</v>
      </c>
      <c r="Y99" s="29">
        <v>2.7963873292879899</v>
      </c>
      <c r="Z99" s="24"/>
      <c r="AA99" s="24"/>
      <c r="AB99" s="25">
        <v>3.4962230000000001</v>
      </c>
      <c r="AC99" s="25"/>
      <c r="AD99" s="24"/>
      <c r="AE99" s="24">
        <v>1.0408683765889148</v>
      </c>
    </row>
    <row r="100" spans="1:39" x14ac:dyDescent="0.3">
      <c r="A100" s="3" t="s">
        <v>38</v>
      </c>
      <c r="B100" s="26">
        <v>2.6621764867070001</v>
      </c>
      <c r="C100" s="26">
        <v>1.07506766337284</v>
      </c>
      <c r="D100" s="26" t="s">
        <v>124</v>
      </c>
      <c r="E100" s="26"/>
      <c r="F100" s="29">
        <v>1.6145891841245199</v>
      </c>
      <c r="G100" s="29" t="s">
        <v>124</v>
      </c>
      <c r="H100" s="29">
        <v>1.3653374200847499</v>
      </c>
      <c r="I100" s="29" t="s">
        <v>125</v>
      </c>
      <c r="J100" s="23">
        <f t="shared" si="21"/>
        <v>2.97992660420927</v>
      </c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>
        <v>1.3653374200847499</v>
      </c>
      <c r="X100" s="29" t="s">
        <v>125</v>
      </c>
      <c r="Y100" s="29">
        <v>2.97992660420927</v>
      </c>
      <c r="Z100" s="24"/>
      <c r="AA100" s="24"/>
      <c r="AB100" s="25">
        <v>3.4962230000000001</v>
      </c>
      <c r="AC100" s="25"/>
      <c r="AD100" s="24"/>
      <c r="AE100" s="24">
        <v>1.2700013837280144</v>
      </c>
    </row>
    <row r="101" spans="1:39" x14ac:dyDescent="0.3">
      <c r="A101" s="3" t="s">
        <v>42</v>
      </c>
      <c r="B101" s="26">
        <v>2.1264283557007899</v>
      </c>
      <c r="C101" s="26">
        <v>1.0400820908344801</v>
      </c>
      <c r="D101" s="26" t="s">
        <v>124</v>
      </c>
      <c r="E101" s="26"/>
      <c r="F101" s="26">
        <v>1.76857687538826</v>
      </c>
      <c r="G101" s="26" t="s">
        <v>124</v>
      </c>
      <c r="H101" s="26">
        <v>2.3546480701506298</v>
      </c>
      <c r="I101" s="26" t="s">
        <v>124</v>
      </c>
      <c r="J101" s="23">
        <f t="shared" si="21"/>
        <v>4.1232249455388903</v>
      </c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>
        <v>2.3546480701506298</v>
      </c>
      <c r="X101" s="26" t="s">
        <v>124</v>
      </c>
      <c r="Y101" s="26">
        <v>4.1232249455388903</v>
      </c>
      <c r="Z101" s="24"/>
      <c r="AA101" s="24"/>
      <c r="AB101" s="25">
        <v>2.9059910000000002</v>
      </c>
      <c r="AC101" s="25"/>
      <c r="AD101" s="24"/>
      <c r="AE101" s="24">
        <v>2.2639059848261067</v>
      </c>
    </row>
    <row r="102" spans="1:39" x14ac:dyDescent="0.3">
      <c r="A102" s="3" t="s">
        <v>43</v>
      </c>
      <c r="B102" s="26">
        <v>2.1671873042515499</v>
      </c>
      <c r="C102" s="26">
        <v>1.0550228600702301</v>
      </c>
      <c r="D102" s="26" t="s">
        <v>124</v>
      </c>
      <c r="E102" s="26"/>
      <c r="F102" s="29">
        <v>1.6019286632796499</v>
      </c>
      <c r="G102" s="29" t="s">
        <v>124</v>
      </c>
      <c r="H102" s="29">
        <v>1.84316459773853</v>
      </c>
      <c r="I102" s="29" t="s">
        <v>125</v>
      </c>
      <c r="J102" s="23">
        <f t="shared" si="21"/>
        <v>3.4450932610181799</v>
      </c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>
        <v>1.84316459773853</v>
      </c>
      <c r="X102" s="29" t="s">
        <v>125</v>
      </c>
      <c r="Y102" s="29">
        <v>3.4450932610181799</v>
      </c>
      <c r="Z102" s="24"/>
      <c r="AA102" s="24"/>
      <c r="AB102" s="25">
        <v>2.9059910000000002</v>
      </c>
      <c r="AC102" s="25"/>
      <c r="AD102" s="24"/>
      <c r="AE102" s="24">
        <v>1.7470375927359862</v>
      </c>
    </row>
    <row r="103" spans="1:39" x14ac:dyDescent="0.3">
      <c r="A103" s="3" t="s">
        <v>44</v>
      </c>
      <c r="B103" s="26">
        <v>2.1893141750018201</v>
      </c>
      <c r="C103" s="26">
        <v>1.05448569850492</v>
      </c>
      <c r="D103" s="26" t="s">
        <v>124</v>
      </c>
      <c r="E103" s="26"/>
      <c r="F103" s="29">
        <v>1.88262503028623</v>
      </c>
      <c r="G103" s="29" t="s">
        <v>124</v>
      </c>
      <c r="H103" s="29">
        <v>2.2809112455886802</v>
      </c>
      <c r="I103" s="29" t="s">
        <v>125</v>
      </c>
      <c r="J103" s="23">
        <f t="shared" si="21"/>
        <v>4.1635362758749102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>
        <v>2.2809112455886802</v>
      </c>
      <c r="X103" s="29" t="s">
        <v>125</v>
      </c>
      <c r="Y103" s="29">
        <v>4.1635362758749102</v>
      </c>
      <c r="Z103" s="24"/>
      <c r="AA103" s="24"/>
      <c r="AB103" s="25">
        <v>2.9059910000000002</v>
      </c>
      <c r="AC103" s="25"/>
      <c r="AD103" s="24"/>
      <c r="AE103" s="24">
        <v>2.1630556477177656</v>
      </c>
      <c r="AL103" s="9"/>
      <c r="AM103" s="10"/>
    </row>
    <row r="104" spans="1:39" x14ac:dyDescent="0.3">
      <c r="A104" s="3" t="s">
        <v>51</v>
      </c>
      <c r="B104" s="26">
        <v>3.2135383460210001</v>
      </c>
      <c r="C104" s="26">
        <v>1.29495944365368</v>
      </c>
      <c r="D104" s="26" t="s">
        <v>124</v>
      </c>
      <c r="E104" s="26"/>
      <c r="F104" s="29">
        <v>3.93631038530479</v>
      </c>
      <c r="G104" s="29" t="s">
        <v>124</v>
      </c>
      <c r="H104" s="29">
        <v>3.09633531477296</v>
      </c>
      <c r="I104" s="29" t="s">
        <v>125</v>
      </c>
      <c r="J104" s="23">
        <f t="shared" si="21"/>
        <v>7.03264570007775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>
        <v>3.09633531477296</v>
      </c>
      <c r="X104" s="29" t="s">
        <v>125</v>
      </c>
      <c r="Y104" s="29">
        <v>7.03264570007775</v>
      </c>
      <c r="Z104" s="24"/>
      <c r="AA104" s="24"/>
      <c r="AB104" s="25">
        <v>3.550783</v>
      </c>
      <c r="AC104" s="25"/>
      <c r="AD104" s="24"/>
      <c r="AE104" s="24">
        <v>2.3910674036530168</v>
      </c>
      <c r="AL104" s="13"/>
      <c r="AM104" s="10"/>
    </row>
    <row r="105" spans="1:39" x14ac:dyDescent="0.3">
      <c r="A105" s="3" t="s">
        <v>52</v>
      </c>
      <c r="B105" s="26">
        <v>3.15156568351658</v>
      </c>
      <c r="C105" s="26">
        <v>1.2900019599645001</v>
      </c>
      <c r="D105" s="26" t="s">
        <v>124</v>
      </c>
      <c r="E105" s="26"/>
      <c r="F105" s="29">
        <v>3.94148837089182</v>
      </c>
      <c r="G105" s="29" t="s">
        <v>124</v>
      </c>
      <c r="H105" s="29">
        <v>2.2591657296487599</v>
      </c>
      <c r="I105" s="29" t="s">
        <v>125</v>
      </c>
      <c r="J105" s="23">
        <f t="shared" si="21"/>
        <v>6.2006541005405804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>
        <v>2.2591657296487599</v>
      </c>
      <c r="X105" s="29" t="s">
        <v>125</v>
      </c>
      <c r="Y105" s="29">
        <v>6.2006541005405804</v>
      </c>
      <c r="Z105" s="24"/>
      <c r="AA105" s="24"/>
      <c r="AB105" s="25">
        <v>3.550783</v>
      </c>
      <c r="AC105" s="25"/>
      <c r="AD105" s="24"/>
      <c r="AE105" s="24">
        <v>1.7512886024692014</v>
      </c>
      <c r="AL105" s="9"/>
      <c r="AM105" s="14"/>
    </row>
    <row r="106" spans="1:39" x14ac:dyDescent="0.3">
      <c r="A106" s="3" t="s">
        <v>53</v>
      </c>
      <c r="B106" s="26">
        <v>3.1831229744379099</v>
      </c>
      <c r="C106" s="26">
        <v>1.2887641641110901</v>
      </c>
      <c r="D106" s="26" t="s">
        <v>124</v>
      </c>
      <c r="E106" s="26"/>
      <c r="F106" s="26">
        <v>3.8628532835825902</v>
      </c>
      <c r="G106" s="26" t="s">
        <v>124</v>
      </c>
      <c r="H106" s="26">
        <v>3.84676331661711</v>
      </c>
      <c r="I106" s="26" t="s">
        <v>124</v>
      </c>
      <c r="J106" s="23">
        <f t="shared" si="21"/>
        <v>7.7096166001997002</v>
      </c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>
        <v>3.84676331661711</v>
      </c>
      <c r="X106" s="26" t="s">
        <v>124</v>
      </c>
      <c r="Y106" s="26">
        <v>7.7096166001997002</v>
      </c>
      <c r="Z106" s="24"/>
      <c r="AA106" s="24"/>
      <c r="AB106" s="25">
        <v>3.550783</v>
      </c>
      <c r="AC106" s="25"/>
      <c r="AD106" s="24"/>
      <c r="AE106" s="24">
        <v>2.9848465869396437</v>
      </c>
      <c r="AL106" s="14"/>
      <c r="AM106" s="14"/>
    </row>
    <row r="107" spans="1:39" x14ac:dyDescent="0.3">
      <c r="A107" s="3" t="s">
        <v>72</v>
      </c>
      <c r="B107" s="26">
        <v>2.6594669573461802</v>
      </c>
      <c r="C107" s="26">
        <v>1.2567983161007801</v>
      </c>
      <c r="D107" s="26" t="s">
        <v>124</v>
      </c>
      <c r="E107" s="26"/>
      <c r="F107" s="29">
        <v>1.9060488464162699</v>
      </c>
      <c r="G107" s="29" t="s">
        <v>124</v>
      </c>
      <c r="H107" s="29">
        <v>2.6343202766568901</v>
      </c>
      <c r="I107" s="29" t="s">
        <v>125</v>
      </c>
      <c r="J107" s="23">
        <f t="shared" si="21"/>
        <v>4.5403691230731598</v>
      </c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>
        <v>2.6343202766568901</v>
      </c>
      <c r="X107" s="29" t="s">
        <v>125</v>
      </c>
      <c r="Y107" s="29">
        <v>4.5403691230731598</v>
      </c>
      <c r="Z107" s="24"/>
      <c r="AA107" s="24"/>
      <c r="AB107" s="25">
        <v>3.3521679999999998</v>
      </c>
      <c r="AC107" s="25"/>
      <c r="AD107" s="24"/>
      <c r="AE107" s="24">
        <v>2.0960564976167975</v>
      </c>
    </row>
    <row r="108" spans="1:39" x14ac:dyDescent="0.3">
      <c r="A108" s="3" t="s">
        <v>73</v>
      </c>
      <c r="B108" s="26">
        <v>2.6069013942408898</v>
      </c>
      <c r="C108" s="26">
        <v>1.25454654148709</v>
      </c>
      <c r="D108" s="26" t="s">
        <v>124</v>
      </c>
      <c r="E108" s="26"/>
      <c r="F108" s="26">
        <v>1.5793854016620601</v>
      </c>
      <c r="G108" s="26" t="s">
        <v>124</v>
      </c>
      <c r="H108" s="26">
        <v>3.1663176456777999</v>
      </c>
      <c r="I108" s="26" t="s">
        <v>124</v>
      </c>
      <c r="J108" s="23">
        <f t="shared" si="21"/>
        <v>4.7457030473398598</v>
      </c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>
        <v>3.1663176456777999</v>
      </c>
      <c r="X108" s="26" t="s">
        <v>124</v>
      </c>
      <c r="Y108" s="26">
        <v>4.7457030473398598</v>
      </c>
      <c r="Z108" s="24"/>
      <c r="AA108" s="24"/>
      <c r="AB108" s="25">
        <v>3.3521679999999998</v>
      </c>
      <c r="AC108" s="25"/>
      <c r="AD108" s="24"/>
      <c r="AE108" s="24">
        <v>2.5238741975443748</v>
      </c>
    </row>
    <row r="109" spans="1:39" x14ac:dyDescent="0.3">
      <c r="A109" s="3" t="s">
        <v>74</v>
      </c>
      <c r="B109" s="26">
        <v>2.6290273500331698</v>
      </c>
      <c r="C109" s="26">
        <v>1.25129720958456</v>
      </c>
      <c r="D109" s="26" t="s">
        <v>124</v>
      </c>
      <c r="E109" s="26"/>
      <c r="F109" s="26">
        <v>1.6457544107250901</v>
      </c>
      <c r="G109" s="26" t="s">
        <v>124</v>
      </c>
      <c r="H109" s="26">
        <v>2.70987365307144</v>
      </c>
      <c r="I109" s="26" t="s">
        <v>124</v>
      </c>
      <c r="J109" s="23">
        <f t="shared" si="21"/>
        <v>4.3556280637965301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>
        <v>2.70987365307144</v>
      </c>
      <c r="X109" s="26" t="s">
        <v>124</v>
      </c>
      <c r="Y109" s="26">
        <v>4.3556280637965301</v>
      </c>
      <c r="Z109" s="24"/>
      <c r="AA109" s="24"/>
      <c r="AB109" s="25">
        <v>3.3521679999999998</v>
      </c>
      <c r="AC109" s="25"/>
      <c r="AD109" s="24"/>
      <c r="AE109" s="24">
        <v>2.1656514793724653</v>
      </c>
    </row>
    <row r="110" spans="1:39" x14ac:dyDescent="0.3">
      <c r="A110" s="3" t="s">
        <v>81</v>
      </c>
      <c r="B110" s="26">
        <v>3.0583199442987801</v>
      </c>
      <c r="C110" s="26">
        <v>1.2659985945532299</v>
      </c>
      <c r="D110" s="26" t="s">
        <v>124</v>
      </c>
      <c r="E110" s="26"/>
      <c r="F110" s="29">
        <v>1.7254729476566599</v>
      </c>
      <c r="G110" s="29" t="s">
        <v>124</v>
      </c>
      <c r="H110" s="29">
        <v>2.2966093727179402</v>
      </c>
      <c r="I110" s="29" t="s">
        <v>125</v>
      </c>
      <c r="J110" s="23">
        <f t="shared" si="21"/>
        <v>4.0220823203745999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>
        <v>2.2966093727179402</v>
      </c>
      <c r="X110" s="29" t="s">
        <v>125</v>
      </c>
      <c r="Y110" s="29">
        <v>4.0220823203745999</v>
      </c>
      <c r="Z110" s="24"/>
      <c r="AA110" s="24"/>
      <c r="AB110" s="25">
        <v>3.93926</v>
      </c>
      <c r="AC110" s="25"/>
      <c r="AD110" s="24"/>
      <c r="AE110" s="24">
        <v>1.8140694488909856</v>
      </c>
      <c r="AG110" s="9"/>
      <c r="AH110" s="10"/>
    </row>
    <row r="111" spans="1:39" x14ac:dyDescent="0.3">
      <c r="A111" s="3" t="s">
        <v>82</v>
      </c>
      <c r="B111" s="26">
        <v>3.0726452853995698</v>
      </c>
      <c r="C111" s="26">
        <v>1.2698349049273101</v>
      </c>
      <c r="D111" s="26" t="s">
        <v>124</v>
      </c>
      <c r="E111" s="26"/>
      <c r="F111" s="26">
        <v>1.9254262943687299</v>
      </c>
      <c r="G111" s="26" t="s">
        <v>124</v>
      </c>
      <c r="H111" s="26">
        <v>2.8125744286097301</v>
      </c>
      <c r="I111" s="26" t="s">
        <v>124</v>
      </c>
      <c r="J111" s="23">
        <f t="shared" si="21"/>
        <v>4.7380007229784598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>
        <v>2.8125744286097301</v>
      </c>
      <c r="X111" s="26" t="s">
        <v>124</v>
      </c>
      <c r="Y111" s="26">
        <v>4.7380007229784598</v>
      </c>
      <c r="Z111" s="24"/>
      <c r="AA111" s="24"/>
      <c r="AB111" s="25">
        <v>3.93926</v>
      </c>
      <c r="AC111" s="25"/>
      <c r="AD111" s="24"/>
      <c r="AE111" s="24">
        <v>2.2149134644953961</v>
      </c>
      <c r="AG111" s="9"/>
    </row>
    <row r="112" spans="1:39" x14ac:dyDescent="0.3">
      <c r="A112" s="3" t="s">
        <v>83</v>
      </c>
      <c r="B112" s="26">
        <v>3.07186788287436</v>
      </c>
      <c r="C112" s="26">
        <v>1.2643490807026501</v>
      </c>
      <c r="D112" s="26" t="s">
        <v>124</v>
      </c>
      <c r="E112" s="26"/>
      <c r="F112" s="29">
        <v>1.9121326948386499</v>
      </c>
      <c r="G112" s="29" t="s">
        <v>124</v>
      </c>
      <c r="H112" s="29">
        <v>2.2356848674586201</v>
      </c>
      <c r="I112" s="29" t="s">
        <v>125</v>
      </c>
      <c r="J112" s="23">
        <f t="shared" si="21"/>
        <v>4.1478175622972699</v>
      </c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>
        <v>2.2356848674586201</v>
      </c>
      <c r="X112" s="29" t="s">
        <v>125</v>
      </c>
      <c r="Y112" s="29">
        <v>4.1478175622972699</v>
      </c>
      <c r="Z112" s="24"/>
      <c r="AA112" s="24"/>
      <c r="AB112" s="25">
        <v>3.93926</v>
      </c>
      <c r="AC112" s="25"/>
      <c r="AD112" s="24"/>
      <c r="AE112" s="24">
        <v>1.7682496879866114</v>
      </c>
      <c r="AG112" s="9"/>
    </row>
    <row r="113" spans="1:34" x14ac:dyDescent="0.3">
      <c r="A113" s="3" t="s">
        <v>84</v>
      </c>
      <c r="B113" s="26">
        <v>2.6751786439912602</v>
      </c>
      <c r="C113" s="26">
        <v>1.27848539016052</v>
      </c>
      <c r="D113" s="26" t="s">
        <v>124</v>
      </c>
      <c r="E113" s="26"/>
      <c r="F113" s="29">
        <v>2.2716038647929602</v>
      </c>
      <c r="G113" s="29" t="s">
        <v>125</v>
      </c>
      <c r="H113" s="29">
        <v>1.4662142874485</v>
      </c>
      <c r="I113" s="29" t="s">
        <v>125</v>
      </c>
      <c r="J113" s="23">
        <f t="shared" si="21"/>
        <v>3.7378181522414602</v>
      </c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>
        <v>1.4662142874485</v>
      </c>
      <c r="X113" s="29" t="s">
        <v>125</v>
      </c>
      <c r="Y113" s="29">
        <v>3.7378181522414602</v>
      </c>
      <c r="Z113" s="24"/>
      <c r="AA113" s="24"/>
      <c r="AB113" s="25">
        <v>4.0853820000000001</v>
      </c>
      <c r="AC113" s="25"/>
      <c r="AD113" s="24"/>
      <c r="AE113" s="24">
        <v>1.146836951546556</v>
      </c>
      <c r="AG113" s="9"/>
    </row>
    <row r="114" spans="1:34" x14ac:dyDescent="0.3">
      <c r="A114" s="3" t="s">
        <v>85</v>
      </c>
      <c r="B114" s="26">
        <v>2.6949461275612299</v>
      </c>
      <c r="C114" s="26">
        <v>1.2767398279540101</v>
      </c>
      <c r="D114" s="26" t="s">
        <v>124</v>
      </c>
      <c r="E114" s="26"/>
      <c r="F114" s="29">
        <v>1.6085856261518501</v>
      </c>
      <c r="G114" s="29" t="s">
        <v>125</v>
      </c>
      <c r="H114" s="29">
        <v>1.3443469071998</v>
      </c>
      <c r="I114" s="29" t="s">
        <v>125</v>
      </c>
      <c r="J114" s="23">
        <f t="shared" si="21"/>
        <v>2.9529325333516501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>
        <v>1.3443469071998</v>
      </c>
      <c r="X114" s="29" t="s">
        <v>125</v>
      </c>
      <c r="Y114" s="29">
        <v>2.9529325333516501</v>
      </c>
      <c r="Z114" s="24"/>
      <c r="AA114" s="24"/>
      <c r="AB114" s="25">
        <v>4.0853820000000001</v>
      </c>
      <c r="AC114" s="25"/>
      <c r="AD114" s="24"/>
      <c r="AE114" s="24">
        <v>1.0529529022010153</v>
      </c>
      <c r="AG114" s="9"/>
    </row>
    <row r="115" spans="1:34" x14ac:dyDescent="0.3">
      <c r="A115" s="3" t="s">
        <v>86</v>
      </c>
      <c r="B115" s="26">
        <v>2.65420717796678</v>
      </c>
      <c r="C115" s="26">
        <v>1.2726268590838801</v>
      </c>
      <c r="D115" s="26" t="s">
        <v>124</v>
      </c>
      <c r="E115" s="26"/>
      <c r="F115" s="29">
        <v>1.9551754668747101</v>
      </c>
      <c r="G115" s="29" t="s">
        <v>125</v>
      </c>
      <c r="H115" s="29">
        <v>1.91720120628235</v>
      </c>
      <c r="I115" s="29" t="s">
        <v>125</v>
      </c>
      <c r="J115" s="23">
        <f t="shared" si="21"/>
        <v>3.8723766731570599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>
        <v>1.91720120628235</v>
      </c>
      <c r="X115" s="29" t="s">
        <v>125</v>
      </c>
      <c r="Y115" s="29">
        <v>3.8723766731570599</v>
      </c>
      <c r="Z115" s="24"/>
      <c r="AA115" s="24"/>
      <c r="AB115" s="25">
        <v>4.0853820000000001</v>
      </c>
      <c r="AC115" s="25"/>
      <c r="AD115" s="24"/>
      <c r="AE115" s="24">
        <v>1.5064912331509934</v>
      </c>
      <c r="AG115" s="9"/>
    </row>
    <row r="116" spans="1:34" x14ac:dyDescent="0.3">
      <c r="A116" s="3" t="s">
        <v>90</v>
      </c>
      <c r="B116" s="26">
        <v>2.8549460986535999</v>
      </c>
      <c r="C116" s="26">
        <v>1.29227168929605</v>
      </c>
      <c r="D116" s="26" t="s">
        <v>124</v>
      </c>
      <c r="E116" s="26"/>
      <c r="F116" s="29">
        <v>2.3478606255717702</v>
      </c>
      <c r="G116" s="29" t="s">
        <v>124</v>
      </c>
      <c r="H116" s="29">
        <v>1.1615153222155501</v>
      </c>
      <c r="I116" s="29" t="s">
        <v>125</v>
      </c>
      <c r="J116" s="23">
        <f t="shared" si="21"/>
        <v>3.5093759477873201</v>
      </c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>
        <v>1.1615153222155501</v>
      </c>
      <c r="X116" s="29" t="s">
        <v>125</v>
      </c>
      <c r="Y116" s="29">
        <v>3.5093759477873201</v>
      </c>
      <c r="Z116" s="24"/>
      <c r="AA116" s="24"/>
      <c r="AB116" s="25">
        <v>3.1071499999999999</v>
      </c>
      <c r="AC116" s="25"/>
      <c r="AD116" s="24"/>
      <c r="AE116" s="24">
        <v>0.89881665893978702</v>
      </c>
      <c r="AG116" s="9"/>
    </row>
    <row r="117" spans="1:34" x14ac:dyDescent="0.3">
      <c r="A117" s="3" t="s">
        <v>91</v>
      </c>
      <c r="B117" s="26">
        <v>2.8685109025284699</v>
      </c>
      <c r="C117" s="26">
        <v>1.2978452916759899</v>
      </c>
      <c r="D117" s="26" t="s">
        <v>124</v>
      </c>
      <c r="E117" s="26"/>
      <c r="F117" s="29">
        <v>2.5182878335799401</v>
      </c>
      <c r="G117" s="29" t="s">
        <v>124</v>
      </c>
      <c r="H117" s="29">
        <v>1.1739239569690101</v>
      </c>
      <c r="I117" s="29" t="s">
        <v>125</v>
      </c>
      <c r="J117" s="23">
        <f t="shared" si="21"/>
        <v>3.6922117905489502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>
        <v>1.1739239569690101</v>
      </c>
      <c r="X117" s="29" t="s">
        <v>125</v>
      </c>
      <c r="Y117" s="29">
        <v>3.6922117905489502</v>
      </c>
      <c r="Z117" s="24"/>
      <c r="AA117" s="24"/>
      <c r="AB117" s="25">
        <v>3.1071499999999999</v>
      </c>
      <c r="AC117" s="25"/>
      <c r="AD117" s="24"/>
      <c r="AE117" s="24">
        <v>0.90451763742429392</v>
      </c>
      <c r="AG117" s="9"/>
      <c r="AH117" s="10"/>
    </row>
    <row r="118" spans="1:34" x14ac:dyDescent="0.3">
      <c r="A118" s="3" t="s">
        <v>92</v>
      </c>
      <c r="B118" s="26">
        <v>2.89035316284708</v>
      </c>
      <c r="C118" s="26">
        <v>1.29720585428116</v>
      </c>
      <c r="D118" s="26" t="s">
        <v>124</v>
      </c>
      <c r="E118" s="26"/>
      <c r="F118" s="26">
        <v>2.5928855768844699</v>
      </c>
      <c r="G118" s="26" t="s">
        <v>124</v>
      </c>
      <c r="H118" s="26">
        <v>1.4236738514062801</v>
      </c>
      <c r="I118" s="26" t="s">
        <v>124</v>
      </c>
      <c r="J118" s="23">
        <f t="shared" si="21"/>
        <v>4.0165594282907495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>
        <v>1.4236738514062801</v>
      </c>
      <c r="X118" s="26" t="s">
        <v>124</v>
      </c>
      <c r="Y118" s="26">
        <v>4.0165594282907495</v>
      </c>
      <c r="Z118" s="24"/>
      <c r="AA118" s="24"/>
      <c r="AB118" s="25">
        <v>3.1071499999999999</v>
      </c>
      <c r="AC118" s="25"/>
      <c r="AD118" s="24"/>
      <c r="AE118" s="24">
        <v>1.0974926197779162</v>
      </c>
      <c r="AG118" s="9"/>
      <c r="AH118" s="10"/>
    </row>
    <row r="119" spans="1:34" x14ac:dyDescent="0.3">
      <c r="A119" s="3" t="s">
        <v>99</v>
      </c>
      <c r="B119" s="26">
        <v>5.6037116966826703</v>
      </c>
      <c r="C119" s="26">
        <v>2.6468455071041701</v>
      </c>
      <c r="D119" s="26" t="s">
        <v>124</v>
      </c>
      <c r="E119" s="26"/>
      <c r="F119" s="29">
        <v>4.5634481363841299</v>
      </c>
      <c r="G119" s="29" t="s">
        <v>125</v>
      </c>
      <c r="H119" s="29">
        <v>5.3342472424699503</v>
      </c>
      <c r="I119" s="29" t="s">
        <v>125</v>
      </c>
      <c r="J119" s="23">
        <f t="shared" si="21"/>
        <v>9.8976953788540811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>
        <v>5.3342472424699503</v>
      </c>
      <c r="X119" s="29" t="s">
        <v>125</v>
      </c>
      <c r="Y119" s="29">
        <v>9.8976953788540811</v>
      </c>
      <c r="Z119" s="24"/>
      <c r="AA119" s="24"/>
      <c r="AB119" s="25"/>
      <c r="AC119" s="25"/>
      <c r="AD119" s="24"/>
      <c r="AE119" s="24">
        <v>2.0153224765679587</v>
      </c>
    </row>
    <row r="120" spans="1:34" x14ac:dyDescent="0.3">
      <c r="A120" s="3" t="s">
        <v>100</v>
      </c>
      <c r="B120" s="26">
        <v>5.4311656929511001</v>
      </c>
      <c r="C120" s="26">
        <v>2.56366717566052</v>
      </c>
      <c r="D120" s="26" t="s">
        <v>124</v>
      </c>
      <c r="E120" s="26"/>
      <c r="F120" s="29">
        <v>5.5234050068080496</v>
      </c>
      <c r="G120" s="29" t="s">
        <v>124</v>
      </c>
      <c r="H120" s="29">
        <v>5.0189071782628796</v>
      </c>
      <c r="I120" s="29" t="s">
        <v>125</v>
      </c>
      <c r="J120" s="23">
        <f t="shared" si="21"/>
        <v>10.54231218507093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>
        <v>5.0189071782628796</v>
      </c>
      <c r="X120" s="29" t="s">
        <v>125</v>
      </c>
      <c r="Y120" s="29">
        <v>10.54231218507093</v>
      </c>
      <c r="Z120" s="24"/>
      <c r="AA120" s="24"/>
      <c r="AB120" s="25"/>
      <c r="AC120" s="25"/>
      <c r="AD120" s="24"/>
      <c r="AE120" s="24">
        <v>1.9577062209605174</v>
      </c>
    </row>
    <row r="121" spans="1:34" x14ac:dyDescent="0.3">
      <c r="A121" s="3" t="s">
        <v>101</v>
      </c>
      <c r="B121" s="26">
        <v>5.6311192455384296</v>
      </c>
      <c r="C121" s="26">
        <v>2.6183105183902602</v>
      </c>
      <c r="D121" s="26" t="s">
        <v>124</v>
      </c>
      <c r="E121" s="26"/>
      <c r="F121" s="29">
        <v>3.9885722211096701</v>
      </c>
      <c r="G121" s="29" t="s">
        <v>124</v>
      </c>
      <c r="H121" s="29">
        <v>4.8124334065457504</v>
      </c>
      <c r="I121" s="29" t="s">
        <v>125</v>
      </c>
      <c r="J121" s="23">
        <f t="shared" si="21"/>
        <v>8.8010056276554209</v>
      </c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>
        <v>4.8124334065457504</v>
      </c>
      <c r="X121" s="29" t="s">
        <v>125</v>
      </c>
      <c r="Y121" s="29">
        <v>8.8010056276554209</v>
      </c>
      <c r="Z121" s="24"/>
      <c r="AA121" s="24"/>
      <c r="AB121" s="25"/>
      <c r="AC121" s="25"/>
      <c r="AD121" s="24"/>
      <c r="AE121" s="24">
        <v>1.8379918549555532</v>
      </c>
    </row>
    <row r="122" spans="1:34" x14ac:dyDescent="0.3">
      <c r="A122" s="3" t="s">
        <v>105</v>
      </c>
      <c r="B122" s="26">
        <v>5.2989694927622297</v>
      </c>
      <c r="C122" s="26">
        <v>2.4895225443426798</v>
      </c>
      <c r="D122" s="26" t="s">
        <v>124</v>
      </c>
      <c r="E122" s="26"/>
      <c r="F122" s="29">
        <v>6.6482768225792004</v>
      </c>
      <c r="G122" s="29" t="s">
        <v>124</v>
      </c>
      <c r="H122" s="29">
        <v>3.8491211525287898</v>
      </c>
      <c r="I122" s="29" t="s">
        <v>125</v>
      </c>
      <c r="J122" s="23">
        <f t="shared" si="21"/>
        <v>10.49739797510799</v>
      </c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>
        <v>3.8491211525287898</v>
      </c>
      <c r="X122" s="29" t="s">
        <v>125</v>
      </c>
      <c r="Y122" s="29">
        <v>10.49739797510799</v>
      </c>
      <c r="Z122" s="24"/>
      <c r="AA122" s="24"/>
      <c r="AB122" s="25">
        <v>4.0599379999999998</v>
      </c>
      <c r="AC122" s="25"/>
      <c r="AD122" s="24"/>
      <c r="AE122" s="24">
        <v>1.5461282571132897</v>
      </c>
    </row>
    <row r="123" spans="1:34" x14ac:dyDescent="0.3">
      <c r="A123" s="3" t="s">
        <v>106</v>
      </c>
      <c r="B123" s="26">
        <v>5.3690296869300402</v>
      </c>
      <c r="C123" s="26">
        <v>2.5027253705225099</v>
      </c>
      <c r="D123" s="26" t="s">
        <v>124</v>
      </c>
      <c r="E123" s="26"/>
      <c r="F123" s="29">
        <v>6.1536429714464704</v>
      </c>
      <c r="G123" s="29" t="s">
        <v>124</v>
      </c>
      <c r="H123" s="29">
        <v>3.5063638149209599</v>
      </c>
      <c r="I123" s="29" t="s">
        <v>125</v>
      </c>
      <c r="J123" s="23">
        <f t="shared" si="21"/>
        <v>9.6600067863674308</v>
      </c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>
        <v>3.5063638149209599</v>
      </c>
      <c r="X123" s="29" t="s">
        <v>125</v>
      </c>
      <c r="Y123" s="29">
        <v>9.6600067863674308</v>
      </c>
      <c r="Z123" s="24"/>
      <c r="AA123" s="24"/>
      <c r="AB123" s="25">
        <v>4.0599379999999998</v>
      </c>
      <c r="AC123" s="25"/>
      <c r="AD123" s="24"/>
      <c r="AE123" s="24">
        <v>1.4010182084776301</v>
      </c>
    </row>
    <row r="124" spans="1:34" x14ac:dyDescent="0.3">
      <c r="A124" s="3" t="s">
        <v>107</v>
      </c>
      <c r="B124" s="26">
        <v>5.3842975229729202</v>
      </c>
      <c r="C124" s="26">
        <v>2.5133494953262101</v>
      </c>
      <c r="D124" s="26" t="s">
        <v>124</v>
      </c>
      <c r="E124" s="26"/>
      <c r="F124" s="26">
        <v>7.2414683398825703</v>
      </c>
      <c r="G124" s="26" t="s">
        <v>124</v>
      </c>
      <c r="H124" s="26">
        <v>4.6167347732509301</v>
      </c>
      <c r="I124" s="26" t="s">
        <v>124</v>
      </c>
      <c r="J124" s="23">
        <f t="shared" si="21"/>
        <v>11.8582031131335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>
        <v>4.6167347732509301</v>
      </c>
      <c r="X124" s="26" t="s">
        <v>124</v>
      </c>
      <c r="Y124" s="26">
        <v>11.8582031131335</v>
      </c>
      <c r="Z124" s="24"/>
      <c r="AA124" s="24"/>
      <c r="AB124" s="25">
        <v>4.0599379999999998</v>
      </c>
      <c r="AC124" s="25"/>
      <c r="AD124" s="24"/>
      <c r="AE124" s="24">
        <v>1.8368853125425437</v>
      </c>
    </row>
    <row r="125" spans="1:34" x14ac:dyDescent="0.3">
      <c r="A125" s="3" t="s">
        <v>108</v>
      </c>
      <c r="B125" s="26">
        <v>2.4819196047418601</v>
      </c>
      <c r="C125" s="26">
        <v>1.27572715335403</v>
      </c>
      <c r="D125" s="26" t="s">
        <v>124</v>
      </c>
      <c r="E125" s="26"/>
      <c r="F125" s="29">
        <v>1.75249145664317</v>
      </c>
      <c r="G125" s="29" t="s">
        <v>125</v>
      </c>
      <c r="H125" s="29">
        <v>1.92142273500327</v>
      </c>
      <c r="I125" s="29" t="s">
        <v>125</v>
      </c>
      <c r="J125" s="23">
        <f t="shared" si="21"/>
        <v>3.67391419164644</v>
      </c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>
        <v>1.92142273500327</v>
      </c>
      <c r="X125" s="29" t="s">
        <v>125</v>
      </c>
      <c r="Y125" s="29">
        <v>3.67391419164644</v>
      </c>
      <c r="Z125" s="24"/>
      <c r="AA125" s="24"/>
      <c r="AB125" s="25">
        <v>3.4717750000000001</v>
      </c>
      <c r="AC125" s="25"/>
      <c r="AD125" s="24"/>
      <c r="AE125" s="24">
        <v>1.5061392476844548</v>
      </c>
    </row>
    <row r="126" spans="1:34" x14ac:dyDescent="0.3">
      <c r="A126" s="3" t="s">
        <v>109</v>
      </c>
      <c r="B126" s="26">
        <v>2.4982574919552301</v>
      </c>
      <c r="C126" s="26">
        <v>1.2825153452979901</v>
      </c>
      <c r="D126" s="26" t="s">
        <v>124</v>
      </c>
      <c r="E126" s="26"/>
      <c r="F126" s="29">
        <v>1.46959783374803</v>
      </c>
      <c r="G126" s="29" t="s">
        <v>125</v>
      </c>
      <c r="H126" s="29">
        <v>2.4636028569158799</v>
      </c>
      <c r="I126" s="29" t="s">
        <v>125</v>
      </c>
      <c r="J126" s="23">
        <f t="shared" si="21"/>
        <v>3.9332006906639099</v>
      </c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>
        <v>2.4636028569158799</v>
      </c>
      <c r="X126" s="29" t="s">
        <v>125</v>
      </c>
      <c r="Y126" s="29">
        <v>3.9332006906639099</v>
      </c>
      <c r="Z126" s="24"/>
      <c r="AA126" s="24"/>
      <c r="AB126" s="25">
        <v>3.4717750000000001</v>
      </c>
      <c r="AC126" s="25"/>
      <c r="AD126" s="24"/>
      <c r="AE126" s="24">
        <v>1.9209149161045449</v>
      </c>
      <c r="AG126" s="9"/>
      <c r="AH126" s="10"/>
    </row>
    <row r="127" spans="1:34" x14ac:dyDescent="0.3">
      <c r="A127" s="3" t="s">
        <v>110</v>
      </c>
      <c r="B127" s="26">
        <v>2.6999127863207799</v>
      </c>
      <c r="C127" s="26">
        <v>1.3631589900874499</v>
      </c>
      <c r="D127" s="26" t="s">
        <v>124</v>
      </c>
      <c r="E127" s="26"/>
      <c r="F127" s="29">
        <v>2.0127170512241199</v>
      </c>
      <c r="G127" s="29" t="s">
        <v>124</v>
      </c>
      <c r="H127" s="29">
        <v>1.9122954707682001</v>
      </c>
      <c r="I127" s="29" t="s">
        <v>125</v>
      </c>
      <c r="J127" s="23">
        <f t="shared" si="21"/>
        <v>3.9250125219923202</v>
      </c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>
        <v>1.9122954707682001</v>
      </c>
      <c r="X127" s="29" t="s">
        <v>125</v>
      </c>
      <c r="Y127" s="29">
        <v>3.9250125219923202</v>
      </c>
      <c r="Z127" s="24"/>
      <c r="AA127" s="24"/>
      <c r="AB127" s="25">
        <v>3.4717750000000001</v>
      </c>
      <c r="AC127" s="25"/>
      <c r="AD127" s="24"/>
      <c r="AE127" s="24">
        <v>1.4028411100054601</v>
      </c>
      <c r="AG127" s="9"/>
      <c r="AH127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E14B-D481-C740-A894-5B508DC0E6E0}">
  <dimension ref="A1:AP127"/>
  <sheetViews>
    <sheetView topLeftCell="G1" zoomScale="125" workbookViewId="0">
      <selection activeCell="J3" sqref="J3"/>
    </sheetView>
  </sheetViews>
  <sheetFormatPr baseColWidth="10" defaultRowHeight="20" x14ac:dyDescent="0.3"/>
  <cols>
    <col min="1" max="1" width="45.83203125" style="3" customWidth="1"/>
    <col min="2" max="9" width="13.83203125" style="3" customWidth="1"/>
    <col min="10" max="10" width="16.83203125" style="3" customWidth="1"/>
    <col min="11" max="23" width="13.83203125" style="3" customWidth="1"/>
    <col min="24" max="25" width="13.83203125" style="19" customWidth="1"/>
    <col min="26" max="27" width="13.83203125" style="3" customWidth="1"/>
    <col min="28" max="16384" width="10.83203125" style="3"/>
  </cols>
  <sheetData>
    <row r="1" spans="1:27" ht="126" x14ac:dyDescent="0.3">
      <c r="K1" s="32" t="s">
        <v>153</v>
      </c>
      <c r="L1" s="32" t="s">
        <v>154</v>
      </c>
      <c r="P1" s="3" t="s">
        <v>160</v>
      </c>
    </row>
    <row r="2" spans="1:27" x14ac:dyDescent="0.3">
      <c r="K2" s="3">
        <v>1.0993415955467245</v>
      </c>
      <c r="L2" s="3">
        <v>1.0834750547546772</v>
      </c>
      <c r="P2" s="24">
        <f>SUM(P5:P50)</f>
        <v>3.0971700981506403</v>
      </c>
      <c r="Q2" s="24"/>
      <c r="R2" s="24"/>
    </row>
    <row r="3" spans="1:27" ht="42" x14ac:dyDescent="0.3">
      <c r="H3" s="7" t="s">
        <v>155</v>
      </c>
      <c r="J3" s="32" t="s">
        <v>176</v>
      </c>
      <c r="K3" s="37">
        <f>63*K2</f>
        <v>69.25852051944365</v>
      </c>
      <c r="L3" s="37">
        <f>63*L2</f>
        <v>68.258928449544669</v>
      </c>
    </row>
    <row r="4" spans="1:27" ht="63" x14ac:dyDescent="0.3">
      <c r="B4" s="18" t="s">
        <v>0</v>
      </c>
      <c r="C4" s="18" t="s">
        <v>140</v>
      </c>
      <c r="D4" s="18" t="s">
        <v>123</v>
      </c>
      <c r="E4" s="18"/>
      <c r="F4" s="18" t="s">
        <v>141</v>
      </c>
      <c r="G4" s="18" t="s">
        <v>129</v>
      </c>
      <c r="H4" s="18" t="s">
        <v>150</v>
      </c>
      <c r="I4" s="18" t="s">
        <v>151</v>
      </c>
      <c r="J4" s="18" t="s">
        <v>152</v>
      </c>
      <c r="K4" s="18" t="s">
        <v>156</v>
      </c>
      <c r="L4" s="18" t="s">
        <v>157</v>
      </c>
      <c r="M4" s="18" t="s">
        <v>158</v>
      </c>
      <c r="N4" s="18" t="s">
        <v>178</v>
      </c>
      <c r="O4" s="18" t="s">
        <v>179</v>
      </c>
      <c r="P4" s="18" t="s">
        <v>161</v>
      </c>
      <c r="Q4" s="18"/>
      <c r="R4" s="18"/>
      <c r="S4" s="18" t="s">
        <v>142</v>
      </c>
      <c r="T4" s="18" t="s">
        <v>128</v>
      </c>
      <c r="U4" s="18" t="s">
        <v>131</v>
      </c>
      <c r="V4" s="31" t="s">
        <v>143</v>
      </c>
      <c r="W4" s="31" t="s">
        <v>149</v>
      </c>
      <c r="X4" s="18" t="s">
        <v>135</v>
      </c>
      <c r="Y4" s="18" t="s">
        <v>136</v>
      </c>
      <c r="Z4" s="18"/>
      <c r="AA4" s="17" t="s">
        <v>134</v>
      </c>
    </row>
    <row r="5" spans="1:27" x14ac:dyDescent="0.3">
      <c r="A5" s="7" t="s">
        <v>14</v>
      </c>
      <c r="B5" s="23">
        <v>2.32619468812215</v>
      </c>
      <c r="C5" s="23">
        <v>1.39873885919092</v>
      </c>
      <c r="D5" s="23" t="s">
        <v>124</v>
      </c>
      <c r="E5" s="23"/>
      <c r="F5" s="23">
        <v>1.88609450571144</v>
      </c>
      <c r="G5" s="23" t="s">
        <v>124</v>
      </c>
      <c r="H5" s="23">
        <f>F5+C5</f>
        <v>3.2848333649023598</v>
      </c>
      <c r="I5" s="23">
        <f>F5/H5</f>
        <v>0.57418270462785048</v>
      </c>
      <c r="J5" s="23">
        <f>C5/H5</f>
        <v>0.42581729537214952</v>
      </c>
      <c r="K5" s="23">
        <f>$B5*I5*K$2</f>
        <v>1.4683474282777924</v>
      </c>
      <c r="L5" s="23">
        <f>$B5*J5*L$2</f>
        <v>1.0732188046988724</v>
      </c>
      <c r="M5" s="23">
        <f>K5+L5</f>
        <v>2.5415662329766651</v>
      </c>
      <c r="N5" s="23">
        <f>K5-F5</f>
        <v>-0.41774707743364758</v>
      </c>
      <c r="O5" s="23">
        <f>L5-C5</f>
        <v>-0.32552005449204757</v>
      </c>
      <c r="P5" s="23">
        <f>N5^2+O5^2</f>
        <v>0.28047592658085957</v>
      </c>
      <c r="Q5" s="23"/>
      <c r="R5" s="23"/>
      <c r="S5" s="23">
        <v>2.4548342076593999</v>
      </c>
      <c r="T5" s="23" t="s">
        <v>124</v>
      </c>
      <c r="U5" s="23">
        <f t="shared" ref="U5:U36" si="0">F5+S5</f>
        <v>4.3409287133708396</v>
      </c>
      <c r="V5" s="24">
        <f t="shared" ref="V5:V36" si="1">B5-F5</f>
        <v>0.44010018241071003</v>
      </c>
      <c r="W5" s="24">
        <f t="shared" ref="W5:W36" si="2">B5-C5</f>
        <v>0.92745582893123002</v>
      </c>
      <c r="X5" s="25">
        <v>4.4924400000000002</v>
      </c>
      <c r="Y5" s="25">
        <v>4.8134249999999996</v>
      </c>
      <c r="Z5" s="24"/>
      <c r="AA5" s="24">
        <f t="shared" ref="AA5:AA36" si="3">S5/C5</f>
        <v>1.7550339661538843</v>
      </c>
    </row>
    <row r="6" spans="1:27" x14ac:dyDescent="0.3">
      <c r="A6" s="7" t="s">
        <v>15</v>
      </c>
      <c r="B6" s="23">
        <v>2.3038877007616301</v>
      </c>
      <c r="C6" s="23">
        <v>1.39235620104821</v>
      </c>
      <c r="D6" s="23" t="s">
        <v>124</v>
      </c>
      <c r="E6" s="23"/>
      <c r="F6" s="23">
        <v>1.6718740008655899</v>
      </c>
      <c r="G6" s="23" t="s">
        <v>124</v>
      </c>
      <c r="H6" s="23">
        <f t="shared" ref="H6:H50" si="4">F6+C6</f>
        <v>3.0642302019137997</v>
      </c>
      <c r="I6" s="23">
        <f t="shared" ref="I6:I50" si="5">F6/H6</f>
        <v>0.54560979126875064</v>
      </c>
      <c r="J6" s="23">
        <f t="shared" ref="J6:J50" si="6">C6/H6</f>
        <v>0.45439020873124941</v>
      </c>
      <c r="K6" s="23">
        <f t="shared" ref="K6:L50" si="7">$B6*I6*K$2</f>
        <v>1.381898426277379</v>
      </c>
      <c r="L6" s="23">
        <f t="shared" si="7"/>
        <v>1.1342510440685487</v>
      </c>
      <c r="M6" s="23">
        <f t="shared" ref="M6:M50" si="8">K6+L6</f>
        <v>2.516149470345928</v>
      </c>
      <c r="N6" s="23">
        <f t="shared" ref="N6:N69" si="9">K6-F6</f>
        <v>-0.28997557458821088</v>
      </c>
      <c r="O6" s="23">
        <f t="shared" ref="O6:O50" si="10">L6-C6</f>
        <v>-0.2581051569796613</v>
      </c>
      <c r="P6" s="23">
        <f t="shared" ref="P6:P50" si="11">N6^2+O6^2</f>
        <v>0.15070410591725864</v>
      </c>
      <c r="Q6" s="23"/>
      <c r="R6" s="23"/>
      <c r="S6" s="23">
        <v>2.4900940382441399</v>
      </c>
      <c r="T6" s="23" t="s">
        <v>124</v>
      </c>
      <c r="U6" s="23">
        <f t="shared" si="0"/>
        <v>4.1619680391097296</v>
      </c>
      <c r="V6" s="24">
        <f t="shared" si="1"/>
        <v>0.63201369989604017</v>
      </c>
      <c r="W6" s="24">
        <f t="shared" si="2"/>
        <v>0.91153149971342007</v>
      </c>
      <c r="X6" s="25">
        <v>4.4924400000000002</v>
      </c>
      <c r="Y6" s="25">
        <v>4.8134249999999996</v>
      </c>
      <c r="Z6" s="24"/>
      <c r="AA6" s="24">
        <f t="shared" si="3"/>
        <v>1.7884030224230825</v>
      </c>
    </row>
    <row r="7" spans="1:27" x14ac:dyDescent="0.3">
      <c r="A7" s="7" t="s">
        <v>16</v>
      </c>
      <c r="B7" s="23">
        <v>2.2974501814573398</v>
      </c>
      <c r="C7" s="23">
        <v>1.3897699160108601</v>
      </c>
      <c r="D7" s="23" t="s">
        <v>124</v>
      </c>
      <c r="E7" s="23"/>
      <c r="F7" s="23">
        <v>1.61961263423849</v>
      </c>
      <c r="G7" s="23" t="s">
        <v>124</v>
      </c>
      <c r="H7" s="23">
        <f t="shared" si="4"/>
        <v>3.0093825502493501</v>
      </c>
      <c r="I7" s="23">
        <f t="shared" si="5"/>
        <v>0.53818768707364673</v>
      </c>
      <c r="J7" s="23">
        <f t="shared" si="6"/>
        <v>0.46181231292635333</v>
      </c>
      <c r="K7" s="23">
        <f>$B7*I7*K$2</f>
        <v>1.3592912488831912</v>
      </c>
      <c r="L7" s="23">
        <f t="shared" si="7"/>
        <v>1.149557045764551</v>
      </c>
      <c r="M7" s="23">
        <f t="shared" si="8"/>
        <v>2.5088482946477422</v>
      </c>
      <c r="N7" s="23">
        <f t="shared" si="9"/>
        <v>-0.26032138535529881</v>
      </c>
      <c r="O7" s="23">
        <f t="shared" si="10"/>
        <v>-0.24021287024630911</v>
      </c>
      <c r="P7" s="23">
        <f t="shared" si="11"/>
        <v>0.1254694467052721</v>
      </c>
      <c r="Q7" s="23"/>
      <c r="R7" s="23"/>
      <c r="S7" s="23">
        <v>2.7151642043227202</v>
      </c>
      <c r="T7" s="23" t="s">
        <v>124</v>
      </c>
      <c r="U7" s="23">
        <f t="shared" si="0"/>
        <v>4.3347768385612104</v>
      </c>
      <c r="V7" s="24">
        <f t="shared" si="1"/>
        <v>0.67783754721884981</v>
      </c>
      <c r="W7" s="24">
        <f t="shared" si="2"/>
        <v>0.90768026544647973</v>
      </c>
      <c r="X7" s="25">
        <v>4.4924400000000002</v>
      </c>
      <c r="Y7" s="25">
        <v>4.8134249999999996</v>
      </c>
      <c r="Z7" s="24"/>
      <c r="AA7" s="24">
        <f t="shared" si="3"/>
        <v>1.953678931341541</v>
      </c>
    </row>
    <row r="8" spans="1:27" x14ac:dyDescent="0.3">
      <c r="A8" s="7" t="s">
        <v>17</v>
      </c>
      <c r="B8" s="23">
        <v>2.8659346576157301</v>
      </c>
      <c r="C8" s="23">
        <v>1.3269972727567201</v>
      </c>
      <c r="D8" s="23" t="s">
        <v>124</v>
      </c>
      <c r="E8" s="23"/>
      <c r="F8" s="23">
        <v>2.00365076969315</v>
      </c>
      <c r="G8" s="23" t="s">
        <v>124</v>
      </c>
      <c r="H8" s="23">
        <f t="shared" si="4"/>
        <v>3.3306480424498703</v>
      </c>
      <c r="I8" s="23">
        <f t="shared" si="5"/>
        <v>0.60157985597882546</v>
      </c>
      <c r="J8" s="23">
        <f t="shared" si="6"/>
        <v>0.39842014402117443</v>
      </c>
      <c r="K8" s="23">
        <f t="shared" si="7"/>
        <v>1.8953622668457089</v>
      </c>
      <c r="L8" s="23">
        <f>$B8*J8*L$2</f>
        <v>1.2371617646815245</v>
      </c>
      <c r="M8" s="23">
        <f t="shared" si="8"/>
        <v>3.1325240315272334</v>
      </c>
      <c r="N8" s="23">
        <f t="shared" si="9"/>
        <v>-0.10828850284744118</v>
      </c>
      <c r="O8" s="23">
        <f t="shared" si="10"/>
        <v>-8.983550807519558E-2</v>
      </c>
      <c r="P8" s="23">
        <f t="shared" si="11"/>
        <v>1.9796818360068809E-2</v>
      </c>
      <c r="Q8" s="23"/>
      <c r="R8" s="23"/>
      <c r="S8" s="23">
        <v>1.6679542505357901</v>
      </c>
      <c r="T8" s="23" t="s">
        <v>124</v>
      </c>
      <c r="U8" s="23">
        <f t="shared" si="0"/>
        <v>3.6716050202289399</v>
      </c>
      <c r="V8" s="24">
        <f t="shared" si="1"/>
        <v>0.86228388792258004</v>
      </c>
      <c r="W8" s="24">
        <f t="shared" si="2"/>
        <v>1.53893738485901</v>
      </c>
      <c r="X8" s="25">
        <v>4.4924400000000002</v>
      </c>
      <c r="Y8" s="25">
        <v>4.8134249999999996</v>
      </c>
      <c r="Z8" s="24"/>
      <c r="AA8" s="24">
        <f t="shared" si="3"/>
        <v>1.2569387177946205</v>
      </c>
    </row>
    <row r="9" spans="1:27" x14ac:dyDescent="0.3">
      <c r="A9" s="7" t="s">
        <v>18</v>
      </c>
      <c r="B9" s="23">
        <v>2.9236124673210302</v>
      </c>
      <c r="C9" s="23">
        <v>1.3604796697107</v>
      </c>
      <c r="D9" s="23" t="s">
        <v>124</v>
      </c>
      <c r="E9" s="23"/>
      <c r="F9" s="23">
        <v>2.0734369557955201</v>
      </c>
      <c r="G9" s="23" t="s">
        <v>124</v>
      </c>
      <c r="H9" s="23">
        <f t="shared" si="4"/>
        <v>3.4339166255062201</v>
      </c>
      <c r="I9" s="23">
        <f t="shared" si="5"/>
        <v>0.60381109442045899</v>
      </c>
      <c r="J9" s="23">
        <f t="shared" si="6"/>
        <v>0.39618890557954101</v>
      </c>
      <c r="K9" s="23">
        <f t="shared" si="7"/>
        <v>1.940678320179124</v>
      </c>
      <c r="L9" s="23">
        <f t="shared" si="7"/>
        <v>1.2549922154030364</v>
      </c>
      <c r="M9" s="23">
        <f t="shared" si="8"/>
        <v>3.1956705355821606</v>
      </c>
      <c r="N9" s="23">
        <f t="shared" si="9"/>
        <v>-0.13275863561639611</v>
      </c>
      <c r="O9" s="23">
        <f t="shared" si="10"/>
        <v>-0.1054874543076636</v>
      </c>
      <c r="P9" s="23">
        <f t="shared" si="11"/>
        <v>2.8752458347038455E-2</v>
      </c>
      <c r="Q9" s="23"/>
      <c r="R9" s="23"/>
      <c r="S9" s="23">
        <v>1.9438435008583199</v>
      </c>
      <c r="T9" s="23" t="s">
        <v>124</v>
      </c>
      <c r="U9" s="23">
        <f t="shared" si="0"/>
        <v>4.0172804566538396</v>
      </c>
      <c r="V9" s="24">
        <f t="shared" si="1"/>
        <v>0.85017551152551007</v>
      </c>
      <c r="W9" s="24">
        <f t="shared" si="2"/>
        <v>1.5631327976103302</v>
      </c>
      <c r="X9" s="25">
        <v>4.4924400000000002</v>
      </c>
      <c r="Y9" s="25">
        <v>4.8134249999999996</v>
      </c>
      <c r="Z9" s="24"/>
      <c r="AA9" s="24">
        <f t="shared" si="3"/>
        <v>1.4287927590065861</v>
      </c>
    </row>
    <row r="10" spans="1:27" x14ac:dyDescent="0.3">
      <c r="A10" s="7" t="s">
        <v>19</v>
      </c>
      <c r="B10" s="23">
        <v>2.9127765425488699</v>
      </c>
      <c r="C10" s="23">
        <v>1.35039430403022</v>
      </c>
      <c r="D10" s="23" t="s">
        <v>124</v>
      </c>
      <c r="E10" s="23"/>
      <c r="F10" s="23">
        <v>1.94926076347205</v>
      </c>
      <c r="G10" s="23" t="s">
        <v>124</v>
      </c>
      <c r="H10" s="23">
        <f t="shared" si="4"/>
        <v>3.29965506750227</v>
      </c>
      <c r="I10" s="23">
        <f t="shared" si="5"/>
        <v>0.59074682765176911</v>
      </c>
      <c r="J10" s="23">
        <f t="shared" si="6"/>
        <v>0.40925317234823089</v>
      </c>
      <c r="K10" s="23">
        <f t="shared" si="7"/>
        <v>1.891651926953517</v>
      </c>
      <c r="L10" s="23">
        <f t="shared" si="7"/>
        <v>1.2915705679463538</v>
      </c>
      <c r="M10" s="23">
        <f t="shared" si="8"/>
        <v>3.1832224948998711</v>
      </c>
      <c r="N10" s="23">
        <f t="shared" si="9"/>
        <v>-5.7608836518532991E-2</v>
      </c>
      <c r="O10" s="23">
        <f t="shared" si="10"/>
        <v>-5.8823736083866152E-2</v>
      </c>
      <c r="P10" s="23">
        <f t="shared" si="11"/>
        <v>6.7790099718833974E-3</v>
      </c>
      <c r="Q10" s="23"/>
      <c r="R10" s="23"/>
      <c r="S10" s="23">
        <v>1.7466473994368901</v>
      </c>
      <c r="T10" s="23" t="s">
        <v>124</v>
      </c>
      <c r="U10" s="23">
        <f t="shared" si="0"/>
        <v>3.6959081629089399</v>
      </c>
      <c r="V10" s="24">
        <f t="shared" si="1"/>
        <v>0.96351577907681984</v>
      </c>
      <c r="W10" s="24">
        <f t="shared" si="2"/>
        <v>1.5623822385186499</v>
      </c>
      <c r="X10" s="25">
        <v>4.4924400000000002</v>
      </c>
      <c r="Y10" s="25">
        <v>4.8134249999999996</v>
      </c>
      <c r="Z10" s="24"/>
      <c r="AA10" s="24">
        <f t="shared" si="3"/>
        <v>1.2934351057495297</v>
      </c>
    </row>
    <row r="11" spans="1:27" s="7" customFormat="1" x14ac:dyDescent="0.3">
      <c r="A11" s="3" t="s">
        <v>39</v>
      </c>
      <c r="B11" s="26">
        <v>2.5194317914672499</v>
      </c>
      <c r="C11" s="26">
        <v>0.59233340709969096</v>
      </c>
      <c r="D11" s="26" t="s">
        <v>124</v>
      </c>
      <c r="E11" s="26"/>
      <c r="F11" s="26">
        <v>1.5658556750819299</v>
      </c>
      <c r="G11" s="26" t="s">
        <v>124</v>
      </c>
      <c r="H11" s="23">
        <f t="shared" si="4"/>
        <v>2.1581890821816208</v>
      </c>
      <c r="I11" s="23">
        <f t="shared" si="5"/>
        <v>0.72554146808076403</v>
      </c>
      <c r="J11" s="23">
        <f t="shared" si="6"/>
        <v>0.27445853191923597</v>
      </c>
      <c r="K11" s="23">
        <f t="shared" si="7"/>
        <v>2.0095439328858888</v>
      </c>
      <c r="L11" s="23">
        <f t="shared" si="7"/>
        <v>0.74920084411791155</v>
      </c>
      <c r="M11" s="23">
        <f t="shared" si="8"/>
        <v>2.7587447770038005</v>
      </c>
      <c r="N11" s="23">
        <f t="shared" si="9"/>
        <v>0.44368825780395893</v>
      </c>
      <c r="O11" s="23">
        <f t="shared" si="10"/>
        <v>0.15686743701822059</v>
      </c>
      <c r="P11" s="23">
        <f t="shared" si="11"/>
        <v>0.22146666290977773</v>
      </c>
      <c r="Q11" s="23"/>
      <c r="R11" s="23"/>
      <c r="S11" s="26">
        <v>0.98996083434365201</v>
      </c>
      <c r="T11" s="26" t="s">
        <v>124</v>
      </c>
      <c r="U11" s="26">
        <f t="shared" si="0"/>
        <v>2.5558165094255818</v>
      </c>
      <c r="V11" s="24">
        <f t="shared" si="1"/>
        <v>0.95357611638532003</v>
      </c>
      <c r="W11" s="24">
        <f t="shared" si="2"/>
        <v>1.9270983843675591</v>
      </c>
      <c r="X11" s="25">
        <v>2.1641849999999998</v>
      </c>
      <c r="Y11" s="25"/>
      <c r="Z11" s="24"/>
      <c r="AA11" s="24">
        <f t="shared" si="3"/>
        <v>1.6712898892380714</v>
      </c>
    </row>
    <row r="12" spans="1:27" s="7" customFormat="1" x14ac:dyDescent="0.3">
      <c r="A12" s="3" t="s">
        <v>40</v>
      </c>
      <c r="B12" s="26">
        <v>2.5223452942438498</v>
      </c>
      <c r="C12" s="26">
        <v>0.59094888971513804</v>
      </c>
      <c r="D12" s="26" t="s">
        <v>124</v>
      </c>
      <c r="E12" s="26"/>
      <c r="F12" s="26">
        <v>1.7522770946733099</v>
      </c>
      <c r="G12" s="26" t="s">
        <v>124</v>
      </c>
      <c r="H12" s="23">
        <f t="shared" si="4"/>
        <v>2.343225984388448</v>
      </c>
      <c r="I12" s="23">
        <f t="shared" si="5"/>
        <v>0.74780542139243644</v>
      </c>
      <c r="J12" s="23">
        <f t="shared" si="6"/>
        <v>0.25219457860756361</v>
      </c>
      <c r="K12" s="23">
        <f t="shared" si="7"/>
        <v>2.0736039362823453</v>
      </c>
      <c r="L12" s="23">
        <f t="shared" si="7"/>
        <v>0.68922211138684242</v>
      </c>
      <c r="M12" s="23">
        <f t="shared" si="8"/>
        <v>2.7628260476691877</v>
      </c>
      <c r="N12" s="23">
        <f t="shared" si="9"/>
        <v>0.32132684160903535</v>
      </c>
      <c r="O12" s="23">
        <f t="shared" si="10"/>
        <v>9.827322167170438E-2</v>
      </c>
      <c r="P12" s="23">
        <f t="shared" si="11"/>
        <v>0.11290856523617404</v>
      </c>
      <c r="Q12" s="23"/>
      <c r="R12" s="23"/>
      <c r="S12" s="26">
        <v>1.07716458443194</v>
      </c>
      <c r="T12" s="26" t="s">
        <v>124</v>
      </c>
      <c r="U12" s="26">
        <f t="shared" si="0"/>
        <v>2.8294416791052499</v>
      </c>
      <c r="V12" s="24">
        <f t="shared" si="1"/>
        <v>0.77006819957053985</v>
      </c>
      <c r="W12" s="24">
        <f t="shared" si="2"/>
        <v>1.9313964045287118</v>
      </c>
      <c r="X12" s="25">
        <v>2.1641849999999998</v>
      </c>
      <c r="Y12" s="25"/>
      <c r="Z12" s="24"/>
      <c r="AA12" s="24">
        <f t="shared" si="3"/>
        <v>1.8227711451512805</v>
      </c>
    </row>
    <row r="13" spans="1:27" s="7" customFormat="1" x14ac:dyDescent="0.3">
      <c r="A13" s="3" t="s">
        <v>41</v>
      </c>
      <c r="B13" s="26">
        <v>2.5218733325340499</v>
      </c>
      <c r="C13" s="26">
        <v>0.59362253445814295</v>
      </c>
      <c r="D13" s="26" t="s">
        <v>124</v>
      </c>
      <c r="E13" s="26"/>
      <c r="F13" s="26">
        <v>1.5202408766689399</v>
      </c>
      <c r="G13" s="26" t="s">
        <v>124</v>
      </c>
      <c r="H13" s="23">
        <f t="shared" si="4"/>
        <v>2.1138634111270829</v>
      </c>
      <c r="I13" s="23">
        <f t="shared" si="5"/>
        <v>0.71917649393362104</v>
      </c>
      <c r="J13" s="23">
        <f t="shared" si="6"/>
        <v>0.28082350606637901</v>
      </c>
      <c r="K13" s="23">
        <f t="shared" si="7"/>
        <v>1.9938450938444932</v>
      </c>
      <c r="L13" s="23">
        <f t="shared" si="7"/>
        <v>0.76731845431871437</v>
      </c>
      <c r="M13" s="23">
        <f t="shared" si="8"/>
        <v>2.7611635481632075</v>
      </c>
      <c r="N13" s="23">
        <f t="shared" si="9"/>
        <v>0.47360421717555323</v>
      </c>
      <c r="O13" s="23">
        <f t="shared" si="10"/>
        <v>0.17369591986057142</v>
      </c>
      <c r="P13" s="23">
        <f t="shared" si="11"/>
        <v>0.25447122710267867</v>
      </c>
      <c r="Q13" s="23"/>
      <c r="R13" s="23"/>
      <c r="S13" s="26">
        <v>1.17028012685232</v>
      </c>
      <c r="T13" s="26" t="s">
        <v>124</v>
      </c>
      <c r="U13" s="26">
        <f t="shared" si="0"/>
        <v>2.6905210035212601</v>
      </c>
      <c r="V13" s="24">
        <f t="shared" si="1"/>
        <v>1.00163245586511</v>
      </c>
      <c r="W13" s="24">
        <f t="shared" si="2"/>
        <v>1.9282507980759069</v>
      </c>
      <c r="X13" s="25">
        <v>2.1641849999999998</v>
      </c>
      <c r="Y13" s="25"/>
      <c r="Z13" s="24"/>
      <c r="AA13" s="24">
        <f t="shared" si="3"/>
        <v>1.971421330762904</v>
      </c>
    </row>
    <row r="14" spans="1:27" s="7" customFormat="1" x14ac:dyDescent="0.3">
      <c r="A14" s="7" t="s">
        <v>28</v>
      </c>
      <c r="B14" s="23">
        <v>2.3409225835542098</v>
      </c>
      <c r="C14" s="23">
        <v>0.99327149510728596</v>
      </c>
      <c r="D14" s="23" t="s">
        <v>124</v>
      </c>
      <c r="E14" s="23"/>
      <c r="F14" s="23">
        <v>1.3742418572392201</v>
      </c>
      <c r="G14" s="23" t="s">
        <v>124</v>
      </c>
      <c r="H14" s="23">
        <f t="shared" si="4"/>
        <v>2.367513352346506</v>
      </c>
      <c r="I14" s="23">
        <f t="shared" si="5"/>
        <v>0.58045791204394781</v>
      </c>
      <c r="J14" s="23">
        <f t="shared" si="6"/>
        <v>0.41954208795605225</v>
      </c>
      <c r="K14" s="23">
        <f t="shared" si="7"/>
        <v>1.4937930940139845</v>
      </c>
      <c r="L14" s="23">
        <f t="shared" si="7"/>
        <v>1.0640976976299101</v>
      </c>
      <c r="M14" s="23">
        <f t="shared" si="8"/>
        <v>2.5578907916438949</v>
      </c>
      <c r="N14" s="23">
        <f t="shared" si="9"/>
        <v>0.11955123677476442</v>
      </c>
      <c r="O14" s="23">
        <f t="shared" si="10"/>
        <v>7.0826202522624171E-2</v>
      </c>
      <c r="P14" s="23">
        <f t="shared" si="11"/>
        <v>1.9308849178151559E-2</v>
      </c>
      <c r="Q14" s="23"/>
      <c r="R14" s="23"/>
      <c r="S14" s="23">
        <v>1.33490211228394</v>
      </c>
      <c r="T14" s="23" t="s">
        <v>124</v>
      </c>
      <c r="U14" s="23">
        <f t="shared" si="0"/>
        <v>2.7091439695231601</v>
      </c>
      <c r="V14" s="24">
        <f t="shared" si="1"/>
        <v>0.96668072631498969</v>
      </c>
      <c r="W14" s="24">
        <f t="shared" si="2"/>
        <v>1.3476510884469239</v>
      </c>
      <c r="X14" s="21"/>
      <c r="Y14" s="28"/>
      <c r="Z14" s="27"/>
      <c r="AA14" s="27">
        <f t="shared" si="3"/>
        <v>1.343944851794779</v>
      </c>
    </row>
    <row r="15" spans="1:27" s="7" customFormat="1" x14ac:dyDescent="0.3">
      <c r="A15" s="3" t="s">
        <v>33</v>
      </c>
      <c r="B15" s="26">
        <v>2.5575735296756701</v>
      </c>
      <c r="C15" s="26">
        <v>1.08079355490069</v>
      </c>
      <c r="D15" s="26" t="s">
        <v>124</v>
      </c>
      <c r="E15" s="26"/>
      <c r="F15" s="26">
        <v>1.26238109478614</v>
      </c>
      <c r="G15" s="26" t="s">
        <v>124</v>
      </c>
      <c r="H15" s="23">
        <f t="shared" si="4"/>
        <v>2.34317464968683</v>
      </c>
      <c r="I15" s="23">
        <f t="shared" si="5"/>
        <v>0.53874818718905981</v>
      </c>
      <c r="J15" s="23">
        <f t="shared" si="6"/>
        <v>0.46125181281094013</v>
      </c>
      <c r="K15" s="23">
        <f t="shared" si="7"/>
        <v>1.5147697053240983</v>
      </c>
      <c r="L15" s="23">
        <f t="shared" si="7"/>
        <v>1.2781597325689731</v>
      </c>
      <c r="M15" s="23">
        <f t="shared" si="8"/>
        <v>2.7929294378930711</v>
      </c>
      <c r="N15" s="23">
        <f t="shared" si="9"/>
        <v>0.25238861053795825</v>
      </c>
      <c r="O15" s="23">
        <f t="shared" si="10"/>
        <v>0.19736617766828313</v>
      </c>
      <c r="P15" s="23">
        <f t="shared" si="11"/>
        <v>0.10265341881666946</v>
      </c>
      <c r="Q15" s="23"/>
      <c r="R15" s="23"/>
      <c r="S15" s="26">
        <v>2.7825592440767601</v>
      </c>
      <c r="T15" s="26" t="s">
        <v>124</v>
      </c>
      <c r="U15" s="26">
        <f t="shared" si="0"/>
        <v>4.0449403388628999</v>
      </c>
      <c r="V15" s="24">
        <f t="shared" si="1"/>
        <v>1.2951924348895301</v>
      </c>
      <c r="W15" s="24">
        <f t="shared" si="2"/>
        <v>1.4767799747749801</v>
      </c>
      <c r="X15" s="25">
        <v>2.9107949999999998</v>
      </c>
      <c r="Y15" s="25"/>
      <c r="Z15" s="24"/>
      <c r="AA15" s="24">
        <f t="shared" si="3"/>
        <v>2.574552033049863</v>
      </c>
    </row>
    <row r="16" spans="1:27" s="7" customFormat="1" x14ac:dyDescent="0.3">
      <c r="A16" s="3" t="s">
        <v>34</v>
      </c>
      <c r="B16" s="26">
        <v>2.89754113221947</v>
      </c>
      <c r="C16" s="26">
        <v>1.13674481176618</v>
      </c>
      <c r="D16" s="26" t="s">
        <v>124</v>
      </c>
      <c r="E16" s="26"/>
      <c r="F16" s="26">
        <v>1.6450423161691401</v>
      </c>
      <c r="G16" s="26" t="s">
        <v>124</v>
      </c>
      <c r="H16" s="23">
        <f t="shared" si="4"/>
        <v>2.7817871279353201</v>
      </c>
      <c r="I16" s="23">
        <f t="shared" si="5"/>
        <v>0.59136168244121279</v>
      </c>
      <c r="J16" s="23">
        <f t="shared" si="6"/>
        <v>0.40863831755878721</v>
      </c>
      <c r="K16" s="23">
        <f t="shared" si="7"/>
        <v>1.8837161061748595</v>
      </c>
      <c r="L16" s="23">
        <f t="shared" si="7"/>
        <v>1.2828846658341395</v>
      </c>
      <c r="M16" s="23">
        <f t="shared" si="8"/>
        <v>3.1666007720089988</v>
      </c>
      <c r="N16" s="23">
        <f t="shared" si="9"/>
        <v>0.23867379000571942</v>
      </c>
      <c r="O16" s="23">
        <f t="shared" si="10"/>
        <v>0.14613985406795948</v>
      </c>
      <c r="P16" s="23">
        <f t="shared" si="11"/>
        <v>7.8322034982698741E-2</v>
      </c>
      <c r="Q16" s="23"/>
      <c r="R16" s="23"/>
      <c r="S16" s="26">
        <v>2.49502740519379</v>
      </c>
      <c r="T16" s="26" t="s">
        <v>124</v>
      </c>
      <c r="U16" s="26">
        <f t="shared" si="0"/>
        <v>4.1400697213629298</v>
      </c>
      <c r="V16" s="24">
        <f t="shared" si="1"/>
        <v>1.2524988160503299</v>
      </c>
      <c r="W16" s="24">
        <f t="shared" si="2"/>
        <v>1.7607963204532899</v>
      </c>
      <c r="X16" s="25">
        <v>2.9107949999999998</v>
      </c>
      <c r="Y16" s="25"/>
      <c r="Z16" s="24"/>
      <c r="AA16" s="24">
        <f t="shared" si="3"/>
        <v>2.1948878757732992</v>
      </c>
    </row>
    <row r="17" spans="1:27" s="7" customFormat="1" x14ac:dyDescent="0.3">
      <c r="A17" s="3" t="s">
        <v>35</v>
      </c>
      <c r="B17" s="26">
        <v>2.5363978492217201</v>
      </c>
      <c r="C17" s="26">
        <v>1.06601653826694</v>
      </c>
      <c r="D17" s="26" t="s">
        <v>124</v>
      </c>
      <c r="E17" s="26"/>
      <c r="F17" s="26">
        <v>1.0919231840946799</v>
      </c>
      <c r="G17" s="26" t="s">
        <v>124</v>
      </c>
      <c r="H17" s="23">
        <f t="shared" si="4"/>
        <v>2.1579397223616201</v>
      </c>
      <c r="I17" s="23">
        <f t="shared" si="5"/>
        <v>0.50600263426250569</v>
      </c>
      <c r="J17" s="23">
        <f t="shared" si="6"/>
        <v>0.4939973657374942</v>
      </c>
      <c r="K17" s="23">
        <f t="shared" si="7"/>
        <v>1.4109213804957461</v>
      </c>
      <c r="L17" s="23">
        <f t="shared" si="7"/>
        <v>1.3575659172116996</v>
      </c>
      <c r="M17" s="23">
        <f t="shared" si="8"/>
        <v>2.7684872977074457</v>
      </c>
      <c r="N17" s="23">
        <f t="shared" si="9"/>
        <v>0.31899819640106619</v>
      </c>
      <c r="O17" s="23">
        <f t="shared" si="10"/>
        <v>0.29154937894475963</v>
      </c>
      <c r="P17" s="23">
        <f t="shared" si="11"/>
        <v>0.18676088967020826</v>
      </c>
      <c r="Q17" s="23"/>
      <c r="R17" s="23"/>
      <c r="S17" s="26">
        <v>2.9527725146350798</v>
      </c>
      <c r="T17" s="26" t="s">
        <v>124</v>
      </c>
      <c r="U17" s="26">
        <f t="shared" si="0"/>
        <v>4.0446956987297593</v>
      </c>
      <c r="V17" s="24">
        <f t="shared" si="1"/>
        <v>1.4444746651270401</v>
      </c>
      <c r="W17" s="24">
        <f t="shared" si="2"/>
        <v>1.4703813109547801</v>
      </c>
      <c r="X17" s="25">
        <v>2.9107949999999998</v>
      </c>
      <c r="Y17" s="25"/>
      <c r="Z17" s="24"/>
      <c r="AA17" s="24">
        <f t="shared" si="3"/>
        <v>2.7699124813161946</v>
      </c>
    </row>
    <row r="18" spans="1:27" s="7" customFormat="1" x14ac:dyDescent="0.3">
      <c r="A18" s="3" t="s">
        <v>48</v>
      </c>
      <c r="B18" s="26">
        <v>3.0770405118132702</v>
      </c>
      <c r="C18" s="26">
        <v>1.4822465763406401</v>
      </c>
      <c r="D18" s="26" t="s">
        <v>124</v>
      </c>
      <c r="E18" s="26"/>
      <c r="F18" s="26">
        <v>2.4131400629579498</v>
      </c>
      <c r="G18" s="26" t="s">
        <v>124</v>
      </c>
      <c r="H18" s="23">
        <f t="shared" si="4"/>
        <v>3.8953866392985899</v>
      </c>
      <c r="I18" s="23">
        <f t="shared" si="5"/>
        <v>0.61948666112190187</v>
      </c>
      <c r="J18" s="23">
        <f t="shared" si="6"/>
        <v>0.38051333887809813</v>
      </c>
      <c r="K18" s="23">
        <f t="shared" si="7"/>
        <v>2.0955490670233008</v>
      </c>
      <c r="L18" s="23">
        <f t="shared" si="7"/>
        <v>1.2685921408266547</v>
      </c>
      <c r="M18" s="23">
        <f t="shared" si="8"/>
        <v>3.3641412078499555</v>
      </c>
      <c r="N18" s="23">
        <f t="shared" si="9"/>
        <v>-0.31759099593464901</v>
      </c>
      <c r="O18" s="23">
        <f t="shared" si="10"/>
        <v>-0.21365443551398533</v>
      </c>
      <c r="P18" s="23">
        <f t="shared" si="11"/>
        <v>0.14651225851356198</v>
      </c>
      <c r="Q18" s="23"/>
      <c r="R18" s="23"/>
      <c r="S18" s="26">
        <v>2.0832368789908702</v>
      </c>
      <c r="T18" s="26" t="s">
        <v>124</v>
      </c>
      <c r="U18" s="26">
        <f t="shared" si="0"/>
        <v>4.49637694194882</v>
      </c>
      <c r="V18" s="24">
        <f t="shared" si="1"/>
        <v>0.6639004488553204</v>
      </c>
      <c r="W18" s="24">
        <f t="shared" si="2"/>
        <v>1.5947939354726302</v>
      </c>
      <c r="X18" s="25">
        <v>4.0317369999999997</v>
      </c>
      <c r="Y18" s="25">
        <v>3.3459780000000001</v>
      </c>
      <c r="Z18" s="24"/>
      <c r="AA18" s="24">
        <f t="shared" si="3"/>
        <v>1.4054590594055887</v>
      </c>
    </row>
    <row r="19" spans="1:27" s="7" customFormat="1" x14ac:dyDescent="0.3">
      <c r="A19" s="3" t="s">
        <v>49</v>
      </c>
      <c r="B19" s="26">
        <v>3.1023721896330398</v>
      </c>
      <c r="C19" s="26">
        <v>1.4853546102444599</v>
      </c>
      <c r="D19" s="26" t="s">
        <v>124</v>
      </c>
      <c r="E19" s="26"/>
      <c r="F19" s="26">
        <v>2.16402647130024</v>
      </c>
      <c r="G19" s="26" t="s">
        <v>124</v>
      </c>
      <c r="H19" s="23">
        <f t="shared" si="4"/>
        <v>3.6493810815446999</v>
      </c>
      <c r="I19" s="23">
        <f t="shared" si="5"/>
        <v>0.5929845151672285</v>
      </c>
      <c r="J19" s="23">
        <f t="shared" si="6"/>
        <v>0.40701548483277145</v>
      </c>
      <c r="K19" s="23">
        <f t="shared" si="7"/>
        <v>2.0224132961516212</v>
      </c>
      <c r="L19" s="23">
        <f t="shared" si="7"/>
        <v>1.3681186011913964</v>
      </c>
      <c r="M19" s="23">
        <f t="shared" si="8"/>
        <v>3.3905318973430179</v>
      </c>
      <c r="N19" s="23">
        <f t="shared" si="9"/>
        <v>-0.14161317514861871</v>
      </c>
      <c r="O19" s="23">
        <f t="shared" si="10"/>
        <v>-0.11723600905306353</v>
      </c>
      <c r="P19" s="23">
        <f t="shared" si="11"/>
        <v>3.379857319436335E-2</v>
      </c>
      <c r="Q19" s="23"/>
      <c r="R19" s="23"/>
      <c r="S19" s="26">
        <v>2.2989377661283998</v>
      </c>
      <c r="T19" s="26" t="s">
        <v>124</v>
      </c>
      <c r="U19" s="26">
        <f t="shared" si="0"/>
        <v>4.4629642374286398</v>
      </c>
      <c r="V19" s="24">
        <f t="shared" si="1"/>
        <v>0.93834571833279989</v>
      </c>
      <c r="W19" s="24">
        <f t="shared" si="2"/>
        <v>1.6170175793885799</v>
      </c>
      <c r="X19" s="25">
        <v>4.0317369999999997</v>
      </c>
      <c r="Y19" s="25">
        <v>3.3459780000000001</v>
      </c>
      <c r="Z19" s="24"/>
      <c r="AA19" s="24">
        <f t="shared" si="3"/>
        <v>1.5477366483886568</v>
      </c>
    </row>
    <row r="20" spans="1:27" x14ac:dyDescent="0.3">
      <c r="A20" s="3" t="s">
        <v>50</v>
      </c>
      <c r="B20" s="26">
        <v>3.0930077900720399</v>
      </c>
      <c r="C20" s="26">
        <v>1.48674828694244</v>
      </c>
      <c r="D20" s="26" t="s">
        <v>124</v>
      </c>
      <c r="E20" s="26"/>
      <c r="F20" s="26">
        <v>2.3131420292966798</v>
      </c>
      <c r="G20" s="26" t="s">
        <v>124</v>
      </c>
      <c r="H20" s="23">
        <f t="shared" si="4"/>
        <v>3.7998903162391198</v>
      </c>
      <c r="I20" s="23">
        <f t="shared" si="5"/>
        <v>0.60873915739390994</v>
      </c>
      <c r="J20" s="23">
        <f t="shared" si="6"/>
        <v>0.39126084260609006</v>
      </c>
      <c r="K20" s="23">
        <f t="shared" si="7"/>
        <v>2.0698787846156037</v>
      </c>
      <c r="L20" s="23">
        <f t="shared" si="7"/>
        <v>1.3111920777224773</v>
      </c>
      <c r="M20" s="23">
        <f t="shared" si="8"/>
        <v>3.3810708623380812</v>
      </c>
      <c r="N20" s="23">
        <f t="shared" si="9"/>
        <v>-0.24326324468107607</v>
      </c>
      <c r="O20" s="23">
        <f t="shared" si="10"/>
        <v>-0.17555620921996273</v>
      </c>
      <c r="P20" s="23">
        <f t="shared" si="11"/>
        <v>8.9996988808448419E-2</v>
      </c>
      <c r="Q20" s="23"/>
      <c r="R20" s="23"/>
      <c r="S20" s="26">
        <v>2.2030133579847702</v>
      </c>
      <c r="T20" s="26" t="s">
        <v>124</v>
      </c>
      <c r="U20" s="26">
        <f t="shared" si="0"/>
        <v>4.5161553872814499</v>
      </c>
      <c r="V20" s="24">
        <f t="shared" si="1"/>
        <v>0.77986576077536007</v>
      </c>
      <c r="W20" s="24">
        <f t="shared" si="2"/>
        <v>1.6062595031295999</v>
      </c>
      <c r="X20" s="25">
        <v>4.0317369999999997</v>
      </c>
      <c r="Y20" s="25">
        <v>3.3459780000000001</v>
      </c>
      <c r="Z20" s="24"/>
      <c r="AA20" s="24">
        <f t="shared" si="3"/>
        <v>1.4817661989813751</v>
      </c>
    </row>
    <row r="21" spans="1:27" x14ac:dyDescent="0.3">
      <c r="A21" s="3" t="s">
        <v>57</v>
      </c>
      <c r="B21" s="26">
        <v>3.1598645181334302</v>
      </c>
      <c r="C21" s="26">
        <v>1.42194877565839</v>
      </c>
      <c r="D21" s="26" t="s">
        <v>124</v>
      </c>
      <c r="E21" s="26"/>
      <c r="F21" s="26">
        <v>2.1197940597812202</v>
      </c>
      <c r="G21" s="26" t="s">
        <v>124</v>
      </c>
      <c r="H21" s="23">
        <f t="shared" si="4"/>
        <v>3.5417428354396101</v>
      </c>
      <c r="I21" s="23">
        <f t="shared" si="5"/>
        <v>0.59851721547087022</v>
      </c>
      <c r="J21" s="23">
        <f t="shared" si="6"/>
        <v>0.40148278452912972</v>
      </c>
      <c r="K21" s="23">
        <f t="shared" si="7"/>
        <v>2.0791114474890287</v>
      </c>
      <c r="L21" s="23">
        <f t="shared" si="7"/>
        <v>1.3745302648155244</v>
      </c>
      <c r="M21" s="23">
        <f t="shared" si="8"/>
        <v>3.4536417123045533</v>
      </c>
      <c r="N21" s="23">
        <f t="shared" si="9"/>
        <v>-4.06826122921915E-2</v>
      </c>
      <c r="O21" s="23">
        <f t="shared" si="10"/>
        <v>-4.7418510842865524E-2</v>
      </c>
      <c r="P21" s="23">
        <f t="shared" si="11"/>
        <v>3.9035901134717261E-3</v>
      </c>
      <c r="Q21" s="23"/>
      <c r="R21" s="23"/>
      <c r="S21" s="26">
        <v>2.5941884095210801</v>
      </c>
      <c r="T21" s="26" t="s">
        <v>124</v>
      </c>
      <c r="U21" s="26">
        <f t="shared" si="0"/>
        <v>4.7139824693022998</v>
      </c>
      <c r="V21" s="24">
        <f t="shared" si="1"/>
        <v>1.04007045835221</v>
      </c>
      <c r="W21" s="24">
        <f t="shared" si="2"/>
        <v>1.7379157424750402</v>
      </c>
      <c r="X21" s="25">
        <v>3.5058259999999999</v>
      </c>
      <c r="Y21" s="25">
        <v>3.8477130000000002</v>
      </c>
      <c r="Z21" s="24"/>
      <c r="AA21" s="24">
        <f t="shared" si="3"/>
        <v>1.8243894955498101</v>
      </c>
    </row>
    <row r="22" spans="1:27" x14ac:dyDescent="0.3">
      <c r="A22" s="3" t="s">
        <v>58</v>
      </c>
      <c r="B22" s="26">
        <v>3.1787254840179302</v>
      </c>
      <c r="C22" s="26">
        <v>1.4244437008219499</v>
      </c>
      <c r="D22" s="26" t="s">
        <v>124</v>
      </c>
      <c r="E22" s="26"/>
      <c r="F22" s="26">
        <v>2.1392362726004999</v>
      </c>
      <c r="G22" s="26" t="s">
        <v>124</v>
      </c>
      <c r="H22" s="23">
        <f t="shared" si="4"/>
        <v>3.5636799734224498</v>
      </c>
      <c r="I22" s="23">
        <f t="shared" si="5"/>
        <v>0.60028854682651045</v>
      </c>
      <c r="J22" s="23">
        <f t="shared" si="6"/>
        <v>0.39971145317348955</v>
      </c>
      <c r="K22" s="23">
        <f t="shared" si="7"/>
        <v>2.0977114156131145</v>
      </c>
      <c r="L22" s="23">
        <f t="shared" si="7"/>
        <v>1.3766341317367732</v>
      </c>
      <c r="M22" s="23">
        <f t="shared" si="8"/>
        <v>3.4743455473498877</v>
      </c>
      <c r="N22" s="23">
        <f t="shared" si="9"/>
        <v>-4.1524856987385395E-2</v>
      </c>
      <c r="O22" s="23">
        <f t="shared" si="10"/>
        <v>-4.7809569085176751E-2</v>
      </c>
      <c r="P22" s="23">
        <f t="shared" si="11"/>
        <v>4.0100686439330981E-3</v>
      </c>
      <c r="Q22" s="23"/>
      <c r="R22" s="23"/>
      <c r="S22" s="26">
        <v>2.5163834286829601</v>
      </c>
      <c r="T22" s="26" t="s">
        <v>124</v>
      </c>
      <c r="U22" s="26">
        <f t="shared" si="0"/>
        <v>4.6556197012834595</v>
      </c>
      <c r="V22" s="24">
        <f t="shared" si="1"/>
        <v>1.0394892114174303</v>
      </c>
      <c r="W22" s="24">
        <f t="shared" si="2"/>
        <v>1.7542817831959803</v>
      </c>
      <c r="X22" s="25">
        <v>3.5058259999999999</v>
      </c>
      <c r="Y22" s="25">
        <v>3.8477130000000002</v>
      </c>
      <c r="Z22" s="24"/>
      <c r="AA22" s="24">
        <f t="shared" si="3"/>
        <v>1.7665727520371115</v>
      </c>
    </row>
    <row r="23" spans="1:27" x14ac:dyDescent="0.3">
      <c r="A23" s="3" t="s">
        <v>59</v>
      </c>
      <c r="B23" s="26">
        <v>3.18450627709288</v>
      </c>
      <c r="C23" s="26">
        <v>1.4233681430510401</v>
      </c>
      <c r="D23" s="26" t="s">
        <v>124</v>
      </c>
      <c r="E23" s="26"/>
      <c r="F23" s="26">
        <v>2.4422947891642401</v>
      </c>
      <c r="G23" s="26" t="s">
        <v>124</v>
      </c>
      <c r="H23" s="23">
        <f t="shared" si="4"/>
        <v>3.8656629322152805</v>
      </c>
      <c r="I23" s="23">
        <f t="shared" si="5"/>
        <v>0.63179196737793275</v>
      </c>
      <c r="J23" s="23">
        <f t="shared" si="6"/>
        <v>0.36820803262206725</v>
      </c>
      <c r="K23" s="23">
        <f t="shared" si="7"/>
        <v>2.2118153606573907</v>
      </c>
      <c r="L23" s="23">
        <f t="shared" si="7"/>
        <v>1.2704403674063447</v>
      </c>
      <c r="M23" s="23">
        <f t="shared" si="8"/>
        <v>3.4822557280637354</v>
      </c>
      <c r="N23" s="23">
        <f t="shared" si="9"/>
        <v>-0.23047942850684944</v>
      </c>
      <c r="O23" s="23">
        <f t="shared" si="10"/>
        <v>-0.1529277756446954</v>
      </c>
      <c r="P23" s="23">
        <f t="shared" si="11"/>
        <v>7.6507671528478205E-2</v>
      </c>
      <c r="Q23" s="23"/>
      <c r="R23" s="23"/>
      <c r="S23" s="26">
        <v>2.3041455451353201</v>
      </c>
      <c r="T23" s="26" t="s">
        <v>124</v>
      </c>
      <c r="U23" s="26">
        <f t="shared" si="0"/>
        <v>4.7464403342995602</v>
      </c>
      <c r="V23" s="24">
        <f t="shared" si="1"/>
        <v>0.74221148792863989</v>
      </c>
      <c r="W23" s="24">
        <f t="shared" si="2"/>
        <v>1.7611381340418399</v>
      </c>
      <c r="X23" s="25">
        <v>3.5058259999999999</v>
      </c>
      <c r="Y23" s="25">
        <v>3.8477130000000002</v>
      </c>
      <c r="Z23" s="24"/>
      <c r="AA23" s="24">
        <f t="shared" si="3"/>
        <v>1.6187980294376285</v>
      </c>
    </row>
    <row r="24" spans="1:27" x14ac:dyDescent="0.3">
      <c r="A24" s="3" t="s">
        <v>60</v>
      </c>
      <c r="B24" s="26">
        <v>3.3879131116965899</v>
      </c>
      <c r="C24" s="26">
        <v>1.4839361591128699</v>
      </c>
      <c r="D24" s="26" t="s">
        <v>124</v>
      </c>
      <c r="E24" s="26"/>
      <c r="F24" s="26">
        <v>2.4002579703391498</v>
      </c>
      <c r="G24" s="26" t="s">
        <v>124</v>
      </c>
      <c r="H24" s="23">
        <f t="shared" si="4"/>
        <v>3.8841941294520197</v>
      </c>
      <c r="I24" s="23">
        <f t="shared" si="5"/>
        <v>0.61795520263498704</v>
      </c>
      <c r="J24" s="23">
        <f t="shared" si="6"/>
        <v>0.38204479736501301</v>
      </c>
      <c r="K24" s="23">
        <f t="shared" si="7"/>
        <v>2.3015579653633109</v>
      </c>
      <c r="L24" s="23">
        <f t="shared" si="7"/>
        <v>1.4023792280385512</v>
      </c>
      <c r="M24" s="23">
        <f t="shared" si="8"/>
        <v>3.7039371934018623</v>
      </c>
      <c r="N24" s="23">
        <f t="shared" si="9"/>
        <v>-9.8700004975838862E-2</v>
      </c>
      <c r="O24" s="23">
        <f t="shared" si="10"/>
        <v>-8.1556931074318717E-2</v>
      </c>
      <c r="P24" s="23">
        <f t="shared" si="11"/>
        <v>1.639322398849179E-2</v>
      </c>
      <c r="Q24" s="23"/>
      <c r="R24" s="23"/>
      <c r="S24" s="26">
        <v>2.5937765920849798</v>
      </c>
      <c r="T24" s="26" t="s">
        <v>124</v>
      </c>
      <c r="U24" s="26">
        <f t="shared" si="0"/>
        <v>4.9940345624241296</v>
      </c>
      <c r="V24" s="24">
        <f t="shared" si="1"/>
        <v>0.98765514135744015</v>
      </c>
      <c r="W24" s="24">
        <f t="shared" si="2"/>
        <v>1.90397695258372</v>
      </c>
      <c r="X24" s="25">
        <v>3.5058259999999999</v>
      </c>
      <c r="Y24" s="25">
        <v>3.8477130000000002</v>
      </c>
      <c r="Z24" s="24"/>
      <c r="AA24" s="24">
        <f t="shared" si="3"/>
        <v>1.7479030860974485</v>
      </c>
    </row>
    <row r="25" spans="1:27" x14ac:dyDescent="0.3">
      <c r="A25" s="3" t="s">
        <v>61</v>
      </c>
      <c r="B25" s="26">
        <v>3.39547982639268</v>
      </c>
      <c r="C25" s="26">
        <v>1.4886921816273799</v>
      </c>
      <c r="D25" s="26" t="s">
        <v>124</v>
      </c>
      <c r="E25" s="26"/>
      <c r="F25" s="26">
        <v>2.4995712599140898</v>
      </c>
      <c r="G25" s="26" t="s">
        <v>124</v>
      </c>
      <c r="H25" s="23">
        <f t="shared" si="4"/>
        <v>3.9882634415414699</v>
      </c>
      <c r="I25" s="23">
        <f t="shared" si="5"/>
        <v>0.62673173338519528</v>
      </c>
      <c r="J25" s="23">
        <f t="shared" si="6"/>
        <v>0.37326826661480467</v>
      </c>
      <c r="K25" s="23">
        <f t="shared" si="7"/>
        <v>2.3394593321358199</v>
      </c>
      <c r="L25" s="23">
        <f t="shared" si="7"/>
        <v>1.3732232294706268</v>
      </c>
      <c r="M25" s="23">
        <f t="shared" si="8"/>
        <v>3.7126825616064467</v>
      </c>
      <c r="N25" s="23">
        <f t="shared" si="9"/>
        <v>-0.16011192777826988</v>
      </c>
      <c r="O25" s="23">
        <f t="shared" si="10"/>
        <v>-0.11546895215675312</v>
      </c>
      <c r="P25" s="23">
        <f t="shared" si="11"/>
        <v>3.8968908329052449E-2</v>
      </c>
      <c r="Q25" s="23"/>
      <c r="R25" s="23"/>
      <c r="S25" s="26">
        <v>2.4163385547384899</v>
      </c>
      <c r="T25" s="26" t="s">
        <v>124</v>
      </c>
      <c r="U25" s="26">
        <f t="shared" si="0"/>
        <v>4.9159098146525793</v>
      </c>
      <c r="V25" s="24">
        <f t="shared" si="1"/>
        <v>0.89590856647859018</v>
      </c>
      <c r="W25" s="24">
        <f t="shared" si="2"/>
        <v>1.9067876447653</v>
      </c>
      <c r="X25" s="25">
        <v>3.5058259999999999</v>
      </c>
      <c r="Y25" s="25">
        <v>3.8477130000000002</v>
      </c>
      <c r="Z25" s="24"/>
      <c r="AA25" s="24">
        <f t="shared" si="3"/>
        <v>1.6231283972332302</v>
      </c>
    </row>
    <row r="26" spans="1:27" s="7" customFormat="1" x14ac:dyDescent="0.3">
      <c r="A26" s="3" t="s">
        <v>62</v>
      </c>
      <c r="B26" s="26">
        <v>3.39147220861053</v>
      </c>
      <c r="C26" s="26">
        <v>1.4812922090438101</v>
      </c>
      <c r="D26" s="26" t="s">
        <v>124</v>
      </c>
      <c r="E26" s="26"/>
      <c r="F26" s="26">
        <v>2.5100074404485002</v>
      </c>
      <c r="G26" s="26" t="s">
        <v>124</v>
      </c>
      <c r="H26" s="23">
        <f t="shared" si="4"/>
        <v>3.9912996494923103</v>
      </c>
      <c r="I26" s="23">
        <f t="shared" si="5"/>
        <v>0.62886970683039822</v>
      </c>
      <c r="J26" s="23">
        <f t="shared" si="6"/>
        <v>0.37113029316960183</v>
      </c>
      <c r="K26" s="23">
        <f t="shared" si="7"/>
        <v>2.3446693057521308</v>
      </c>
      <c r="L26" s="23">
        <f t="shared" si="7"/>
        <v>1.3637462962921765</v>
      </c>
      <c r="M26" s="23">
        <f t="shared" si="8"/>
        <v>3.7084156020443073</v>
      </c>
      <c r="N26" s="23">
        <f t="shared" si="9"/>
        <v>-0.16533813469636938</v>
      </c>
      <c r="O26" s="23">
        <f t="shared" si="10"/>
        <v>-0.11754591275163362</v>
      </c>
      <c r="P26" s="23">
        <f t="shared" si="11"/>
        <v>4.1153740389489449E-2</v>
      </c>
      <c r="Q26" s="23"/>
      <c r="R26" s="23"/>
      <c r="S26" s="26">
        <v>2.4239859844741698</v>
      </c>
      <c r="T26" s="26" t="s">
        <v>124</v>
      </c>
      <c r="U26" s="26">
        <f t="shared" si="0"/>
        <v>4.9339934249226705</v>
      </c>
      <c r="V26" s="24">
        <f t="shared" si="1"/>
        <v>0.88146476816202979</v>
      </c>
      <c r="W26" s="24">
        <f t="shared" si="2"/>
        <v>1.9101799995667199</v>
      </c>
      <c r="X26" s="25">
        <v>3.5058259999999999</v>
      </c>
      <c r="Y26" s="25">
        <v>3.8477130000000002</v>
      </c>
      <c r="Z26" s="24"/>
      <c r="AA26" s="24">
        <f t="shared" si="3"/>
        <v>1.636399604125967</v>
      </c>
    </row>
    <row r="27" spans="1:27" s="7" customFormat="1" x14ac:dyDescent="0.3">
      <c r="A27" s="3" t="s">
        <v>69</v>
      </c>
      <c r="B27" s="26">
        <v>2.7676145336508799</v>
      </c>
      <c r="C27" s="26">
        <v>1.09181551742904</v>
      </c>
      <c r="D27" s="26" t="s">
        <v>124</v>
      </c>
      <c r="E27" s="26"/>
      <c r="F27" s="26">
        <v>1.8927350595421299</v>
      </c>
      <c r="G27" s="26" t="s">
        <v>124</v>
      </c>
      <c r="H27" s="23">
        <f t="shared" si="4"/>
        <v>2.98455057697117</v>
      </c>
      <c r="I27" s="23">
        <f t="shared" si="5"/>
        <v>0.63417757907890637</v>
      </c>
      <c r="J27" s="23">
        <f t="shared" si="6"/>
        <v>0.36582242092109357</v>
      </c>
      <c r="K27" s="23">
        <f t="shared" si="7"/>
        <v>1.9295193886941202</v>
      </c>
      <c r="L27" s="23">
        <f t="shared" si="7"/>
        <v>1.096970222908211</v>
      </c>
      <c r="M27" s="23">
        <f t="shared" si="8"/>
        <v>3.0264896116023312</v>
      </c>
      <c r="N27" s="23">
        <f t="shared" si="9"/>
        <v>3.6784329151990258E-2</v>
      </c>
      <c r="O27" s="23">
        <f t="shared" si="10"/>
        <v>5.1547054791709623E-3</v>
      </c>
      <c r="P27" s="23">
        <f t="shared" si="11"/>
        <v>1.3796578597389554E-3</v>
      </c>
      <c r="Q27" s="23"/>
      <c r="R27" s="23"/>
      <c r="S27" s="26">
        <v>2.1186619092442598</v>
      </c>
      <c r="T27" s="26" t="s">
        <v>124</v>
      </c>
      <c r="U27" s="26">
        <f t="shared" si="0"/>
        <v>4.0113969687863893</v>
      </c>
      <c r="V27" s="24">
        <f t="shared" si="1"/>
        <v>0.87487947410875</v>
      </c>
      <c r="W27" s="24">
        <f t="shared" si="2"/>
        <v>1.6757990162218399</v>
      </c>
      <c r="X27" s="25">
        <v>4.527495</v>
      </c>
      <c r="Y27" s="25"/>
      <c r="Z27" s="24"/>
      <c r="AA27" s="24">
        <f t="shared" si="3"/>
        <v>1.9404944108444193</v>
      </c>
    </row>
    <row r="28" spans="1:27" s="7" customFormat="1" x14ac:dyDescent="0.3">
      <c r="A28" s="3" t="s">
        <v>70</v>
      </c>
      <c r="B28" s="26">
        <v>2.7694934469761301</v>
      </c>
      <c r="C28" s="26">
        <v>1.0837128247721499</v>
      </c>
      <c r="D28" s="26" t="s">
        <v>124</v>
      </c>
      <c r="E28" s="26"/>
      <c r="F28" s="26">
        <v>1.8921710359520201</v>
      </c>
      <c r="G28" s="26" t="s">
        <v>124</v>
      </c>
      <c r="H28" s="23">
        <f t="shared" si="4"/>
        <v>2.9758838607241698</v>
      </c>
      <c r="I28" s="23">
        <f t="shared" si="5"/>
        <v>0.63583497357708296</v>
      </c>
      <c r="J28" s="23">
        <f t="shared" si="6"/>
        <v>0.36416502642291715</v>
      </c>
      <c r="K28" s="23">
        <f t="shared" si="7"/>
        <v>1.9358754606881143</v>
      </c>
      <c r="L28" s="23">
        <f t="shared" si="7"/>
        <v>1.0927416423365051</v>
      </c>
      <c r="M28" s="23">
        <f t="shared" si="8"/>
        <v>3.0286171030246196</v>
      </c>
      <c r="N28" s="23">
        <f t="shared" si="9"/>
        <v>4.3704424736094261E-2</v>
      </c>
      <c r="O28" s="23">
        <f t="shared" si="10"/>
        <v>9.0288175643551405E-3</v>
      </c>
      <c r="P28" s="23">
        <f t="shared" si="11"/>
        <v>1.9915962881233355E-3</v>
      </c>
      <c r="Q28" s="23"/>
      <c r="R28" s="23"/>
      <c r="S28" s="26">
        <v>1.89709962928085</v>
      </c>
      <c r="T28" s="26" t="s">
        <v>124</v>
      </c>
      <c r="U28" s="26">
        <f t="shared" si="0"/>
        <v>3.7892706652328698</v>
      </c>
      <c r="V28" s="24">
        <f t="shared" si="1"/>
        <v>0.87732241102411002</v>
      </c>
      <c r="W28" s="24">
        <f t="shared" si="2"/>
        <v>1.6857806222039802</v>
      </c>
      <c r="X28" s="25">
        <v>4.527495</v>
      </c>
      <c r="Y28" s="25"/>
      <c r="Z28" s="24"/>
      <c r="AA28" s="24">
        <f t="shared" si="3"/>
        <v>1.7505556692841706</v>
      </c>
    </row>
    <row r="29" spans="1:27" x14ac:dyDescent="0.3">
      <c r="A29" s="3" t="s">
        <v>71</v>
      </c>
      <c r="B29" s="26">
        <v>2.76701065237227</v>
      </c>
      <c r="C29" s="26">
        <v>1.0849088212392799</v>
      </c>
      <c r="D29" s="26" t="s">
        <v>124</v>
      </c>
      <c r="E29" s="26"/>
      <c r="F29" s="26">
        <v>1.9909639492863</v>
      </c>
      <c r="G29" s="26" t="s">
        <v>124</v>
      </c>
      <c r="H29" s="23">
        <f t="shared" si="4"/>
        <v>3.0758727705255797</v>
      </c>
      <c r="I29" s="23">
        <f t="shared" si="5"/>
        <v>0.64728423371884158</v>
      </c>
      <c r="J29" s="23">
        <f t="shared" si="6"/>
        <v>0.35271576628115853</v>
      </c>
      <c r="K29" s="23">
        <f t="shared" si="7"/>
        <v>1.9689673765216327</v>
      </c>
      <c r="L29" s="23">
        <f t="shared" si="7"/>
        <v>1.0574372883851055</v>
      </c>
      <c r="M29" s="23">
        <f t="shared" si="8"/>
        <v>3.026404664906738</v>
      </c>
      <c r="N29" s="23">
        <f t="shared" si="9"/>
        <v>-2.1996572764667377E-2</v>
      </c>
      <c r="O29" s="23">
        <f t="shared" si="10"/>
        <v>-2.7471532854174363E-2</v>
      </c>
      <c r="P29" s="23">
        <f t="shared" si="11"/>
        <v>1.2385343307492881E-3</v>
      </c>
      <c r="Q29" s="23"/>
      <c r="R29" s="23"/>
      <c r="S29" s="26">
        <v>2.2629688916410098</v>
      </c>
      <c r="T29" s="26" t="s">
        <v>124</v>
      </c>
      <c r="U29" s="26">
        <f t="shared" si="0"/>
        <v>4.2539328409273098</v>
      </c>
      <c r="V29" s="24">
        <f t="shared" si="1"/>
        <v>0.7760467030859699</v>
      </c>
      <c r="W29" s="24">
        <f t="shared" si="2"/>
        <v>1.6821018311329901</v>
      </c>
      <c r="X29" s="25">
        <v>4.527495</v>
      </c>
      <c r="Y29" s="25"/>
      <c r="Z29" s="24"/>
      <c r="AA29" s="24">
        <f t="shared" si="3"/>
        <v>2.0858609012470231</v>
      </c>
    </row>
    <row r="30" spans="1:27" x14ac:dyDescent="0.3">
      <c r="A30" s="3" t="s">
        <v>75</v>
      </c>
      <c r="B30" s="26">
        <v>4.2156785071570297</v>
      </c>
      <c r="C30" s="26">
        <v>1.5241764282261501</v>
      </c>
      <c r="D30" s="26" t="s">
        <v>124</v>
      </c>
      <c r="E30" s="26"/>
      <c r="F30" s="26">
        <v>3.6167014884922102</v>
      </c>
      <c r="G30" s="26" t="s">
        <v>124</v>
      </c>
      <c r="H30" s="23">
        <f t="shared" si="4"/>
        <v>5.1408779167183605</v>
      </c>
      <c r="I30" s="23">
        <f t="shared" si="5"/>
        <v>0.7035182603209732</v>
      </c>
      <c r="J30" s="23">
        <f t="shared" si="6"/>
        <v>0.29648173967902669</v>
      </c>
      <c r="K30" s="23">
        <f t="shared" si="7"/>
        <v>3.2604347899595121</v>
      </c>
      <c r="L30" s="23">
        <f t="shared" si="7"/>
        <v>1.3542048061336813</v>
      </c>
      <c r="M30" s="23">
        <f t="shared" si="8"/>
        <v>4.614639596093193</v>
      </c>
      <c r="N30" s="23">
        <f t="shared" si="9"/>
        <v>-0.3562666985326981</v>
      </c>
      <c r="O30" s="23">
        <f t="shared" si="10"/>
        <v>-0.16997162209246874</v>
      </c>
      <c r="P30" s="23">
        <f t="shared" si="11"/>
        <v>0.15581631280013339</v>
      </c>
      <c r="Q30" s="23"/>
      <c r="R30" s="23"/>
      <c r="S30" s="26">
        <v>2.6322525710767599</v>
      </c>
      <c r="T30" s="26" t="s">
        <v>124</v>
      </c>
      <c r="U30" s="26">
        <f t="shared" si="0"/>
        <v>6.2489540595689697</v>
      </c>
      <c r="V30" s="24">
        <f t="shared" si="1"/>
        <v>0.59897701866481956</v>
      </c>
      <c r="W30" s="24">
        <f t="shared" si="2"/>
        <v>2.6915020789308794</v>
      </c>
      <c r="X30" s="25">
        <v>4.2100569999999999</v>
      </c>
      <c r="Y30" s="25">
        <v>5.1383380000000001</v>
      </c>
      <c r="Z30" s="24"/>
      <c r="AA30" s="24">
        <f t="shared" si="3"/>
        <v>1.7269999209607241</v>
      </c>
    </row>
    <row r="31" spans="1:27" x14ac:dyDescent="0.3">
      <c r="A31" s="3" t="s">
        <v>76</v>
      </c>
      <c r="B31" s="26">
        <v>4.2145802734541897</v>
      </c>
      <c r="C31" s="26">
        <v>1.51914599339923</v>
      </c>
      <c r="D31" s="26" t="s">
        <v>124</v>
      </c>
      <c r="E31" s="26"/>
      <c r="F31" s="26">
        <v>3.6807377375956598</v>
      </c>
      <c r="G31" s="26" t="s">
        <v>124</v>
      </c>
      <c r="H31" s="23">
        <f t="shared" si="4"/>
        <v>5.1998837309948893</v>
      </c>
      <c r="I31" s="23">
        <f t="shared" si="5"/>
        <v>0.70785000742534432</v>
      </c>
      <c r="J31" s="23">
        <f t="shared" si="6"/>
        <v>0.29214999257465574</v>
      </c>
      <c r="K31" s="23">
        <f t="shared" si="7"/>
        <v>3.2796555337774658</v>
      </c>
      <c r="L31" s="23">
        <f t="shared" si="7"/>
        <v>1.3340715620060835</v>
      </c>
      <c r="M31" s="23">
        <f t="shared" si="8"/>
        <v>4.613727095783549</v>
      </c>
      <c r="N31" s="23">
        <f t="shared" si="9"/>
        <v>-0.40108220381819404</v>
      </c>
      <c r="O31" s="23">
        <f t="shared" si="10"/>
        <v>-0.1850744313931465</v>
      </c>
      <c r="P31" s="23">
        <f t="shared" si="11"/>
        <v>0.19511947937515584</v>
      </c>
      <c r="Q31" s="23"/>
      <c r="R31" s="23"/>
      <c r="S31" s="26">
        <v>2.80211460294995</v>
      </c>
      <c r="T31" s="26" t="s">
        <v>124</v>
      </c>
      <c r="U31" s="26">
        <f t="shared" si="0"/>
        <v>6.4828523405456098</v>
      </c>
      <c r="V31" s="24">
        <f t="shared" si="1"/>
        <v>0.53384253585852992</v>
      </c>
      <c r="W31" s="24">
        <f t="shared" si="2"/>
        <v>2.6954342800549598</v>
      </c>
      <c r="X31" s="25">
        <v>4.2100569999999999</v>
      </c>
      <c r="Y31" s="25">
        <v>5.1383380000000001</v>
      </c>
      <c r="Z31" s="24"/>
      <c r="AA31" s="24">
        <f t="shared" si="3"/>
        <v>1.8445327935071987</v>
      </c>
    </row>
    <row r="32" spans="1:27" s="7" customFormat="1" x14ac:dyDescent="0.3">
      <c r="A32" s="3" t="s">
        <v>77</v>
      </c>
      <c r="B32" s="26">
        <v>4.1974150329161102</v>
      </c>
      <c r="C32" s="26">
        <v>1.52270636255994</v>
      </c>
      <c r="D32" s="26" t="s">
        <v>124</v>
      </c>
      <c r="E32" s="26"/>
      <c r="F32" s="26">
        <v>3.3714629847134501</v>
      </c>
      <c r="G32" s="26" t="s">
        <v>124</v>
      </c>
      <c r="H32" s="23">
        <f t="shared" si="4"/>
        <v>4.8941693472733903</v>
      </c>
      <c r="I32" s="23">
        <f t="shared" si="5"/>
        <v>0.68887338085097916</v>
      </c>
      <c r="J32" s="23">
        <f t="shared" si="6"/>
        <v>0.31112661914902084</v>
      </c>
      <c r="K32" s="23">
        <f t="shared" si="7"/>
        <v>3.178732464779185</v>
      </c>
      <c r="L32" s="23">
        <f t="shared" si="7"/>
        <v>1.4149399219611627</v>
      </c>
      <c r="M32" s="23">
        <f t="shared" si="8"/>
        <v>4.5936723867403479</v>
      </c>
      <c r="N32" s="23">
        <f t="shared" si="9"/>
        <v>-0.19273051993426504</v>
      </c>
      <c r="O32" s="23">
        <f t="shared" si="10"/>
        <v>-0.10776644059877727</v>
      </c>
      <c r="P32" s="23">
        <f t="shared" si="11"/>
        <v>4.8758659033461924E-2</v>
      </c>
      <c r="Q32" s="23"/>
      <c r="R32" s="23"/>
      <c r="S32" s="26">
        <v>2.56786046704471</v>
      </c>
      <c r="T32" s="26" t="s">
        <v>124</v>
      </c>
      <c r="U32" s="26">
        <f t="shared" si="0"/>
        <v>5.9393234517581597</v>
      </c>
      <c r="V32" s="24">
        <f t="shared" si="1"/>
        <v>0.82595204820266011</v>
      </c>
      <c r="W32" s="24">
        <f t="shared" si="2"/>
        <v>2.6747086703561704</v>
      </c>
      <c r="X32" s="25">
        <v>4.2100569999999999</v>
      </c>
      <c r="Y32" s="25">
        <v>5.1383380000000001</v>
      </c>
      <c r="Z32" s="24"/>
      <c r="AA32" s="24">
        <f t="shared" si="3"/>
        <v>1.686379285056431</v>
      </c>
    </row>
    <row r="33" spans="1:27" s="7" customFormat="1" x14ac:dyDescent="0.3">
      <c r="A33" s="3" t="s">
        <v>137</v>
      </c>
      <c r="B33" s="26">
        <v>3.2010448308783102</v>
      </c>
      <c r="C33" s="26">
        <v>1.45956872886762</v>
      </c>
      <c r="D33" s="26" t="s">
        <v>124</v>
      </c>
      <c r="E33" s="26"/>
      <c r="F33" s="26">
        <v>1.8404443823266301</v>
      </c>
      <c r="G33" s="26" t="s">
        <v>124</v>
      </c>
      <c r="H33" s="23">
        <f t="shared" si="4"/>
        <v>3.3000131111942501</v>
      </c>
      <c r="I33" s="23">
        <f t="shared" si="5"/>
        <v>0.55770820306243785</v>
      </c>
      <c r="J33" s="23">
        <f t="shared" si="6"/>
        <v>0.44229179693756215</v>
      </c>
      <c r="K33" s="23">
        <f t="shared" si="7"/>
        <v>1.96259844074076</v>
      </c>
      <c r="L33" s="23">
        <f t="shared" si="7"/>
        <v>1.5339795081238432</v>
      </c>
      <c r="M33" s="23">
        <f t="shared" si="8"/>
        <v>3.4965779488646032</v>
      </c>
      <c r="N33" s="23">
        <f t="shared" si="9"/>
        <v>0.12215405841412985</v>
      </c>
      <c r="O33" s="23">
        <f t="shared" si="10"/>
        <v>7.4410779256223192E-2</v>
      </c>
      <c r="P33" s="23">
        <f t="shared" si="11"/>
        <v>2.0458578056561025E-2</v>
      </c>
      <c r="Q33" s="23"/>
      <c r="R33" s="23"/>
      <c r="S33" s="26">
        <v>2.0339748800712401</v>
      </c>
      <c r="T33" s="26" t="s">
        <v>124</v>
      </c>
      <c r="U33" s="26">
        <f t="shared" si="0"/>
        <v>3.8744192623978702</v>
      </c>
      <c r="V33" s="24">
        <f t="shared" si="1"/>
        <v>1.3606004485516801</v>
      </c>
      <c r="W33" s="24">
        <f t="shared" si="2"/>
        <v>1.7414761020106901</v>
      </c>
      <c r="X33" s="25">
        <v>4.7209269999999997</v>
      </c>
      <c r="Y33" s="25"/>
      <c r="Z33" s="24"/>
      <c r="AA33" s="24">
        <f t="shared" si="3"/>
        <v>1.3935451204475056</v>
      </c>
    </row>
    <row r="34" spans="1:27" s="7" customFormat="1" x14ac:dyDescent="0.3">
      <c r="A34" s="3" t="s">
        <v>138</v>
      </c>
      <c r="B34" s="26">
        <v>3.16590095549464</v>
      </c>
      <c r="C34" s="26">
        <v>1.45917286613647</v>
      </c>
      <c r="D34" s="26" t="s">
        <v>124</v>
      </c>
      <c r="E34" s="26"/>
      <c r="F34" s="26">
        <v>1.7308955855899899</v>
      </c>
      <c r="G34" s="26" t="s">
        <v>124</v>
      </c>
      <c r="H34" s="23">
        <f t="shared" si="4"/>
        <v>3.1900684517264599</v>
      </c>
      <c r="I34" s="23">
        <f t="shared" si="5"/>
        <v>0.54258885405836099</v>
      </c>
      <c r="J34" s="23">
        <f t="shared" si="6"/>
        <v>0.45741114594163895</v>
      </c>
      <c r="K34" s="23">
        <f t="shared" si="7"/>
        <v>1.8884298329596803</v>
      </c>
      <c r="L34" s="23">
        <f t="shared" si="7"/>
        <v>1.5690001453853974</v>
      </c>
      <c r="M34" s="23">
        <f t="shared" si="8"/>
        <v>3.4574299783450777</v>
      </c>
      <c r="N34" s="23">
        <f t="shared" si="9"/>
        <v>0.15753424736969035</v>
      </c>
      <c r="O34" s="23">
        <f t="shared" si="10"/>
        <v>0.10982727924892743</v>
      </c>
      <c r="P34" s="23">
        <f t="shared" si="11"/>
        <v>3.687907036155668E-2</v>
      </c>
      <c r="Q34" s="23"/>
      <c r="R34" s="23"/>
      <c r="S34" s="26">
        <v>1.7983314357647999</v>
      </c>
      <c r="T34" s="26" t="s">
        <v>124</v>
      </c>
      <c r="U34" s="26">
        <f t="shared" si="0"/>
        <v>3.5292270213547896</v>
      </c>
      <c r="V34" s="24">
        <f t="shared" si="1"/>
        <v>1.4350053699046501</v>
      </c>
      <c r="W34" s="24">
        <f t="shared" si="2"/>
        <v>1.70672808935817</v>
      </c>
      <c r="X34" s="25">
        <v>4.7209269999999997</v>
      </c>
      <c r="Y34" s="25"/>
      <c r="Z34" s="24"/>
      <c r="AA34" s="24">
        <f t="shared" si="3"/>
        <v>1.2324320699070688</v>
      </c>
    </row>
    <row r="35" spans="1:27" x14ac:dyDescent="0.3">
      <c r="A35" s="3" t="s">
        <v>139</v>
      </c>
      <c r="B35" s="26">
        <v>3.21687879051647</v>
      </c>
      <c r="C35" s="26">
        <v>1.4606450394731501</v>
      </c>
      <c r="D35" s="26" t="s">
        <v>124</v>
      </c>
      <c r="E35" s="26"/>
      <c r="F35" s="26">
        <v>2.0783096133157399</v>
      </c>
      <c r="G35" s="26" t="s">
        <v>124</v>
      </c>
      <c r="H35" s="23">
        <f t="shared" si="4"/>
        <v>3.53895465278889</v>
      </c>
      <c r="I35" s="23">
        <f t="shared" si="5"/>
        <v>0.5872665284585995</v>
      </c>
      <c r="J35" s="23">
        <f t="shared" si="6"/>
        <v>0.41273347154140044</v>
      </c>
      <c r="K35" s="23">
        <f t="shared" si="7"/>
        <v>2.076837928949733</v>
      </c>
      <c r="L35" s="23">
        <f t="shared" si="7"/>
        <v>1.438544512084126</v>
      </c>
      <c r="M35" s="23">
        <f t="shared" si="8"/>
        <v>3.515382441033859</v>
      </c>
      <c r="N35" s="23">
        <f t="shared" si="9"/>
        <v>-1.4716843660069756E-3</v>
      </c>
      <c r="O35" s="23">
        <f t="shared" si="10"/>
        <v>-2.2100527389024016E-2</v>
      </c>
      <c r="P35" s="23">
        <f t="shared" si="11"/>
        <v>4.9059916574614997E-4</v>
      </c>
      <c r="Q35" s="23"/>
      <c r="R35" s="23"/>
      <c r="S35" s="26">
        <v>1.8746350320002501</v>
      </c>
      <c r="T35" s="26" t="s">
        <v>124</v>
      </c>
      <c r="U35" s="26">
        <f t="shared" si="0"/>
        <v>3.95294464531599</v>
      </c>
      <c r="V35" s="24">
        <f t="shared" si="1"/>
        <v>1.13856917720073</v>
      </c>
      <c r="W35" s="24">
        <f t="shared" si="2"/>
        <v>1.7562337510433199</v>
      </c>
      <c r="X35" s="25">
        <v>4.7209269999999997</v>
      </c>
      <c r="Y35" s="25"/>
      <c r="Z35" s="24"/>
      <c r="AA35" s="24">
        <f t="shared" si="3"/>
        <v>1.2834295679917038</v>
      </c>
    </row>
    <row r="36" spans="1:27" x14ac:dyDescent="0.3">
      <c r="A36" s="3" t="s">
        <v>87</v>
      </c>
      <c r="B36" s="26">
        <v>2.9994220915065699</v>
      </c>
      <c r="C36" s="26">
        <v>1.32071625602895</v>
      </c>
      <c r="D36" s="26" t="s">
        <v>124</v>
      </c>
      <c r="E36" s="26"/>
      <c r="F36" s="26">
        <v>2.1823033313365801</v>
      </c>
      <c r="G36" s="26" t="s">
        <v>124</v>
      </c>
      <c r="H36" s="23">
        <f t="shared" si="4"/>
        <v>3.5030195873655301</v>
      </c>
      <c r="I36" s="23">
        <f t="shared" si="5"/>
        <v>0.62297777015223488</v>
      </c>
      <c r="J36" s="23">
        <f t="shared" si="6"/>
        <v>0.37702222984776507</v>
      </c>
      <c r="K36" s="23">
        <f t="shared" si="7"/>
        <v>2.0542003379703475</v>
      </c>
      <c r="L36" s="23">
        <f t="shared" si="7"/>
        <v>1.2252464711273228</v>
      </c>
      <c r="M36" s="23">
        <f t="shared" si="8"/>
        <v>3.2794468090976703</v>
      </c>
      <c r="N36" s="23">
        <f t="shared" si="9"/>
        <v>-0.12810299336623254</v>
      </c>
      <c r="O36" s="23">
        <f t="shared" si="10"/>
        <v>-9.5469784901627275E-2</v>
      </c>
      <c r="P36" s="23">
        <f t="shared" si="11"/>
        <v>2.5524856738551999E-2</v>
      </c>
      <c r="Q36" s="23"/>
      <c r="R36" s="23"/>
      <c r="S36" s="26">
        <v>3.6658612908379902</v>
      </c>
      <c r="T36" s="26" t="s">
        <v>124</v>
      </c>
      <c r="U36" s="26">
        <f t="shared" si="0"/>
        <v>5.8481646221745702</v>
      </c>
      <c r="V36" s="24">
        <f t="shared" si="1"/>
        <v>0.81711876016998986</v>
      </c>
      <c r="W36" s="24">
        <f t="shared" si="2"/>
        <v>1.6787058354776199</v>
      </c>
      <c r="X36" s="25">
        <v>3.1071499999999999</v>
      </c>
      <c r="Y36" s="25"/>
      <c r="Z36" s="24"/>
      <c r="AA36" s="24">
        <f t="shared" si="3"/>
        <v>2.7756615201059769</v>
      </c>
    </row>
    <row r="37" spans="1:27" x14ac:dyDescent="0.3">
      <c r="A37" s="3" t="s">
        <v>88</v>
      </c>
      <c r="B37" s="26">
        <v>2.9875041009801202</v>
      </c>
      <c r="C37" s="26">
        <v>1.3265872894616499</v>
      </c>
      <c r="D37" s="26" t="s">
        <v>124</v>
      </c>
      <c r="E37" s="26"/>
      <c r="F37" s="26">
        <v>2.1884672857144798</v>
      </c>
      <c r="G37" s="26" t="s">
        <v>124</v>
      </c>
      <c r="H37" s="23">
        <f t="shared" si="4"/>
        <v>3.51505457517613</v>
      </c>
      <c r="I37" s="23">
        <f t="shared" si="5"/>
        <v>0.6225983804546823</v>
      </c>
      <c r="J37" s="23">
        <f t="shared" si="6"/>
        <v>0.37740161954531765</v>
      </c>
      <c r="K37" s="23">
        <f t="shared" si="7"/>
        <v>2.0447920940585069</v>
      </c>
      <c r="L37" s="23">
        <f t="shared" si="7"/>
        <v>1.2216060826113455</v>
      </c>
      <c r="M37" s="23">
        <f t="shared" si="8"/>
        <v>3.2663981766698527</v>
      </c>
      <c r="N37" s="23">
        <f t="shared" si="9"/>
        <v>-0.14367519165597287</v>
      </c>
      <c r="O37" s="23">
        <f t="shared" si="10"/>
        <v>-0.10498120685030443</v>
      </c>
      <c r="P37" s="23">
        <f t="shared" si="11"/>
        <v>3.166361448912694E-2</v>
      </c>
      <c r="Q37" s="23"/>
      <c r="R37" s="23"/>
      <c r="S37" s="26">
        <v>3.5029946507685299</v>
      </c>
      <c r="T37" s="26" t="s">
        <v>124</v>
      </c>
      <c r="U37" s="26">
        <f t="shared" ref="U37:U68" si="12">F37+S37</f>
        <v>5.6914619364830097</v>
      </c>
      <c r="V37" s="24">
        <f t="shared" ref="V37:V68" si="13">B37-F37</f>
        <v>0.79903681526564041</v>
      </c>
      <c r="W37" s="24">
        <f t="shared" ref="W37:W68" si="14">B37-C37</f>
        <v>1.6609168115184703</v>
      </c>
      <c r="X37" s="25">
        <v>3.1071499999999999</v>
      </c>
      <c r="Y37" s="25"/>
      <c r="Z37" s="24"/>
      <c r="AA37" s="24">
        <f t="shared" ref="AA37:AA68" si="15">S37/C37</f>
        <v>2.6406062221432109</v>
      </c>
    </row>
    <row r="38" spans="1:27" x14ac:dyDescent="0.3">
      <c r="A38" s="3" t="s">
        <v>89</v>
      </c>
      <c r="B38" s="26">
        <v>3.0002715954400898</v>
      </c>
      <c r="C38" s="26">
        <v>1.32037658010533</v>
      </c>
      <c r="D38" s="26" t="s">
        <v>124</v>
      </c>
      <c r="E38" s="26"/>
      <c r="F38" s="26">
        <v>2.15255068224503</v>
      </c>
      <c r="G38" s="26" t="s">
        <v>124</v>
      </c>
      <c r="H38" s="23">
        <f t="shared" si="4"/>
        <v>3.47292726235036</v>
      </c>
      <c r="I38" s="23">
        <f t="shared" si="5"/>
        <v>0.61980874335624769</v>
      </c>
      <c r="J38" s="23">
        <f t="shared" si="6"/>
        <v>0.38019125664375236</v>
      </c>
      <c r="K38" s="23">
        <f t="shared" si="7"/>
        <v>2.0443296586824875</v>
      </c>
      <c r="L38" s="23">
        <f t="shared" si="7"/>
        <v>1.2358951055245564</v>
      </c>
      <c r="M38" s="23">
        <f t="shared" si="8"/>
        <v>3.2802247642070439</v>
      </c>
      <c r="N38" s="23">
        <f t="shared" si="9"/>
        <v>-0.10822102356254248</v>
      </c>
      <c r="O38" s="23">
        <f t="shared" si="10"/>
        <v>-8.4481474580773597E-2</v>
      </c>
      <c r="P38" s="23">
        <f t="shared" si="11"/>
        <v>1.8848909488266272E-2</v>
      </c>
      <c r="Q38" s="23"/>
      <c r="R38" s="23"/>
      <c r="S38" s="26">
        <v>3.7279981641249602</v>
      </c>
      <c r="T38" s="26" t="s">
        <v>124</v>
      </c>
      <c r="U38" s="26">
        <f t="shared" si="12"/>
        <v>5.8805488463699902</v>
      </c>
      <c r="V38" s="24">
        <f t="shared" si="13"/>
        <v>0.84772091319505982</v>
      </c>
      <c r="W38" s="24">
        <f t="shared" si="14"/>
        <v>1.6798950153347598</v>
      </c>
      <c r="X38" s="25">
        <v>3.1071499999999999</v>
      </c>
      <c r="Y38" s="25"/>
      <c r="Z38" s="24"/>
      <c r="AA38" s="24">
        <f t="shared" si="15"/>
        <v>2.8234355412662406</v>
      </c>
    </row>
    <row r="39" spans="1:27" x14ac:dyDescent="0.3">
      <c r="A39" s="3" t="s">
        <v>102</v>
      </c>
      <c r="B39" s="26">
        <v>4.6365647135849803</v>
      </c>
      <c r="C39" s="26">
        <v>2.2693604372059402</v>
      </c>
      <c r="D39" s="26" t="s">
        <v>124</v>
      </c>
      <c r="E39" s="26"/>
      <c r="F39" s="26">
        <v>2.5333281132769101</v>
      </c>
      <c r="G39" s="26" t="s">
        <v>124</v>
      </c>
      <c r="H39" s="23">
        <f t="shared" si="4"/>
        <v>4.8026885504828503</v>
      </c>
      <c r="I39" s="23">
        <f t="shared" si="5"/>
        <v>0.52748124027784726</v>
      </c>
      <c r="J39" s="23">
        <f t="shared" si="6"/>
        <v>0.47251875972215279</v>
      </c>
      <c r="K39" s="23">
        <f t="shared" si="7"/>
        <v>2.6886607359576118</v>
      </c>
      <c r="L39" s="23">
        <f t="shared" si="7"/>
        <v>2.3737462841537136</v>
      </c>
      <c r="M39" s="23">
        <f t="shared" si="8"/>
        <v>5.0624070201113254</v>
      </c>
      <c r="N39" s="23">
        <f t="shared" si="9"/>
        <v>0.15533262268070169</v>
      </c>
      <c r="O39" s="23">
        <f t="shared" si="10"/>
        <v>0.10438584694777342</v>
      </c>
      <c r="P39" s="23">
        <f t="shared" si="11"/>
        <v>3.5024628711869218E-2</v>
      </c>
      <c r="Q39" s="23"/>
      <c r="R39" s="23"/>
      <c r="S39" s="26">
        <v>4.1831614429905297</v>
      </c>
      <c r="T39" s="26" t="s">
        <v>124</v>
      </c>
      <c r="U39" s="26">
        <f t="shared" si="12"/>
        <v>6.7164895562674403</v>
      </c>
      <c r="V39" s="24">
        <f t="shared" si="13"/>
        <v>2.1032366003080702</v>
      </c>
      <c r="W39" s="24">
        <f t="shared" si="14"/>
        <v>2.3672042763790402</v>
      </c>
      <c r="X39" s="25">
        <v>5.3318950000000003</v>
      </c>
      <c r="Y39" s="25"/>
      <c r="Z39" s="24"/>
      <c r="AA39" s="24">
        <f t="shared" si="15"/>
        <v>1.8433217458134949</v>
      </c>
    </row>
    <row r="40" spans="1:27" x14ac:dyDescent="0.3">
      <c r="A40" s="3" t="s">
        <v>103</v>
      </c>
      <c r="B40" s="26">
        <v>4.6132432012771796</v>
      </c>
      <c r="C40" s="26">
        <v>2.2632794413767798</v>
      </c>
      <c r="D40" s="26" t="s">
        <v>124</v>
      </c>
      <c r="E40" s="26"/>
      <c r="F40" s="26">
        <v>2.82230544912575</v>
      </c>
      <c r="G40" s="26" t="s">
        <v>124</v>
      </c>
      <c r="H40" s="23">
        <f t="shared" si="4"/>
        <v>5.0855848905025294</v>
      </c>
      <c r="I40" s="23">
        <f t="shared" si="5"/>
        <v>0.55496182049708453</v>
      </c>
      <c r="J40" s="23">
        <f t="shared" si="6"/>
        <v>0.44503817950291558</v>
      </c>
      <c r="K40" s="23">
        <f t="shared" si="7"/>
        <v>2.8145056000532849</v>
      </c>
      <c r="L40" s="23">
        <f t="shared" si="7"/>
        <v>2.2244494327995503</v>
      </c>
      <c r="M40" s="23">
        <f t="shared" si="8"/>
        <v>5.0389550328528347</v>
      </c>
      <c r="N40" s="23">
        <f t="shared" si="9"/>
        <v>-7.7998490724651148E-3</v>
      </c>
      <c r="O40" s="23">
        <f t="shared" si="10"/>
        <v>-3.8830008577229513E-2</v>
      </c>
      <c r="P40" s="23">
        <f t="shared" si="11"/>
        <v>1.5686072116609525E-3</v>
      </c>
      <c r="Q40" s="23"/>
      <c r="R40" s="23"/>
      <c r="S40" s="26">
        <v>4.1569276549022103</v>
      </c>
      <c r="T40" s="26" t="s">
        <v>124</v>
      </c>
      <c r="U40" s="26">
        <f t="shared" si="12"/>
        <v>6.9792331040279603</v>
      </c>
      <c r="V40" s="24">
        <f t="shared" si="13"/>
        <v>1.7909377521514296</v>
      </c>
      <c r="W40" s="24">
        <f t="shared" si="14"/>
        <v>2.3499637599003997</v>
      </c>
      <c r="X40" s="25">
        <v>5.3318950000000003</v>
      </c>
      <c r="Y40" s="25"/>
      <c r="Z40" s="24"/>
      <c r="AA40" s="24">
        <f t="shared" si="15"/>
        <v>1.8366833449313276</v>
      </c>
    </row>
    <row r="41" spans="1:27" s="7" customFormat="1" x14ac:dyDescent="0.3">
      <c r="A41" s="3" t="s">
        <v>104</v>
      </c>
      <c r="B41" s="26">
        <v>4.6599436563115999</v>
      </c>
      <c r="C41" s="26">
        <v>2.2723609025272</v>
      </c>
      <c r="D41" s="26" t="s">
        <v>124</v>
      </c>
      <c r="E41" s="26"/>
      <c r="F41" s="29">
        <v>2.6128803929046001</v>
      </c>
      <c r="G41" s="29" t="s">
        <v>124</v>
      </c>
      <c r="H41" s="23">
        <f t="shared" si="4"/>
        <v>4.8852412954318005</v>
      </c>
      <c r="I41" s="23">
        <f t="shared" si="5"/>
        <v>0.53485185989644157</v>
      </c>
      <c r="J41" s="23">
        <f t="shared" si="6"/>
        <v>0.46514814010355837</v>
      </c>
      <c r="K41" s="23">
        <f t="shared" si="7"/>
        <v>2.7399764909671198</v>
      </c>
      <c r="L41" s="23">
        <f t="shared" si="7"/>
        <v>2.3485016587160517</v>
      </c>
      <c r="M41" s="23">
        <f t="shared" si="8"/>
        <v>5.088478149683171</v>
      </c>
      <c r="N41" s="23">
        <f t="shared" si="9"/>
        <v>0.12709609806251976</v>
      </c>
      <c r="O41" s="23">
        <f t="shared" si="10"/>
        <v>7.6140756188851633E-2</v>
      </c>
      <c r="P41" s="23">
        <f t="shared" si="11"/>
        <v>2.1950832895727787E-2</v>
      </c>
      <c r="Q41" s="23"/>
      <c r="R41" s="23"/>
      <c r="S41" s="29">
        <v>4.2770556265583002</v>
      </c>
      <c r="T41" s="29" t="s">
        <v>124</v>
      </c>
      <c r="U41" s="29">
        <f t="shared" si="12"/>
        <v>6.8899360194629002</v>
      </c>
      <c r="V41" s="24">
        <f t="shared" si="13"/>
        <v>2.0470632634069998</v>
      </c>
      <c r="W41" s="24">
        <f t="shared" si="14"/>
        <v>2.3875827537843999</v>
      </c>
      <c r="X41" s="25">
        <v>5.3318950000000003</v>
      </c>
      <c r="Y41" s="25"/>
      <c r="Z41" s="24"/>
      <c r="AA41" s="24">
        <f t="shared" si="15"/>
        <v>1.8822078930338857</v>
      </c>
    </row>
    <row r="42" spans="1:27" s="7" customFormat="1" x14ac:dyDescent="0.3">
      <c r="A42" s="3" t="s">
        <v>111</v>
      </c>
      <c r="B42" s="26">
        <v>2.62376066603372</v>
      </c>
      <c r="C42" s="26">
        <v>0.846108058687006</v>
      </c>
      <c r="D42" s="26" t="s">
        <v>124</v>
      </c>
      <c r="E42" s="26"/>
      <c r="F42" s="26">
        <v>1.9928543958846501</v>
      </c>
      <c r="G42" s="26" t="s">
        <v>124</v>
      </c>
      <c r="H42" s="23">
        <f t="shared" si="4"/>
        <v>2.8389624545716563</v>
      </c>
      <c r="I42" s="23">
        <f t="shared" si="5"/>
        <v>0.70196574550519464</v>
      </c>
      <c r="J42" s="23">
        <f t="shared" si="6"/>
        <v>0.29803425449480525</v>
      </c>
      <c r="K42" s="23">
        <f t="shared" si="7"/>
        <v>2.0247564803438101</v>
      </c>
      <c r="L42" s="23">
        <f t="shared" si="7"/>
        <v>0.84724558889203871</v>
      </c>
      <c r="M42" s="23">
        <f t="shared" si="8"/>
        <v>2.8720020692358488</v>
      </c>
      <c r="N42" s="23">
        <f t="shared" si="9"/>
        <v>3.1902084459159985E-2</v>
      </c>
      <c r="O42" s="23">
        <f t="shared" si="10"/>
        <v>1.1375302050327107E-3</v>
      </c>
      <c r="P42" s="23">
        <f t="shared" si="11"/>
        <v>1.0190369678067387E-3</v>
      </c>
      <c r="Q42" s="23"/>
      <c r="R42" s="23"/>
      <c r="S42" s="26">
        <v>1.87224834809034</v>
      </c>
      <c r="T42" s="26" t="s">
        <v>124</v>
      </c>
      <c r="U42" s="26">
        <f t="shared" si="12"/>
        <v>3.8651027439749903</v>
      </c>
      <c r="V42" s="24">
        <f t="shared" si="13"/>
        <v>0.63090627014906997</v>
      </c>
      <c r="W42" s="24">
        <f t="shared" si="14"/>
        <v>1.777652607346714</v>
      </c>
      <c r="X42" s="25">
        <v>3.461808</v>
      </c>
      <c r="Y42" s="25"/>
      <c r="Z42" s="24"/>
      <c r="AA42" s="24">
        <f t="shared" si="15"/>
        <v>2.2127768774542851</v>
      </c>
    </row>
    <row r="43" spans="1:27" s="7" customFormat="1" x14ac:dyDescent="0.3">
      <c r="A43" s="3" t="s">
        <v>112</v>
      </c>
      <c r="B43" s="26">
        <v>2.6389606992190799</v>
      </c>
      <c r="C43" s="26">
        <v>0.84458877712423697</v>
      </c>
      <c r="D43" s="26" t="s">
        <v>124</v>
      </c>
      <c r="E43" s="26"/>
      <c r="F43" s="26">
        <v>1.9915036335952501</v>
      </c>
      <c r="G43" s="26" t="s">
        <v>124</v>
      </c>
      <c r="H43" s="23">
        <f t="shared" si="4"/>
        <v>2.8360924107194871</v>
      </c>
      <c r="I43" s="23">
        <f t="shared" si="5"/>
        <v>0.70219983878805492</v>
      </c>
      <c r="J43" s="23">
        <f t="shared" si="6"/>
        <v>0.29780016121194497</v>
      </c>
      <c r="K43" s="23">
        <f t="shared" si="7"/>
        <v>2.0371654806546045</v>
      </c>
      <c r="L43" s="23">
        <f t="shared" si="7"/>
        <v>0.85148454157571563</v>
      </c>
      <c r="M43" s="23">
        <f t="shared" si="8"/>
        <v>2.88865002223032</v>
      </c>
      <c r="N43" s="23">
        <f t="shared" si="9"/>
        <v>4.5661847059354388E-2</v>
      </c>
      <c r="O43" s="23">
        <f t="shared" si="10"/>
        <v>6.8957644514786587E-3</v>
      </c>
      <c r="P43" s="23">
        <f t="shared" si="11"/>
        <v>2.1325558442421479E-3</v>
      </c>
      <c r="Q43" s="23"/>
      <c r="R43" s="23"/>
      <c r="S43" s="26">
        <v>1.9991438636152901</v>
      </c>
      <c r="T43" s="26" t="s">
        <v>124</v>
      </c>
      <c r="U43" s="26">
        <f t="shared" si="12"/>
        <v>3.9906474972105404</v>
      </c>
      <c r="V43" s="24">
        <f t="shared" si="13"/>
        <v>0.64745706562382987</v>
      </c>
      <c r="W43" s="24">
        <f t="shared" si="14"/>
        <v>1.7943719220948431</v>
      </c>
      <c r="X43" s="25">
        <v>3.461808</v>
      </c>
      <c r="Y43" s="25"/>
      <c r="Z43" s="24"/>
      <c r="AA43" s="24">
        <f t="shared" si="15"/>
        <v>2.3670026381622411</v>
      </c>
    </row>
    <row r="44" spans="1:27" s="7" customFormat="1" x14ac:dyDescent="0.3">
      <c r="A44" s="3" t="s">
        <v>113</v>
      </c>
      <c r="B44" s="26">
        <v>2.6412772675546798</v>
      </c>
      <c r="C44" s="26">
        <v>0.84479141515415601</v>
      </c>
      <c r="D44" s="26" t="s">
        <v>124</v>
      </c>
      <c r="E44" s="26"/>
      <c r="F44" s="26">
        <v>1.9637003867493299</v>
      </c>
      <c r="G44" s="26" t="s">
        <v>124</v>
      </c>
      <c r="H44" s="23">
        <f t="shared" si="4"/>
        <v>2.8084918019034859</v>
      </c>
      <c r="I44" s="23">
        <f t="shared" si="5"/>
        <v>0.6992010392974658</v>
      </c>
      <c r="J44" s="23">
        <f t="shared" si="6"/>
        <v>0.30079896070253415</v>
      </c>
      <c r="K44" s="23">
        <f t="shared" si="7"/>
        <v>2.0302462609166017</v>
      </c>
      <c r="L44" s="23">
        <f t="shared" si="7"/>
        <v>0.86081384183362553</v>
      </c>
      <c r="M44" s="23">
        <f t="shared" si="8"/>
        <v>2.8910601027502274</v>
      </c>
      <c r="N44" s="23">
        <f t="shared" si="9"/>
        <v>6.6545874167271757E-2</v>
      </c>
      <c r="O44" s="23">
        <f t="shared" si="10"/>
        <v>1.6022426679469515E-2</v>
      </c>
      <c r="P44" s="23">
        <f t="shared" si="11"/>
        <v>4.6850715253853427E-3</v>
      </c>
      <c r="Q44" s="23"/>
      <c r="R44" s="23"/>
      <c r="S44" s="26">
        <v>2.0133576459825</v>
      </c>
      <c r="T44" s="26" t="s">
        <v>124</v>
      </c>
      <c r="U44" s="26">
        <f t="shared" si="12"/>
        <v>3.9770580327318301</v>
      </c>
      <c r="V44" s="24">
        <f t="shared" si="13"/>
        <v>0.67757688080534995</v>
      </c>
      <c r="W44" s="24">
        <f t="shared" si="14"/>
        <v>1.7964858524005238</v>
      </c>
      <c r="X44" s="25">
        <v>3.461808</v>
      </c>
      <c r="Y44" s="25"/>
      <c r="Z44" s="24"/>
      <c r="AA44" s="24">
        <f t="shared" si="15"/>
        <v>2.3832600685402396</v>
      </c>
    </row>
    <row r="45" spans="1:27" s="7" customFormat="1" x14ac:dyDescent="0.3">
      <c r="A45" s="3" t="s">
        <v>114</v>
      </c>
      <c r="B45" s="26">
        <v>4.21832491496043</v>
      </c>
      <c r="C45" s="26">
        <v>1.9070026512273499</v>
      </c>
      <c r="D45" s="26" t="s">
        <v>124</v>
      </c>
      <c r="E45" s="26"/>
      <c r="F45" s="26">
        <v>2.2607243942915498</v>
      </c>
      <c r="G45" s="26" t="s">
        <v>124</v>
      </c>
      <c r="H45" s="23">
        <f t="shared" si="4"/>
        <v>4.1677270455188999</v>
      </c>
      <c r="I45" s="23">
        <f t="shared" si="5"/>
        <v>0.5424358096392754</v>
      </c>
      <c r="J45" s="23">
        <f t="shared" si="6"/>
        <v>0.45756419036072454</v>
      </c>
      <c r="K45" s="23">
        <f t="shared" si="7"/>
        <v>2.5154809979840538</v>
      </c>
      <c r="L45" s="23">
        <f t="shared" si="7"/>
        <v>2.0912741706534748</v>
      </c>
      <c r="M45" s="23">
        <f t="shared" si="8"/>
        <v>4.6067551686375285</v>
      </c>
      <c r="N45" s="23">
        <f t="shared" si="9"/>
        <v>0.25475660369250397</v>
      </c>
      <c r="O45" s="23">
        <f t="shared" si="10"/>
        <v>0.18427151942612485</v>
      </c>
      <c r="P45" s="23">
        <f t="shared" si="11"/>
        <v>9.8856919996552245E-2</v>
      </c>
      <c r="Q45" s="23"/>
      <c r="R45" s="23"/>
      <c r="S45" s="26">
        <v>4.7805565752595296</v>
      </c>
      <c r="T45" s="26" t="s">
        <v>124</v>
      </c>
      <c r="U45" s="26">
        <f t="shared" si="12"/>
        <v>7.0412809695510798</v>
      </c>
      <c r="V45" s="24">
        <f t="shared" si="13"/>
        <v>1.9576005206688802</v>
      </c>
      <c r="W45" s="24">
        <f t="shared" si="14"/>
        <v>2.3113222637330804</v>
      </c>
      <c r="X45" s="25">
        <v>6.0314059999999996</v>
      </c>
      <c r="Y45" s="25">
        <v>6.3499249999999998</v>
      </c>
      <c r="Z45" s="24"/>
      <c r="AA45" s="24">
        <f t="shared" si="15"/>
        <v>2.5068431720232565</v>
      </c>
    </row>
    <row r="46" spans="1:27" s="7" customFormat="1" x14ac:dyDescent="0.3">
      <c r="A46" s="3" t="s">
        <v>115</v>
      </c>
      <c r="B46" s="26">
        <v>4.2304525505752002</v>
      </c>
      <c r="C46" s="26">
        <v>1.9077135917086201</v>
      </c>
      <c r="D46" s="26" t="s">
        <v>124</v>
      </c>
      <c r="E46" s="26"/>
      <c r="F46" s="26">
        <v>2.1539205245065198</v>
      </c>
      <c r="G46" s="26" t="s">
        <v>124</v>
      </c>
      <c r="H46" s="23">
        <f t="shared" si="4"/>
        <v>4.0616341162151404</v>
      </c>
      <c r="I46" s="23">
        <f t="shared" si="5"/>
        <v>0.53030885177655152</v>
      </c>
      <c r="J46" s="23">
        <f t="shared" si="6"/>
        <v>0.46969114822344832</v>
      </c>
      <c r="K46" s="23">
        <f t="shared" si="7"/>
        <v>2.4663139829265703</v>
      </c>
      <c r="L46" s="23">
        <f t="shared" si="7"/>
        <v>2.1528715603141646</v>
      </c>
      <c r="M46" s="23">
        <f t="shared" si="8"/>
        <v>4.6191855432407349</v>
      </c>
      <c r="N46" s="23">
        <f t="shared" si="9"/>
        <v>0.31239345842005051</v>
      </c>
      <c r="O46" s="23">
        <f t="shared" si="10"/>
        <v>0.24515796860554451</v>
      </c>
      <c r="P46" s="23">
        <f t="shared" si="11"/>
        <v>0.15769210243443699</v>
      </c>
      <c r="Q46" s="23"/>
      <c r="R46" s="23"/>
      <c r="S46" s="26">
        <v>4.8265789984760001</v>
      </c>
      <c r="T46" s="26" t="s">
        <v>124</v>
      </c>
      <c r="U46" s="26">
        <f t="shared" si="12"/>
        <v>6.9804995229825195</v>
      </c>
      <c r="V46" s="24">
        <f t="shared" si="13"/>
        <v>2.0765320260686804</v>
      </c>
      <c r="W46" s="24">
        <f t="shared" si="14"/>
        <v>2.3227389588665801</v>
      </c>
      <c r="X46" s="25">
        <v>6.0314059999999996</v>
      </c>
      <c r="Y46" s="25">
        <v>6.3499249999999998</v>
      </c>
      <c r="Z46" s="24"/>
      <c r="AA46" s="24">
        <f t="shared" si="15"/>
        <v>2.5300333443413456</v>
      </c>
    </row>
    <row r="47" spans="1:27" x14ac:dyDescent="0.3">
      <c r="A47" s="3" t="s">
        <v>116</v>
      </c>
      <c r="B47" s="26">
        <v>4.3446962424307101</v>
      </c>
      <c r="C47" s="26">
        <v>1.91893135399513</v>
      </c>
      <c r="D47" s="26" t="s">
        <v>124</v>
      </c>
      <c r="E47" s="26"/>
      <c r="F47" s="26">
        <v>2.4056292389402398</v>
      </c>
      <c r="G47" s="26" t="s">
        <v>124</v>
      </c>
      <c r="H47" s="23">
        <f t="shared" si="4"/>
        <v>4.3245605929353701</v>
      </c>
      <c r="I47" s="23">
        <f t="shared" si="5"/>
        <v>0.55627136844147618</v>
      </c>
      <c r="J47" s="23">
        <f t="shared" si="6"/>
        <v>0.44372863155852382</v>
      </c>
      <c r="K47" s="23">
        <f t="shared" si="7"/>
        <v>2.6569218849468084</v>
      </c>
      <c r="L47" s="23">
        <f t="shared" si="7"/>
        <v>2.0887948479669403</v>
      </c>
      <c r="M47" s="23">
        <f t="shared" si="8"/>
        <v>4.7457167329137491</v>
      </c>
      <c r="N47" s="23">
        <f t="shared" si="9"/>
        <v>0.25129264600656853</v>
      </c>
      <c r="O47" s="23">
        <f t="shared" si="10"/>
        <v>0.16986349397181022</v>
      </c>
      <c r="P47" s="23">
        <f t="shared" si="11"/>
        <v>9.2001600521293775E-2</v>
      </c>
      <c r="Q47" s="23"/>
      <c r="R47" s="23"/>
      <c r="S47" s="26">
        <v>4.9825685730964198</v>
      </c>
      <c r="T47" s="26" t="s">
        <v>124</v>
      </c>
      <c r="U47" s="26">
        <f t="shared" si="12"/>
        <v>7.38819781203666</v>
      </c>
      <c r="V47" s="24">
        <f t="shared" si="13"/>
        <v>1.9390670034904702</v>
      </c>
      <c r="W47" s="24">
        <f t="shared" si="14"/>
        <v>2.4257648884355802</v>
      </c>
      <c r="X47" s="25">
        <v>6.0314059999999996</v>
      </c>
      <c r="Y47" s="25">
        <v>6.3499249999999998</v>
      </c>
      <c r="Z47" s="24"/>
      <c r="AA47" s="24">
        <f t="shared" si="15"/>
        <v>2.5965329935971564</v>
      </c>
    </row>
    <row r="48" spans="1:27" x14ac:dyDescent="0.3">
      <c r="A48" s="3" t="s">
        <v>120</v>
      </c>
      <c r="B48" s="26">
        <v>4.2902201898902401</v>
      </c>
      <c r="C48" s="26">
        <v>1.9319445625179199</v>
      </c>
      <c r="D48" s="26" t="s">
        <v>124</v>
      </c>
      <c r="E48" s="26"/>
      <c r="F48" s="26">
        <v>2.6272018948910101</v>
      </c>
      <c r="G48" s="26" t="s">
        <v>124</v>
      </c>
      <c r="H48" s="23">
        <f t="shared" si="4"/>
        <v>4.5591464574089304</v>
      </c>
      <c r="I48" s="23">
        <f t="shared" si="5"/>
        <v>0.57624862886815664</v>
      </c>
      <c r="J48" s="23">
        <f t="shared" si="6"/>
        <v>0.42375137113184319</v>
      </c>
      <c r="K48" s="23">
        <f t="shared" si="7"/>
        <v>2.717829122616175</v>
      </c>
      <c r="L48" s="23">
        <f t="shared" si="7"/>
        <v>1.9697432262411947</v>
      </c>
      <c r="M48" s="23">
        <f t="shared" si="8"/>
        <v>4.68757234885737</v>
      </c>
      <c r="N48" s="23">
        <f t="shared" si="9"/>
        <v>9.0627227725164961E-2</v>
      </c>
      <c r="O48" s="23">
        <f t="shared" si="10"/>
        <v>3.7798663723274784E-2</v>
      </c>
      <c r="P48" s="23">
        <f t="shared" si="11"/>
        <v>9.6420333844141181E-3</v>
      </c>
      <c r="Q48" s="23"/>
      <c r="R48" s="23"/>
      <c r="S48" s="26">
        <v>3.7738243223055101</v>
      </c>
      <c r="T48" s="26" t="s">
        <v>124</v>
      </c>
      <c r="U48" s="26">
        <f t="shared" si="12"/>
        <v>6.4010262171965202</v>
      </c>
      <c r="V48" s="24">
        <f t="shared" si="13"/>
        <v>1.66301829499923</v>
      </c>
      <c r="W48" s="24">
        <f t="shared" si="14"/>
        <v>2.3582756273723202</v>
      </c>
      <c r="X48" s="25">
        <v>4.3697039999999996</v>
      </c>
      <c r="Y48" s="25"/>
      <c r="Z48" s="24"/>
      <c r="AA48" s="24">
        <f t="shared" si="15"/>
        <v>1.9533812695883221</v>
      </c>
    </row>
    <row r="49" spans="1:30" x14ac:dyDescent="0.3">
      <c r="A49" s="3" t="s">
        <v>121</v>
      </c>
      <c r="B49" s="26">
        <v>4.3069588545175996</v>
      </c>
      <c r="C49" s="26">
        <v>1.9224125545926201</v>
      </c>
      <c r="D49" s="26" t="s">
        <v>124</v>
      </c>
      <c r="E49" s="26"/>
      <c r="F49" s="26">
        <v>2.54532998782798</v>
      </c>
      <c r="G49" s="26" t="s">
        <v>124</v>
      </c>
      <c r="H49" s="23">
        <f t="shared" si="4"/>
        <v>4.4677425424206003</v>
      </c>
      <c r="I49" s="23">
        <f t="shared" si="5"/>
        <v>0.569712771866423</v>
      </c>
      <c r="J49" s="23">
        <f t="shared" si="6"/>
        <v>0.43028722813357695</v>
      </c>
      <c r="K49" s="23">
        <f t="shared" si="7"/>
        <v>2.6974868676456234</v>
      </c>
      <c r="L49" s="23">
        <f t="shared" si="7"/>
        <v>2.0079278117648851</v>
      </c>
      <c r="M49" s="23">
        <f t="shared" si="8"/>
        <v>4.7054146794105085</v>
      </c>
      <c r="N49" s="23">
        <f t="shared" si="9"/>
        <v>0.15215687981764336</v>
      </c>
      <c r="O49" s="23">
        <f t="shared" si="10"/>
        <v>8.5515257172265047E-2</v>
      </c>
      <c r="P49" s="23">
        <f t="shared" si="11"/>
        <v>3.0464575285079395E-2</v>
      </c>
      <c r="Q49" s="23"/>
      <c r="R49" s="23"/>
      <c r="S49" s="26">
        <v>3.7534170086523302</v>
      </c>
      <c r="T49" s="26" t="s">
        <v>124</v>
      </c>
      <c r="U49" s="26">
        <f t="shared" si="12"/>
        <v>6.2987469964803102</v>
      </c>
      <c r="V49" s="24">
        <f t="shared" si="13"/>
        <v>1.7616288666896196</v>
      </c>
      <c r="W49" s="24">
        <f t="shared" si="14"/>
        <v>2.3845462999249794</v>
      </c>
      <c r="X49" s="25">
        <v>4.3697039999999996</v>
      </c>
      <c r="Y49" s="25"/>
      <c r="Z49" s="24"/>
      <c r="AA49" s="24">
        <f t="shared" si="15"/>
        <v>1.952451361017937</v>
      </c>
      <c r="AC49" s="9"/>
      <c r="AD49" s="10"/>
    </row>
    <row r="50" spans="1:30" x14ac:dyDescent="0.3">
      <c r="A50" s="3" t="s">
        <v>122</v>
      </c>
      <c r="B50" s="26">
        <v>4.2785697792027699</v>
      </c>
      <c r="C50" s="26">
        <v>1.92902933945278</v>
      </c>
      <c r="D50" s="26" t="s">
        <v>124</v>
      </c>
      <c r="E50" s="26"/>
      <c r="F50" s="26">
        <v>2.3912694057701001</v>
      </c>
      <c r="G50" s="26" t="s">
        <v>124</v>
      </c>
      <c r="H50" s="23">
        <f t="shared" si="4"/>
        <v>4.32029874522288</v>
      </c>
      <c r="I50" s="23">
        <f t="shared" si="5"/>
        <v>0.5534963081926263</v>
      </c>
      <c r="J50" s="23">
        <f t="shared" si="6"/>
        <v>0.44650369180737365</v>
      </c>
      <c r="K50" s="23">
        <f t="shared" si="7"/>
        <v>2.6034306194756915</v>
      </c>
      <c r="L50" s="23">
        <f t="shared" si="7"/>
        <v>2.0698677131154297</v>
      </c>
      <c r="M50" s="23">
        <f t="shared" si="8"/>
        <v>4.6732983325911217</v>
      </c>
      <c r="N50" s="23">
        <f t="shared" si="9"/>
        <v>0.21216121370559149</v>
      </c>
      <c r="O50" s="23">
        <f t="shared" si="10"/>
        <v>0.14083837366264973</v>
      </c>
      <c r="P50" s="23">
        <f t="shared" si="11"/>
        <v>6.4847828096969817E-2</v>
      </c>
      <c r="Q50" s="23"/>
      <c r="R50" s="23"/>
      <c r="S50" s="26">
        <v>3.8377939006260799</v>
      </c>
      <c r="T50" s="26" t="s">
        <v>124</v>
      </c>
      <c r="U50" s="26">
        <f t="shared" si="12"/>
        <v>6.2290633063961796</v>
      </c>
      <c r="V50" s="24">
        <f t="shared" si="13"/>
        <v>1.8873003734326699</v>
      </c>
      <c r="W50" s="24">
        <f t="shared" si="14"/>
        <v>2.3495404397499899</v>
      </c>
      <c r="X50" s="25">
        <v>4.3697039999999996</v>
      </c>
      <c r="Y50" s="25"/>
      <c r="Z50" s="24"/>
      <c r="AA50" s="24">
        <f t="shared" si="15"/>
        <v>1.9894948314859593</v>
      </c>
      <c r="AC50" s="9"/>
    </row>
    <row r="51" spans="1:30" x14ac:dyDescent="0.3">
      <c r="A51" s="15" t="s">
        <v>20</v>
      </c>
      <c r="B51" s="30">
        <v>2.62326425023423</v>
      </c>
      <c r="C51" s="30">
        <v>1.2776425771793001</v>
      </c>
      <c r="D51" s="30" t="s">
        <v>125</v>
      </c>
      <c r="E51" s="23"/>
      <c r="F51" s="23">
        <v>2.2890262041133602</v>
      </c>
      <c r="G51" s="23"/>
      <c r="H51" s="23"/>
      <c r="I51" s="23"/>
      <c r="J51" s="23"/>
      <c r="K51" s="23"/>
      <c r="L51" s="23"/>
      <c r="M51" s="23"/>
      <c r="N51" s="23">
        <f t="shared" si="9"/>
        <v>-2.2890262041133602</v>
      </c>
      <c r="O51" s="23"/>
      <c r="P51" s="23"/>
      <c r="Q51" s="23"/>
      <c r="R51" s="23"/>
      <c r="S51" s="23">
        <v>1.77530991323652</v>
      </c>
      <c r="T51" s="23" t="s">
        <v>124</v>
      </c>
      <c r="U51" s="23">
        <f t="shared" si="12"/>
        <v>4.06433611734988</v>
      </c>
      <c r="V51" s="24">
        <f t="shared" si="13"/>
        <v>0.33423804612086983</v>
      </c>
      <c r="W51" s="24">
        <f t="shared" si="14"/>
        <v>1.34562167305493</v>
      </c>
      <c r="X51" s="28">
        <v>3.2631939999999999</v>
      </c>
      <c r="Y51" s="28"/>
      <c r="Z51" s="27"/>
      <c r="AA51" s="27">
        <f t="shared" si="15"/>
        <v>1.3895199995259542</v>
      </c>
      <c r="AC51" s="9"/>
    </row>
    <row r="52" spans="1:30" x14ac:dyDescent="0.3">
      <c r="A52" s="15" t="s">
        <v>21</v>
      </c>
      <c r="B52" s="30">
        <v>2.462720442018</v>
      </c>
      <c r="C52" s="30">
        <v>1.2445390990160901</v>
      </c>
      <c r="D52" s="30" t="s">
        <v>125</v>
      </c>
      <c r="E52" s="23"/>
      <c r="F52" s="23">
        <v>2.2130530980033298</v>
      </c>
      <c r="G52" s="23"/>
      <c r="H52" s="23"/>
      <c r="I52" s="23"/>
      <c r="J52" s="23"/>
      <c r="K52" s="23"/>
      <c r="L52" s="23"/>
      <c r="M52" s="23"/>
      <c r="N52" s="23">
        <f t="shared" si="9"/>
        <v>-2.2130530980033298</v>
      </c>
      <c r="O52" s="23"/>
      <c r="P52" s="23"/>
      <c r="Q52" s="23"/>
      <c r="R52" s="23"/>
      <c r="S52" s="23">
        <v>1.71744148371146</v>
      </c>
      <c r="T52" s="23" t="s">
        <v>124</v>
      </c>
      <c r="U52" s="23">
        <f t="shared" si="12"/>
        <v>3.9304945817147896</v>
      </c>
      <c r="V52" s="24">
        <f t="shared" si="13"/>
        <v>0.24966734401467017</v>
      </c>
      <c r="W52" s="24">
        <f t="shared" si="14"/>
        <v>1.2181813430019099</v>
      </c>
      <c r="X52" s="28">
        <v>3.2631939999999999</v>
      </c>
      <c r="Y52" s="28"/>
      <c r="Z52" s="27"/>
      <c r="AA52" s="27">
        <f t="shared" si="15"/>
        <v>1.3799819427684015</v>
      </c>
      <c r="AC52" s="9"/>
    </row>
    <row r="53" spans="1:30" x14ac:dyDescent="0.3">
      <c r="A53" s="15" t="s">
        <v>22</v>
      </c>
      <c r="B53" s="30">
        <v>2.4653790611259701</v>
      </c>
      <c r="C53" s="30">
        <v>1.2414665356096499</v>
      </c>
      <c r="D53" s="30" t="s">
        <v>125</v>
      </c>
      <c r="E53" s="23"/>
      <c r="F53" s="23">
        <v>2.1821852225757898</v>
      </c>
      <c r="G53" s="23"/>
      <c r="H53" s="23"/>
      <c r="I53" s="23"/>
      <c r="J53" s="23"/>
      <c r="K53" s="23"/>
      <c r="L53" s="23"/>
      <c r="M53" s="23"/>
      <c r="N53" s="23">
        <f t="shared" si="9"/>
        <v>-2.1821852225757898</v>
      </c>
      <c r="O53" s="23"/>
      <c r="P53" s="23"/>
      <c r="Q53" s="23"/>
      <c r="R53" s="23"/>
      <c r="S53" s="23">
        <v>1.6597092248677301</v>
      </c>
      <c r="T53" s="23" t="s">
        <v>124</v>
      </c>
      <c r="U53" s="23">
        <f t="shared" si="12"/>
        <v>3.8418944474435199</v>
      </c>
      <c r="V53" s="24">
        <f t="shared" si="13"/>
        <v>0.28319383855018021</v>
      </c>
      <c r="W53" s="24">
        <f t="shared" si="14"/>
        <v>1.2239125255163201</v>
      </c>
      <c r="X53" s="28">
        <v>3.2631939999999999</v>
      </c>
      <c r="Y53" s="28"/>
      <c r="Z53" s="27"/>
      <c r="AA53" s="27">
        <f t="shared" si="15"/>
        <v>1.3368940501104145</v>
      </c>
      <c r="AC53" s="9"/>
      <c r="AD53" s="10"/>
    </row>
    <row r="54" spans="1:30" x14ac:dyDescent="0.3">
      <c r="A54" s="15" t="s">
        <v>27</v>
      </c>
      <c r="B54" s="30">
        <v>2.34787187308548</v>
      </c>
      <c r="C54" s="30">
        <v>0.997461789914181</v>
      </c>
      <c r="D54" s="30" t="s">
        <v>125</v>
      </c>
      <c r="E54" s="23"/>
      <c r="F54" s="23">
        <v>1.3342997462344199</v>
      </c>
      <c r="G54" s="23"/>
      <c r="H54" s="23"/>
      <c r="I54" s="23"/>
      <c r="J54" s="23"/>
      <c r="K54" s="23"/>
      <c r="L54" s="23"/>
      <c r="M54" s="23"/>
      <c r="N54" s="23">
        <f t="shared" si="9"/>
        <v>-1.3342997462344199</v>
      </c>
      <c r="O54" s="23"/>
      <c r="P54" s="23"/>
      <c r="Q54" s="23"/>
      <c r="R54" s="23"/>
      <c r="S54" s="23">
        <v>1.3871562997134601</v>
      </c>
      <c r="T54" s="23" t="s">
        <v>124</v>
      </c>
      <c r="U54" s="23">
        <f t="shared" si="12"/>
        <v>2.72145604594788</v>
      </c>
      <c r="V54" s="24">
        <f t="shared" si="13"/>
        <v>1.01357212685106</v>
      </c>
      <c r="W54" s="24">
        <f t="shared" si="14"/>
        <v>1.3504100831712988</v>
      </c>
      <c r="X54" s="21"/>
      <c r="Y54" s="28"/>
      <c r="Z54" s="27"/>
      <c r="AA54" s="27">
        <f t="shared" si="15"/>
        <v>1.3906861533340615</v>
      </c>
      <c r="AC54" s="9"/>
    </row>
    <row r="55" spans="1:30" x14ac:dyDescent="0.3">
      <c r="A55" s="15" t="s">
        <v>29</v>
      </c>
      <c r="B55" s="30">
        <v>2.3335559427596002</v>
      </c>
      <c r="C55" s="30">
        <v>0.99179395760382205</v>
      </c>
      <c r="D55" s="30" t="s">
        <v>125</v>
      </c>
      <c r="E55" s="23"/>
      <c r="F55" s="23">
        <v>1.4242873208262701</v>
      </c>
      <c r="G55" s="23"/>
      <c r="H55" s="23"/>
      <c r="I55" s="23"/>
      <c r="J55" s="23"/>
      <c r="K55" s="23"/>
      <c r="L55" s="23"/>
      <c r="M55" s="23"/>
      <c r="N55" s="23">
        <f t="shared" si="9"/>
        <v>-1.4242873208262701</v>
      </c>
      <c r="O55" s="23"/>
      <c r="P55" s="23"/>
      <c r="Q55" s="23"/>
      <c r="R55" s="23"/>
      <c r="S55" s="23">
        <v>1.2879371588312301</v>
      </c>
      <c r="T55" s="23" t="s">
        <v>124</v>
      </c>
      <c r="U55" s="23">
        <f t="shared" si="12"/>
        <v>2.7122244796575004</v>
      </c>
      <c r="V55" s="24">
        <f t="shared" si="13"/>
        <v>0.90926862193333013</v>
      </c>
      <c r="W55" s="24">
        <f t="shared" si="14"/>
        <v>1.3417619851557783</v>
      </c>
      <c r="X55" s="21"/>
      <c r="Y55" s="28"/>
      <c r="Z55" s="27"/>
      <c r="AA55" s="27">
        <f t="shared" si="15"/>
        <v>1.2985934719171823</v>
      </c>
      <c r="AC55" s="9"/>
    </row>
    <row r="56" spans="1:30" x14ac:dyDescent="0.3">
      <c r="A56" s="15" t="s">
        <v>30</v>
      </c>
      <c r="B56" s="30">
        <v>2.5060011100140702</v>
      </c>
      <c r="C56" s="30">
        <v>1.33157124479593</v>
      </c>
      <c r="D56" s="30" t="s">
        <v>125</v>
      </c>
      <c r="E56" s="23"/>
      <c r="F56" s="23">
        <v>1.9508285494155799</v>
      </c>
      <c r="G56" s="23"/>
      <c r="H56" s="23"/>
      <c r="I56" s="23"/>
      <c r="J56" s="23"/>
      <c r="K56" s="23"/>
      <c r="L56" s="23"/>
      <c r="M56" s="23"/>
      <c r="N56" s="23">
        <f t="shared" si="9"/>
        <v>-1.9508285494155799</v>
      </c>
      <c r="O56" s="23"/>
      <c r="P56" s="23"/>
      <c r="Q56" s="23"/>
      <c r="R56" s="23"/>
      <c r="S56" s="23">
        <v>2.9773157258479799</v>
      </c>
      <c r="T56" s="23" t="s">
        <v>124</v>
      </c>
      <c r="U56" s="23">
        <f t="shared" si="12"/>
        <v>4.92814427526356</v>
      </c>
      <c r="V56" s="24">
        <f t="shared" si="13"/>
        <v>0.55517256059849029</v>
      </c>
      <c r="W56" s="24">
        <f t="shared" si="14"/>
        <v>1.1744298652181402</v>
      </c>
      <c r="X56" s="28">
        <v>3.718966</v>
      </c>
      <c r="Y56" s="28">
        <v>4.4777870000000002</v>
      </c>
      <c r="Z56" s="27"/>
      <c r="AA56" s="27">
        <f t="shared" si="15"/>
        <v>2.2359417398685779</v>
      </c>
      <c r="AC56" s="9"/>
    </row>
    <row r="57" spans="1:30" x14ac:dyDescent="0.3">
      <c r="A57" s="15" t="s">
        <v>31</v>
      </c>
      <c r="B57" s="30">
        <v>2.50981644383769</v>
      </c>
      <c r="C57" s="30">
        <v>1.32690135114345</v>
      </c>
      <c r="D57" s="30" t="s">
        <v>125</v>
      </c>
      <c r="E57" s="23"/>
      <c r="F57" s="23">
        <v>1.9508302819327901</v>
      </c>
      <c r="G57" s="23"/>
      <c r="H57" s="23"/>
      <c r="I57" s="23"/>
      <c r="J57" s="23"/>
      <c r="K57" s="23"/>
      <c r="L57" s="23"/>
      <c r="M57" s="23"/>
      <c r="N57" s="23">
        <f t="shared" si="9"/>
        <v>-1.9508302819327901</v>
      </c>
      <c r="O57" s="23"/>
      <c r="P57" s="23"/>
      <c r="Q57" s="23"/>
      <c r="R57" s="23"/>
      <c r="S57" s="23">
        <v>3.0898319127642102</v>
      </c>
      <c r="T57" s="23" t="s">
        <v>124</v>
      </c>
      <c r="U57" s="23">
        <f t="shared" si="12"/>
        <v>5.0406621946970001</v>
      </c>
      <c r="V57" s="24">
        <f t="shared" si="13"/>
        <v>0.55898616190489991</v>
      </c>
      <c r="W57" s="24">
        <f t="shared" si="14"/>
        <v>1.18291509269424</v>
      </c>
      <c r="X57" s="28">
        <v>3.718966</v>
      </c>
      <c r="Y57" s="28">
        <v>4.4777870000000002</v>
      </c>
      <c r="Z57" s="27"/>
      <c r="AA57" s="27">
        <f t="shared" si="15"/>
        <v>2.3286071041389507</v>
      </c>
      <c r="AC57" s="9"/>
    </row>
    <row r="58" spans="1:30" x14ac:dyDescent="0.3">
      <c r="A58" s="15" t="s">
        <v>32</v>
      </c>
      <c r="B58" s="30">
        <v>2.51979549703807</v>
      </c>
      <c r="C58" s="30">
        <v>1.3212189952906099</v>
      </c>
      <c r="D58" s="30" t="s">
        <v>125</v>
      </c>
      <c r="E58" s="23"/>
      <c r="F58" s="23">
        <v>1.9523499541973299</v>
      </c>
      <c r="G58" s="23"/>
      <c r="H58" s="23"/>
      <c r="I58" s="23"/>
      <c r="J58" s="23"/>
      <c r="K58" s="23"/>
      <c r="L58" s="23"/>
      <c r="M58" s="23"/>
      <c r="N58" s="23">
        <f t="shared" si="9"/>
        <v>-1.9523499541973299</v>
      </c>
      <c r="O58" s="23"/>
      <c r="P58" s="23"/>
      <c r="Q58" s="23"/>
      <c r="R58" s="23"/>
      <c r="S58" s="23">
        <v>2.8738547640005301</v>
      </c>
      <c r="T58" s="23" t="s">
        <v>124</v>
      </c>
      <c r="U58" s="23">
        <f t="shared" si="12"/>
        <v>4.82620471819786</v>
      </c>
      <c r="V58" s="24">
        <f t="shared" si="13"/>
        <v>0.56744554284074011</v>
      </c>
      <c r="W58" s="24">
        <f t="shared" si="14"/>
        <v>1.1985765017474601</v>
      </c>
      <c r="X58" s="28">
        <v>3.718966</v>
      </c>
      <c r="Y58" s="28">
        <v>4.4777870000000002</v>
      </c>
      <c r="Z58" s="27"/>
      <c r="AA58" s="27">
        <f t="shared" si="15"/>
        <v>2.1751539860115385</v>
      </c>
      <c r="AC58" s="9"/>
    </row>
    <row r="59" spans="1:30" s="7" customFormat="1" x14ac:dyDescent="0.3">
      <c r="A59" s="15" t="s">
        <v>45</v>
      </c>
      <c r="B59" s="30">
        <v>3.3699131222462699</v>
      </c>
      <c r="C59" s="30">
        <v>1.6093272919242101</v>
      </c>
      <c r="D59" s="30" t="s">
        <v>125</v>
      </c>
      <c r="E59" s="23"/>
      <c r="F59" s="23">
        <v>1.8929658664886799</v>
      </c>
      <c r="G59" s="23"/>
      <c r="H59" s="23"/>
      <c r="I59" s="23"/>
      <c r="J59" s="23"/>
      <c r="K59" s="23"/>
      <c r="L59" s="23"/>
      <c r="M59" s="23"/>
      <c r="N59" s="23">
        <f t="shared" si="9"/>
        <v>-1.8929658664886799</v>
      </c>
      <c r="O59" s="23"/>
      <c r="P59" s="23"/>
      <c r="Q59" s="23"/>
      <c r="R59" s="23"/>
      <c r="S59" s="23">
        <v>2.2450869703946998</v>
      </c>
      <c r="T59" s="23" t="s">
        <v>124</v>
      </c>
      <c r="U59" s="23">
        <f t="shared" si="12"/>
        <v>4.1380528368833795</v>
      </c>
      <c r="V59" s="24">
        <f t="shared" si="13"/>
        <v>1.47694725575759</v>
      </c>
      <c r="W59" s="24">
        <f t="shared" si="14"/>
        <v>1.7605858303220598</v>
      </c>
      <c r="X59" s="28">
        <v>3.7264189999999999</v>
      </c>
      <c r="Y59" s="28"/>
      <c r="Z59" s="27"/>
      <c r="AA59" s="27">
        <f t="shared" si="15"/>
        <v>1.3950468507312372</v>
      </c>
    </row>
    <row r="60" spans="1:30" s="7" customFormat="1" x14ac:dyDescent="0.3">
      <c r="A60" s="15" t="s">
        <v>46</v>
      </c>
      <c r="B60" s="30">
        <v>3.3782755150869801</v>
      </c>
      <c r="C60" s="30">
        <v>1.61747411075216</v>
      </c>
      <c r="D60" s="30" t="s">
        <v>125</v>
      </c>
      <c r="E60" s="23"/>
      <c r="F60" s="23">
        <v>1.8019179326916901</v>
      </c>
      <c r="G60" s="23"/>
      <c r="H60" s="23"/>
      <c r="I60" s="23"/>
      <c r="J60" s="23"/>
      <c r="K60" s="23"/>
      <c r="L60" s="23"/>
      <c r="M60" s="23"/>
      <c r="N60" s="23">
        <f t="shared" si="9"/>
        <v>-1.8019179326916901</v>
      </c>
      <c r="O60" s="23"/>
      <c r="P60" s="23"/>
      <c r="Q60" s="23"/>
      <c r="R60" s="23"/>
      <c r="S60" s="23">
        <v>2.40280196688532</v>
      </c>
      <c r="T60" s="23" t="s">
        <v>124</v>
      </c>
      <c r="U60" s="23">
        <f t="shared" si="12"/>
        <v>4.2047198995770101</v>
      </c>
      <c r="V60" s="24">
        <f t="shared" si="13"/>
        <v>1.57635758239529</v>
      </c>
      <c r="W60" s="24">
        <f t="shared" si="14"/>
        <v>1.7608014043348201</v>
      </c>
      <c r="X60" s="28">
        <v>3.7264189999999999</v>
      </c>
      <c r="Y60" s="28"/>
      <c r="Z60" s="27"/>
      <c r="AA60" s="27">
        <f t="shared" si="15"/>
        <v>1.4855273113261551</v>
      </c>
    </row>
    <row r="61" spans="1:30" s="7" customFormat="1" x14ac:dyDescent="0.3">
      <c r="A61" s="15" t="s">
        <v>47</v>
      </c>
      <c r="B61" s="30">
        <v>3.3697809695719299</v>
      </c>
      <c r="C61" s="30">
        <v>1.61337301546298</v>
      </c>
      <c r="D61" s="30" t="s">
        <v>125</v>
      </c>
      <c r="E61" s="23"/>
      <c r="F61" s="23">
        <v>1.8333404121866901</v>
      </c>
      <c r="G61" s="23"/>
      <c r="H61" s="23"/>
      <c r="I61" s="23"/>
      <c r="J61" s="23"/>
      <c r="K61" s="23"/>
      <c r="L61" s="23"/>
      <c r="M61" s="23"/>
      <c r="N61" s="23">
        <f t="shared" si="9"/>
        <v>-1.8333404121866901</v>
      </c>
      <c r="O61" s="23"/>
      <c r="P61" s="23"/>
      <c r="Q61" s="23"/>
      <c r="R61" s="23"/>
      <c r="S61" s="23">
        <v>2.4881642052571702</v>
      </c>
      <c r="T61" s="23" t="s">
        <v>124</v>
      </c>
      <c r="U61" s="23">
        <f t="shared" si="12"/>
        <v>4.3215046174438605</v>
      </c>
      <c r="V61" s="24">
        <f t="shared" si="13"/>
        <v>1.5364405573852398</v>
      </c>
      <c r="W61" s="24">
        <f t="shared" si="14"/>
        <v>1.7564079541089499</v>
      </c>
      <c r="X61" s="28">
        <v>3.7264189999999999</v>
      </c>
      <c r="Y61" s="28"/>
      <c r="Z61" s="27"/>
      <c r="AA61" s="27">
        <f t="shared" si="15"/>
        <v>1.5422126076300815</v>
      </c>
    </row>
    <row r="62" spans="1:30" x14ac:dyDescent="0.3">
      <c r="A62" s="15" t="s">
        <v>54</v>
      </c>
      <c r="B62" s="30">
        <v>2.5742019570041101</v>
      </c>
      <c r="C62" s="30">
        <v>1.11501834967073</v>
      </c>
      <c r="D62" s="30" t="s">
        <v>125</v>
      </c>
      <c r="E62" s="23"/>
      <c r="F62" s="23">
        <v>1.98021299757257</v>
      </c>
      <c r="G62" s="23"/>
      <c r="H62" s="23"/>
      <c r="I62" s="23"/>
      <c r="J62" s="23"/>
      <c r="K62" s="23"/>
      <c r="L62" s="23"/>
      <c r="M62" s="23"/>
      <c r="N62" s="23">
        <f t="shared" si="9"/>
        <v>-1.98021299757257</v>
      </c>
      <c r="O62" s="23"/>
      <c r="P62" s="23"/>
      <c r="Q62" s="23"/>
      <c r="R62" s="23"/>
      <c r="S62" s="23">
        <v>1.34456862200739</v>
      </c>
      <c r="T62" s="23" t="s">
        <v>124</v>
      </c>
      <c r="U62" s="23">
        <f t="shared" si="12"/>
        <v>3.32478161957996</v>
      </c>
      <c r="V62" s="24">
        <f t="shared" si="13"/>
        <v>0.59398895943154018</v>
      </c>
      <c r="W62" s="24">
        <f t="shared" si="14"/>
        <v>1.4591836073333802</v>
      </c>
      <c r="X62" s="28">
        <v>4.2198460000000004</v>
      </c>
      <c r="Y62" s="28"/>
      <c r="Z62" s="27"/>
      <c r="AA62" s="27">
        <f t="shared" si="15"/>
        <v>1.2058712956647282</v>
      </c>
    </row>
    <row r="63" spans="1:30" x14ac:dyDescent="0.3">
      <c r="A63" s="15" t="s">
        <v>55</v>
      </c>
      <c r="B63" s="30">
        <v>2.59484646913246</v>
      </c>
      <c r="C63" s="30">
        <v>1.1115309032445899</v>
      </c>
      <c r="D63" s="30" t="s">
        <v>125</v>
      </c>
      <c r="E63" s="23"/>
      <c r="F63" s="23">
        <v>2.0184751870958002</v>
      </c>
      <c r="G63" s="23"/>
      <c r="H63" s="23"/>
      <c r="I63" s="23"/>
      <c r="J63" s="23"/>
      <c r="K63" s="23"/>
      <c r="L63" s="23"/>
      <c r="M63" s="23"/>
      <c r="N63" s="23">
        <f t="shared" si="9"/>
        <v>-2.0184751870958002</v>
      </c>
      <c r="O63" s="23"/>
      <c r="P63" s="23"/>
      <c r="Q63" s="23"/>
      <c r="R63" s="23"/>
      <c r="S63" s="23">
        <v>1.34152334837167</v>
      </c>
      <c r="T63" s="23" t="s">
        <v>124</v>
      </c>
      <c r="U63" s="23">
        <f t="shared" si="12"/>
        <v>3.3599985354674704</v>
      </c>
      <c r="V63" s="24">
        <f t="shared" si="13"/>
        <v>0.57637128203665977</v>
      </c>
      <c r="W63" s="24">
        <f t="shared" si="14"/>
        <v>1.4833155658878701</v>
      </c>
      <c r="X63" s="28">
        <v>4.2198460000000004</v>
      </c>
      <c r="Y63" s="28"/>
      <c r="Z63" s="27"/>
      <c r="AA63" s="27">
        <f t="shared" si="15"/>
        <v>1.2069150254443899</v>
      </c>
    </row>
    <row r="64" spans="1:30" x14ac:dyDescent="0.3">
      <c r="A64" s="15" t="s">
        <v>56</v>
      </c>
      <c r="B64" s="30">
        <v>2.58412406899415</v>
      </c>
      <c r="C64" s="30">
        <v>1.1150170239116599</v>
      </c>
      <c r="D64" s="30" t="s">
        <v>125</v>
      </c>
      <c r="E64" s="23"/>
      <c r="F64" s="23">
        <v>1.9129353717973601</v>
      </c>
      <c r="G64" s="23"/>
      <c r="H64" s="23"/>
      <c r="I64" s="23"/>
      <c r="J64" s="23"/>
      <c r="K64" s="23"/>
      <c r="L64" s="23"/>
      <c r="M64" s="23"/>
      <c r="N64" s="23">
        <f t="shared" si="9"/>
        <v>-1.9129353717973601</v>
      </c>
      <c r="O64" s="23"/>
      <c r="P64" s="23"/>
      <c r="Q64" s="23"/>
      <c r="R64" s="23"/>
      <c r="S64" s="23">
        <v>1.40546104490674</v>
      </c>
      <c r="T64" s="23" t="s">
        <v>124</v>
      </c>
      <c r="U64" s="23">
        <f t="shared" si="12"/>
        <v>3.3183964167041</v>
      </c>
      <c r="V64" s="24">
        <f t="shared" si="13"/>
        <v>0.67118869719678997</v>
      </c>
      <c r="W64" s="24">
        <f t="shared" si="14"/>
        <v>1.4691070450824901</v>
      </c>
      <c r="X64" s="28">
        <v>4.2198460000000004</v>
      </c>
      <c r="Y64" s="28"/>
      <c r="Z64" s="27"/>
      <c r="AA64" s="27">
        <f t="shared" si="15"/>
        <v>1.2604839341162304</v>
      </c>
    </row>
    <row r="65" spans="1:42" x14ac:dyDescent="0.3">
      <c r="A65" s="15" t="s">
        <v>63</v>
      </c>
      <c r="B65" s="30">
        <v>2.0896771053771102</v>
      </c>
      <c r="C65" s="30">
        <v>1.0164598390781101</v>
      </c>
      <c r="D65" s="30" t="s">
        <v>125</v>
      </c>
      <c r="E65" s="23"/>
      <c r="F65" s="23">
        <v>1.15964616636442</v>
      </c>
      <c r="G65" s="23"/>
      <c r="H65" s="23"/>
      <c r="I65" s="23"/>
      <c r="J65" s="23"/>
      <c r="K65" s="23"/>
      <c r="L65" s="23"/>
      <c r="M65" s="23"/>
      <c r="N65" s="23">
        <f t="shared" si="9"/>
        <v>-1.15964616636442</v>
      </c>
      <c r="O65" s="23"/>
      <c r="P65" s="23"/>
      <c r="Q65" s="23"/>
      <c r="R65" s="23"/>
      <c r="S65" s="23">
        <v>2.48141363410795</v>
      </c>
      <c r="T65" s="23" t="s">
        <v>124</v>
      </c>
      <c r="U65" s="23">
        <f t="shared" si="12"/>
        <v>3.64105980047237</v>
      </c>
      <c r="V65" s="24">
        <f t="shared" si="13"/>
        <v>0.93003093901269018</v>
      </c>
      <c r="W65" s="24">
        <f t="shared" si="14"/>
        <v>1.0732172662990001</v>
      </c>
      <c r="X65" s="28">
        <v>3.4263669999999999</v>
      </c>
      <c r="Y65" s="28">
        <v>3.8239779999999999</v>
      </c>
      <c r="Z65" s="12"/>
      <c r="AA65" s="27">
        <f t="shared" si="15"/>
        <v>2.4412313587898331</v>
      </c>
      <c r="AC65" s="9"/>
      <c r="AD65" s="10"/>
    </row>
    <row r="66" spans="1:42" x14ac:dyDescent="0.3">
      <c r="A66" s="15" t="s">
        <v>64</v>
      </c>
      <c r="B66" s="30">
        <v>2.04847574836923</v>
      </c>
      <c r="C66" s="30">
        <v>1.0495639422458101</v>
      </c>
      <c r="D66" s="30" t="s">
        <v>125</v>
      </c>
      <c r="E66" s="23"/>
      <c r="F66" s="23">
        <v>1.33054513444432</v>
      </c>
      <c r="G66" s="23"/>
      <c r="H66" s="23"/>
      <c r="I66" s="23"/>
      <c r="J66" s="23"/>
      <c r="K66" s="23"/>
      <c r="L66" s="23"/>
      <c r="M66" s="23"/>
      <c r="N66" s="23">
        <f t="shared" si="9"/>
        <v>-1.33054513444432</v>
      </c>
      <c r="O66" s="23"/>
      <c r="P66" s="23"/>
      <c r="Q66" s="23"/>
      <c r="R66" s="23"/>
      <c r="S66" s="23">
        <v>3.02149705628424</v>
      </c>
      <c r="T66" s="23" t="s">
        <v>124</v>
      </c>
      <c r="U66" s="23">
        <f t="shared" si="12"/>
        <v>4.35204219072856</v>
      </c>
      <c r="V66" s="24">
        <f t="shared" si="13"/>
        <v>0.71793061392490998</v>
      </c>
      <c r="W66" s="24">
        <f t="shared" si="14"/>
        <v>0.9989118061234199</v>
      </c>
      <c r="X66" s="28">
        <v>3.4263669999999999</v>
      </c>
      <c r="Y66" s="28">
        <v>3.8239779999999999</v>
      </c>
      <c r="Z66" s="12"/>
      <c r="AA66" s="27">
        <f t="shared" si="15"/>
        <v>2.8788117947525671</v>
      </c>
      <c r="AC66" s="9"/>
      <c r="AD66" s="10"/>
    </row>
    <row r="67" spans="1:42" x14ac:dyDescent="0.3">
      <c r="A67" s="15" t="s">
        <v>65</v>
      </c>
      <c r="B67" s="30">
        <v>2.1975085154720899</v>
      </c>
      <c r="C67" s="30">
        <v>1.1538935982455101</v>
      </c>
      <c r="D67" s="30" t="s">
        <v>125</v>
      </c>
      <c r="E67" s="23"/>
      <c r="F67" s="23">
        <v>1.2803933135619301</v>
      </c>
      <c r="G67" s="23"/>
      <c r="H67" s="23"/>
      <c r="I67" s="23"/>
      <c r="J67" s="23"/>
      <c r="K67" s="23"/>
      <c r="L67" s="23"/>
      <c r="M67" s="23"/>
      <c r="N67" s="23">
        <f t="shared" si="9"/>
        <v>-1.2803933135619301</v>
      </c>
      <c r="O67" s="23"/>
      <c r="P67" s="23"/>
      <c r="Q67" s="23"/>
      <c r="R67" s="23"/>
      <c r="S67" s="23">
        <v>2.833020329729</v>
      </c>
      <c r="T67" s="23" t="s">
        <v>124</v>
      </c>
      <c r="U67" s="23">
        <f t="shared" si="12"/>
        <v>4.1134136432909303</v>
      </c>
      <c r="V67" s="24">
        <f t="shared" si="13"/>
        <v>0.91711520191015983</v>
      </c>
      <c r="W67" s="24">
        <f t="shared" si="14"/>
        <v>1.0436149172265798</v>
      </c>
      <c r="X67" s="28">
        <v>3.4263669999999999</v>
      </c>
      <c r="Y67" s="28">
        <v>3.8239779999999999</v>
      </c>
      <c r="Z67" s="12"/>
      <c r="AA67" s="27">
        <f t="shared" si="15"/>
        <v>2.4551833323597552</v>
      </c>
      <c r="AC67" s="9"/>
      <c r="AD67" s="10"/>
    </row>
    <row r="68" spans="1:42" x14ac:dyDescent="0.3">
      <c r="A68" s="15" t="s">
        <v>66</v>
      </c>
      <c r="B68" s="30">
        <v>2.5668356473282401</v>
      </c>
      <c r="C68" s="30">
        <v>1.4027437965631</v>
      </c>
      <c r="D68" s="30" t="s">
        <v>125</v>
      </c>
      <c r="E68" s="23"/>
      <c r="F68" s="23">
        <v>1.6701915763680899</v>
      </c>
      <c r="G68" s="23"/>
      <c r="H68" s="23"/>
      <c r="I68" s="23"/>
      <c r="J68" s="23"/>
      <c r="K68" s="23"/>
      <c r="L68" s="23"/>
      <c r="M68" s="23"/>
      <c r="N68" s="23">
        <f t="shared" si="9"/>
        <v>-1.6701915763680899</v>
      </c>
      <c r="O68" s="23"/>
      <c r="P68" s="23"/>
      <c r="Q68" s="23"/>
      <c r="R68" s="23"/>
      <c r="S68" s="23">
        <v>2.9476428306943898</v>
      </c>
      <c r="T68" s="23" t="s">
        <v>124</v>
      </c>
      <c r="U68" s="23">
        <f t="shared" si="12"/>
        <v>4.6178344070624799</v>
      </c>
      <c r="V68" s="24">
        <f t="shared" si="13"/>
        <v>0.8966440709601502</v>
      </c>
      <c r="W68" s="24">
        <f t="shared" si="14"/>
        <v>1.1640918507651401</v>
      </c>
      <c r="X68" s="28">
        <v>3.4263669999999999</v>
      </c>
      <c r="Y68" s="28">
        <v>3.8239779999999999</v>
      </c>
      <c r="Z68" s="12"/>
      <c r="AA68" s="27">
        <f t="shared" si="15"/>
        <v>2.1013408420814179</v>
      </c>
      <c r="AC68" s="11"/>
      <c r="AD68" s="12"/>
    </row>
    <row r="69" spans="1:42" x14ac:dyDescent="0.3">
      <c r="A69" s="15" t="s">
        <v>67</v>
      </c>
      <c r="B69" s="30">
        <v>2.4842650028086699</v>
      </c>
      <c r="C69" s="30">
        <v>1.3936157260726001</v>
      </c>
      <c r="D69" s="30" t="s">
        <v>125</v>
      </c>
      <c r="E69" s="23"/>
      <c r="F69" s="23">
        <v>1.43066608989259</v>
      </c>
      <c r="G69" s="23"/>
      <c r="H69" s="23"/>
      <c r="I69" s="23"/>
      <c r="J69" s="23"/>
      <c r="K69" s="23"/>
      <c r="L69" s="23"/>
      <c r="M69" s="23"/>
      <c r="N69" s="23">
        <f t="shared" si="9"/>
        <v>-1.43066608989259</v>
      </c>
      <c r="O69" s="23"/>
      <c r="P69" s="23"/>
      <c r="Q69" s="23"/>
      <c r="R69" s="23"/>
      <c r="S69" s="23">
        <v>2.8204353425227899</v>
      </c>
      <c r="T69" s="23" t="s">
        <v>124</v>
      </c>
      <c r="U69" s="23">
        <f t="shared" ref="U69:U76" si="16">F69+S69</f>
        <v>4.2511014324153802</v>
      </c>
      <c r="V69" s="24">
        <f t="shared" ref="V69:V76" si="17">B69-F69</f>
        <v>1.0535989129160799</v>
      </c>
      <c r="W69" s="24">
        <f t="shared" ref="W69:W76" si="18">B69-C69</f>
        <v>1.0906492767360698</v>
      </c>
      <c r="X69" s="28">
        <v>3.4263669999999999</v>
      </c>
      <c r="Y69" s="28">
        <v>3.8239779999999999</v>
      </c>
      <c r="Z69" s="12"/>
      <c r="AA69" s="27">
        <f t="shared" ref="AA69:AA76" si="19">S69/C69</f>
        <v>2.0238257144752256</v>
      </c>
      <c r="AC69" s="9"/>
      <c r="AD69" s="10"/>
    </row>
    <row r="70" spans="1:42" x14ac:dyDescent="0.3">
      <c r="A70" s="15" t="s">
        <v>68</v>
      </c>
      <c r="B70" s="30">
        <v>2.5189368179013498</v>
      </c>
      <c r="C70" s="30">
        <v>1.39937891900734</v>
      </c>
      <c r="D70" s="30" t="s">
        <v>125</v>
      </c>
      <c r="E70" s="23"/>
      <c r="F70" s="23">
        <v>1.5720092834261501</v>
      </c>
      <c r="G70" s="23"/>
      <c r="H70" s="23"/>
      <c r="I70" s="23"/>
      <c r="J70" s="23"/>
      <c r="K70" s="23"/>
      <c r="L70" s="23"/>
      <c r="M70" s="23"/>
      <c r="N70" s="23">
        <f t="shared" ref="N70:N76" si="20">K70-F70</f>
        <v>-1.5720092834261501</v>
      </c>
      <c r="O70" s="23"/>
      <c r="P70" s="23"/>
      <c r="Q70" s="23"/>
      <c r="R70" s="23"/>
      <c r="S70" s="23">
        <v>3.2007107245970601</v>
      </c>
      <c r="T70" s="23" t="s">
        <v>124</v>
      </c>
      <c r="U70" s="23">
        <f t="shared" si="16"/>
        <v>4.7727200080232102</v>
      </c>
      <c r="V70" s="24">
        <f t="shared" si="17"/>
        <v>0.94692753447519973</v>
      </c>
      <c r="W70" s="24">
        <f t="shared" si="18"/>
        <v>1.1195578988940098</v>
      </c>
      <c r="X70" s="28">
        <v>3.4263669999999999</v>
      </c>
      <c r="Y70" s="28">
        <v>3.8239779999999999</v>
      </c>
      <c r="Z70" s="12"/>
      <c r="AA70" s="27">
        <f t="shared" si="19"/>
        <v>2.2872366312817607</v>
      </c>
      <c r="AC70" s="9"/>
      <c r="AD70" s="10"/>
      <c r="AP70" s="3" t="s">
        <v>144</v>
      </c>
    </row>
    <row r="71" spans="1:42" x14ac:dyDescent="0.3">
      <c r="A71" s="15" t="s">
        <v>78</v>
      </c>
      <c r="B71" s="30">
        <v>2.88856295922215</v>
      </c>
      <c r="C71" s="30">
        <v>1.35889290864677</v>
      </c>
      <c r="D71" s="30" t="s">
        <v>125</v>
      </c>
      <c r="E71" s="23"/>
      <c r="F71" s="23">
        <v>2.35219465058421</v>
      </c>
      <c r="G71" s="23"/>
      <c r="H71" s="23"/>
      <c r="I71" s="23"/>
      <c r="J71" s="23"/>
      <c r="K71" s="23"/>
      <c r="L71" s="23"/>
      <c r="M71" s="23"/>
      <c r="N71" s="23">
        <f t="shared" si="20"/>
        <v>-2.35219465058421</v>
      </c>
      <c r="O71" s="23"/>
      <c r="P71" s="23"/>
      <c r="Q71" s="23"/>
      <c r="R71" s="23"/>
      <c r="S71" s="23">
        <v>1.31578274615616</v>
      </c>
      <c r="T71" s="23" t="s">
        <v>124</v>
      </c>
      <c r="U71" s="23">
        <f t="shared" si="16"/>
        <v>3.6679773967403699</v>
      </c>
      <c r="V71" s="24">
        <f t="shared" si="17"/>
        <v>0.53636830863794005</v>
      </c>
      <c r="W71" s="24">
        <f t="shared" si="18"/>
        <v>1.52967005057538</v>
      </c>
      <c r="X71" s="25">
        <v>3.6237780000000002</v>
      </c>
      <c r="Y71" s="20"/>
      <c r="Z71" s="10"/>
      <c r="AA71" s="27">
        <f t="shared" si="19"/>
        <v>0.96827552619025692</v>
      </c>
      <c r="AC71" s="9"/>
      <c r="AD71" s="10"/>
      <c r="AP71" s="3" t="s">
        <v>145</v>
      </c>
    </row>
    <row r="72" spans="1:42" x14ac:dyDescent="0.3">
      <c r="A72" s="15" t="s">
        <v>79</v>
      </c>
      <c r="B72" s="30">
        <v>2.85067197575284</v>
      </c>
      <c r="C72" s="30">
        <v>1.35197905773072</v>
      </c>
      <c r="D72" s="30" t="s">
        <v>125</v>
      </c>
      <c r="E72" s="23"/>
      <c r="F72" s="23">
        <v>2.1700013206200799</v>
      </c>
      <c r="G72" s="23"/>
      <c r="H72" s="23"/>
      <c r="I72" s="23"/>
      <c r="J72" s="23"/>
      <c r="K72" s="23"/>
      <c r="L72" s="23"/>
      <c r="M72" s="23"/>
      <c r="N72" s="23">
        <f t="shared" si="20"/>
        <v>-2.1700013206200799</v>
      </c>
      <c r="O72" s="23"/>
      <c r="P72" s="23"/>
      <c r="Q72" s="23"/>
      <c r="R72" s="23"/>
      <c r="S72" s="23">
        <v>1.3833263285638799</v>
      </c>
      <c r="T72" s="23" t="s">
        <v>124</v>
      </c>
      <c r="U72" s="23">
        <f t="shared" si="16"/>
        <v>3.5533276491839598</v>
      </c>
      <c r="V72" s="24">
        <f t="shared" si="17"/>
        <v>0.68067065513276015</v>
      </c>
      <c r="W72" s="24">
        <f t="shared" si="18"/>
        <v>1.49869291802212</v>
      </c>
      <c r="X72" s="25">
        <v>3.6237780000000002</v>
      </c>
      <c r="Y72" s="20"/>
      <c r="Z72" s="10"/>
      <c r="AA72" s="27">
        <f t="shared" si="19"/>
        <v>1.0231862103587432</v>
      </c>
      <c r="AP72" s="3" t="s">
        <v>146</v>
      </c>
    </row>
    <row r="73" spans="1:42" x14ac:dyDescent="0.3">
      <c r="A73" s="15" t="s">
        <v>80</v>
      </c>
      <c r="B73" s="30">
        <v>2.8802996569502599</v>
      </c>
      <c r="C73" s="30">
        <v>1.3531281032500899</v>
      </c>
      <c r="D73" s="30" t="s">
        <v>125</v>
      </c>
      <c r="E73" s="23"/>
      <c r="F73" s="23">
        <v>2.1331688286551098</v>
      </c>
      <c r="G73" s="23"/>
      <c r="H73" s="23"/>
      <c r="I73" s="23"/>
      <c r="J73" s="23"/>
      <c r="K73" s="23"/>
      <c r="L73" s="23"/>
      <c r="M73" s="23"/>
      <c r="N73" s="23">
        <f t="shared" si="20"/>
        <v>-2.1331688286551098</v>
      </c>
      <c r="O73" s="23"/>
      <c r="P73" s="23"/>
      <c r="Q73" s="23"/>
      <c r="R73" s="23"/>
      <c r="S73" s="23">
        <v>1.46270776417266</v>
      </c>
      <c r="T73" s="23" t="s">
        <v>124</v>
      </c>
      <c r="U73" s="23">
        <f t="shared" si="16"/>
        <v>3.5958765928277696</v>
      </c>
      <c r="V73" s="24">
        <f t="shared" si="17"/>
        <v>0.7471308282951501</v>
      </c>
      <c r="W73" s="24">
        <f t="shared" si="18"/>
        <v>1.52717155370017</v>
      </c>
      <c r="X73" s="25">
        <v>3.6237780000000002</v>
      </c>
      <c r="Y73" s="20"/>
      <c r="Z73" s="10"/>
      <c r="AA73" s="27">
        <f t="shared" si="19"/>
        <v>1.0809824736175162</v>
      </c>
      <c r="AP73" s="3" t="s">
        <v>147</v>
      </c>
    </row>
    <row r="74" spans="1:42" x14ac:dyDescent="0.3">
      <c r="A74" s="15" t="s">
        <v>96</v>
      </c>
      <c r="B74" s="30">
        <v>2.46894165489674</v>
      </c>
      <c r="C74" s="30">
        <v>1.2978157069669101</v>
      </c>
      <c r="D74" s="30" t="s">
        <v>125</v>
      </c>
      <c r="E74" s="23"/>
      <c r="F74" s="23">
        <v>2.2165782716173501</v>
      </c>
      <c r="G74" s="23"/>
      <c r="H74" s="23"/>
      <c r="I74" s="23"/>
      <c r="J74" s="23"/>
      <c r="K74" s="23"/>
      <c r="L74" s="23"/>
      <c r="M74" s="23"/>
      <c r="N74" s="23">
        <f t="shared" si="20"/>
        <v>-2.2165782716173501</v>
      </c>
      <c r="O74" s="23"/>
      <c r="P74" s="23"/>
      <c r="Q74" s="23"/>
      <c r="R74" s="23"/>
      <c r="S74" s="23">
        <v>2.6021938297142899</v>
      </c>
      <c r="T74" s="23" t="s">
        <v>124</v>
      </c>
      <c r="U74" s="23">
        <f t="shared" si="16"/>
        <v>4.81877210133164</v>
      </c>
      <c r="V74" s="24">
        <f t="shared" si="17"/>
        <v>0.2523633832793899</v>
      </c>
      <c r="W74" s="24">
        <f t="shared" si="18"/>
        <v>1.1711259479298299</v>
      </c>
      <c r="X74" s="28">
        <v>2.2304940000000002</v>
      </c>
      <c r="Y74" s="28"/>
      <c r="Z74" s="27"/>
      <c r="AA74" s="27">
        <f t="shared" si="19"/>
        <v>2.0050565082124074</v>
      </c>
      <c r="AP74" s="3" t="s">
        <v>148</v>
      </c>
    </row>
    <row r="75" spans="1:42" x14ac:dyDescent="0.3">
      <c r="A75" s="15" t="s">
        <v>97</v>
      </c>
      <c r="B75" s="30">
        <v>2.4990528919049799</v>
      </c>
      <c r="C75" s="30">
        <v>1.30395550699491</v>
      </c>
      <c r="D75" s="30" t="s">
        <v>125</v>
      </c>
      <c r="E75" s="23"/>
      <c r="F75" s="23">
        <v>2.4319448886988302</v>
      </c>
      <c r="G75" s="23"/>
      <c r="H75" s="23"/>
      <c r="I75" s="23"/>
      <c r="J75" s="23"/>
      <c r="K75" s="23"/>
      <c r="L75" s="23"/>
      <c r="M75" s="23"/>
      <c r="N75" s="23">
        <f t="shared" si="20"/>
        <v>-2.4319448886988302</v>
      </c>
      <c r="O75" s="23"/>
      <c r="P75" s="23"/>
      <c r="Q75" s="23"/>
      <c r="R75" s="23"/>
      <c r="S75" s="23">
        <v>2.5425991630796099</v>
      </c>
      <c r="T75" s="23" t="s">
        <v>124</v>
      </c>
      <c r="U75" s="23">
        <f t="shared" si="16"/>
        <v>4.9745440517784401</v>
      </c>
      <c r="V75" s="24">
        <f t="shared" si="17"/>
        <v>6.7108003206149736E-2</v>
      </c>
      <c r="W75" s="24">
        <f t="shared" si="18"/>
        <v>1.1950973849100699</v>
      </c>
      <c r="X75" s="28">
        <v>2.2304940000000002</v>
      </c>
      <c r="Y75" s="28"/>
      <c r="Z75" s="27"/>
      <c r="AA75" s="27">
        <f t="shared" si="19"/>
        <v>1.9499125157569774</v>
      </c>
    </row>
    <row r="76" spans="1:42" x14ac:dyDescent="0.3">
      <c r="A76" s="15" t="s">
        <v>98</v>
      </c>
      <c r="B76" s="30">
        <v>2.5197437387382799</v>
      </c>
      <c r="C76" s="30">
        <v>1.2923796469636399</v>
      </c>
      <c r="D76" s="30" t="s">
        <v>125</v>
      </c>
      <c r="E76" s="23"/>
      <c r="F76" s="23">
        <v>2.1258306610405802</v>
      </c>
      <c r="G76" s="23"/>
      <c r="H76" s="23"/>
      <c r="I76" s="23"/>
      <c r="J76" s="23"/>
      <c r="K76" s="23"/>
      <c r="L76" s="23"/>
      <c r="M76" s="23"/>
      <c r="N76" s="23">
        <f t="shared" si="20"/>
        <v>-2.1258306610405802</v>
      </c>
      <c r="O76" s="23"/>
      <c r="P76" s="23"/>
      <c r="Q76" s="23"/>
      <c r="R76" s="23"/>
      <c r="S76" s="23">
        <v>2.7050362366493199</v>
      </c>
      <c r="T76" s="23" t="s">
        <v>124</v>
      </c>
      <c r="U76" s="23">
        <f t="shared" si="16"/>
        <v>4.8308668976898996</v>
      </c>
      <c r="V76" s="24">
        <f t="shared" si="17"/>
        <v>0.39391307769769979</v>
      </c>
      <c r="W76" s="24">
        <f t="shared" si="18"/>
        <v>1.22736409177464</v>
      </c>
      <c r="X76" s="28">
        <v>2.2304940000000002</v>
      </c>
      <c r="Y76" s="28"/>
      <c r="Z76" s="27"/>
      <c r="AA76" s="27">
        <f t="shared" si="19"/>
        <v>2.0930662619181777</v>
      </c>
    </row>
    <row r="77" spans="1:42" x14ac:dyDescent="0.3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5"/>
      <c r="Y77" s="25"/>
      <c r="Z77" s="24"/>
      <c r="AA77" s="24"/>
    </row>
    <row r="78" spans="1:42" x14ac:dyDescent="0.3">
      <c r="A78" s="3" t="s">
        <v>117</v>
      </c>
      <c r="B78" s="26">
        <v>6.9016640517083996</v>
      </c>
      <c r="C78" s="26">
        <v>4.4591316992086396</v>
      </c>
      <c r="D78" s="26" t="s">
        <v>124</v>
      </c>
      <c r="E78" s="26"/>
      <c r="F78" s="26">
        <v>6.7925142750635699</v>
      </c>
      <c r="G78" s="26" t="s">
        <v>124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>
        <v>6.4927946025533201</v>
      </c>
      <c r="T78" s="26" t="s">
        <v>124</v>
      </c>
      <c r="U78" s="26">
        <f>F78+S78</f>
        <v>13.28530887761689</v>
      </c>
      <c r="V78" s="24"/>
      <c r="W78" s="24"/>
      <c r="X78" s="25">
        <v>5.1348039999999999</v>
      </c>
      <c r="Y78" s="25"/>
      <c r="Z78" s="24"/>
      <c r="AA78" s="24">
        <f>S78/C78</f>
        <v>1.4560670194391419</v>
      </c>
    </row>
    <row r="79" spans="1:42" x14ac:dyDescent="0.3">
      <c r="A79" s="3" t="s">
        <v>118</v>
      </c>
      <c r="B79" s="26">
        <v>6.7682536190579299</v>
      </c>
      <c r="C79" s="26">
        <v>4.4686623838115196</v>
      </c>
      <c r="D79" s="26" t="s">
        <v>124</v>
      </c>
      <c r="E79" s="26"/>
      <c r="F79" s="26">
        <v>6.2031275263009702</v>
      </c>
      <c r="G79" s="26" t="s">
        <v>124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>
        <v>5.9841943278720597</v>
      </c>
      <c r="T79" s="26" t="s">
        <v>124</v>
      </c>
      <c r="U79" s="26">
        <f>F79+S79</f>
        <v>12.18732185417303</v>
      </c>
      <c r="V79" s="24"/>
      <c r="W79" s="24"/>
      <c r="X79" s="25">
        <v>5.1348039999999999</v>
      </c>
      <c r="Y79" s="25"/>
      <c r="Z79" s="24"/>
      <c r="AA79" s="24">
        <f>S79/C79</f>
        <v>1.3391466649059927</v>
      </c>
    </row>
    <row r="80" spans="1:42" x14ac:dyDescent="0.3">
      <c r="A80" s="3" t="s">
        <v>119</v>
      </c>
      <c r="B80" s="26">
        <v>6.7798220532909497</v>
      </c>
      <c r="C80" s="26">
        <v>4.4868383780674703</v>
      </c>
      <c r="D80" s="26" t="s">
        <v>124</v>
      </c>
      <c r="E80" s="26"/>
      <c r="F80" s="26">
        <v>6.5369162925005204</v>
      </c>
      <c r="G80" s="26" t="s">
        <v>124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>
        <v>5.6048958096134402</v>
      </c>
      <c r="T80" s="26" t="s">
        <v>124</v>
      </c>
      <c r="U80" s="26">
        <f>F80+S80</f>
        <v>12.14181210211396</v>
      </c>
      <c r="V80" s="24"/>
      <c r="W80" s="24"/>
      <c r="X80" s="25">
        <v>5.1348039999999999</v>
      </c>
      <c r="Y80" s="25"/>
      <c r="Z80" s="24"/>
      <c r="AA80" s="24">
        <f>S80/C80</f>
        <v>1.2491860275180069</v>
      </c>
    </row>
    <row r="81" spans="1:27" x14ac:dyDescent="0.3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5"/>
      <c r="Y81" s="25"/>
      <c r="Z81" s="24"/>
      <c r="AA81" s="24"/>
    </row>
    <row r="82" spans="1:27" x14ac:dyDescent="0.3">
      <c r="A82" s="3" t="s">
        <v>2</v>
      </c>
      <c r="B82" s="26">
        <v>2.7744921743580502</v>
      </c>
      <c r="C82" s="26">
        <v>1.11956402173394</v>
      </c>
      <c r="D82" s="26" t="s">
        <v>124</v>
      </c>
      <c r="E82" s="26"/>
      <c r="F82" s="29">
        <v>2.1857341038374698</v>
      </c>
      <c r="G82" s="29" t="s">
        <v>124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>
        <v>2.4119582317578798</v>
      </c>
      <c r="T82" s="29" t="s">
        <v>125</v>
      </c>
      <c r="U82" s="29">
        <f t="shared" ref="U82:U93" si="21">F82+S82</f>
        <v>4.5976923355953492</v>
      </c>
      <c r="V82" s="24"/>
      <c r="W82" s="24"/>
      <c r="X82" s="25">
        <v>3.9365049999999999</v>
      </c>
      <c r="Y82" s="25">
        <v>3.4700630000000001</v>
      </c>
      <c r="Z82" s="24"/>
      <c r="AA82" s="24">
        <f t="shared" ref="AA82:AA93" si="22">S82/C82</f>
        <v>2.1543727602306535</v>
      </c>
    </row>
    <row r="83" spans="1:27" x14ac:dyDescent="0.3">
      <c r="A83" s="3" t="s">
        <v>3</v>
      </c>
      <c r="B83" s="26">
        <v>2.7859382809508499</v>
      </c>
      <c r="C83" s="26">
        <v>1.1180750022949399</v>
      </c>
      <c r="D83" s="26" t="s">
        <v>124</v>
      </c>
      <c r="E83" s="26"/>
      <c r="F83" s="26">
        <v>2.40329664821498</v>
      </c>
      <c r="G83" s="26" t="s">
        <v>124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>
        <v>2.7086008840164202</v>
      </c>
      <c r="T83" s="26" t="s">
        <v>124</v>
      </c>
      <c r="U83" s="26">
        <f t="shared" si="21"/>
        <v>5.1118975322314002</v>
      </c>
      <c r="V83" s="24"/>
      <c r="W83" s="24"/>
      <c r="X83" s="25">
        <v>3.9365049999999999</v>
      </c>
      <c r="Y83" s="25">
        <v>3.4700630000000001</v>
      </c>
      <c r="Z83" s="24"/>
      <c r="AA83" s="24">
        <f t="shared" si="22"/>
        <v>2.4225574120312112</v>
      </c>
    </row>
    <row r="84" spans="1:27" x14ac:dyDescent="0.3">
      <c r="A84" s="3" t="s">
        <v>4</v>
      </c>
      <c r="B84" s="26">
        <v>2.8261466291253301</v>
      </c>
      <c r="C84" s="26">
        <v>1.1198824163265699</v>
      </c>
      <c r="D84" s="26" t="s">
        <v>124</v>
      </c>
      <c r="E84" s="26"/>
      <c r="F84" s="26">
        <v>2.8608971584197098</v>
      </c>
      <c r="G84" s="26" t="s">
        <v>124</v>
      </c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>
        <v>3.1280518185855999</v>
      </c>
      <c r="T84" s="26" t="s">
        <v>124</v>
      </c>
      <c r="U84" s="26">
        <f t="shared" si="21"/>
        <v>5.9889489770053093</v>
      </c>
      <c r="V84" s="24"/>
      <c r="W84" s="24"/>
      <c r="X84" s="25">
        <v>3.9365049999999999</v>
      </c>
      <c r="Y84" s="25">
        <v>3.4700630000000001</v>
      </c>
      <c r="Z84" s="24"/>
      <c r="AA84" s="24">
        <f t="shared" si="22"/>
        <v>2.7931966543828883</v>
      </c>
    </row>
    <row r="85" spans="1:27" x14ac:dyDescent="0.3">
      <c r="A85" s="3" t="s">
        <v>5</v>
      </c>
      <c r="B85" s="26">
        <v>1.4504923515161801</v>
      </c>
      <c r="C85" s="26">
        <v>0.25595285843742499</v>
      </c>
      <c r="D85" s="26" t="s">
        <v>124</v>
      </c>
      <c r="E85" s="26"/>
      <c r="F85" s="29">
        <v>2.1631886489034602</v>
      </c>
      <c r="G85" s="29" t="s">
        <v>124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>
        <v>0.98003326613561603</v>
      </c>
      <c r="T85" s="29" t="s">
        <v>125</v>
      </c>
      <c r="U85" s="29">
        <f t="shared" si="21"/>
        <v>3.1432219150390761</v>
      </c>
      <c r="V85" s="24"/>
      <c r="W85" s="24"/>
      <c r="X85" s="25">
        <v>1.80722</v>
      </c>
      <c r="Y85" s="25"/>
      <c r="Z85" s="24"/>
      <c r="AA85" s="24">
        <f t="shared" si="22"/>
        <v>3.828960036307675</v>
      </c>
    </row>
    <row r="86" spans="1:27" x14ac:dyDescent="0.3">
      <c r="A86" s="3" t="s">
        <v>6</v>
      </c>
      <c r="B86" s="26">
        <v>1.4559131455292</v>
      </c>
      <c r="C86" s="26">
        <v>0.25845431474124803</v>
      </c>
      <c r="D86" s="26" t="s">
        <v>124</v>
      </c>
      <c r="E86" s="26"/>
      <c r="F86" s="29">
        <v>2.1244267435350301</v>
      </c>
      <c r="G86" s="29" t="s">
        <v>124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>
        <v>0.94283986464633696</v>
      </c>
      <c r="T86" s="29" t="s">
        <v>125</v>
      </c>
      <c r="U86" s="29">
        <f t="shared" si="21"/>
        <v>3.0672666081813671</v>
      </c>
      <c r="V86" s="24"/>
      <c r="W86" s="24"/>
      <c r="X86" s="25">
        <v>1.80722</v>
      </c>
      <c r="Y86" s="25"/>
      <c r="Z86" s="24"/>
      <c r="AA86" s="24">
        <f t="shared" si="22"/>
        <v>3.6479942909456269</v>
      </c>
    </row>
    <row r="87" spans="1:27" x14ac:dyDescent="0.3">
      <c r="A87" s="3" t="s">
        <v>7</v>
      </c>
      <c r="B87" s="26">
        <v>1.4541621083649301</v>
      </c>
      <c r="C87" s="26">
        <v>0.25698691883902902</v>
      </c>
      <c r="D87" s="26" t="s">
        <v>124</v>
      </c>
      <c r="E87" s="26"/>
      <c r="F87" s="29">
        <v>2.1819482392324798</v>
      </c>
      <c r="G87" s="29" t="s">
        <v>124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>
        <v>0.821600587756395</v>
      </c>
      <c r="T87" s="29" t="s">
        <v>125</v>
      </c>
      <c r="U87" s="29">
        <f t="shared" si="21"/>
        <v>3.003548826988875</v>
      </c>
      <c r="V87" s="24"/>
      <c r="W87" s="24"/>
      <c r="X87" s="25">
        <v>1.80722</v>
      </c>
      <c r="Y87" s="25"/>
      <c r="Z87" s="24"/>
      <c r="AA87" s="24">
        <f t="shared" si="22"/>
        <v>3.1970521747491265</v>
      </c>
    </row>
    <row r="88" spans="1:27" x14ac:dyDescent="0.3">
      <c r="A88" s="3" t="s">
        <v>8</v>
      </c>
      <c r="B88" s="26">
        <v>2.8988870946112799</v>
      </c>
      <c r="C88" s="26">
        <v>1.1133168359277801</v>
      </c>
      <c r="D88" s="26" t="s">
        <v>124</v>
      </c>
      <c r="E88" s="26"/>
      <c r="F88" s="29">
        <v>2.1979679745530798</v>
      </c>
      <c r="G88" s="29" t="s">
        <v>124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>
        <v>1.46553567960597</v>
      </c>
      <c r="T88" s="29" t="s">
        <v>125</v>
      </c>
      <c r="U88" s="29">
        <f t="shared" si="21"/>
        <v>3.66350365415905</v>
      </c>
      <c r="V88" s="24"/>
      <c r="W88" s="24"/>
      <c r="X88" s="25">
        <v>4.3519030000000001</v>
      </c>
      <c r="Y88" s="25"/>
      <c r="Z88" s="24"/>
      <c r="AA88" s="24">
        <f t="shared" si="22"/>
        <v>1.3163689188124683</v>
      </c>
    </row>
    <row r="89" spans="1:27" x14ac:dyDescent="0.3">
      <c r="A89" s="3" t="s">
        <v>9</v>
      </c>
      <c r="B89" s="26">
        <v>2.8916489139244002</v>
      </c>
      <c r="C89" s="26">
        <v>1.1498543890867301</v>
      </c>
      <c r="D89" s="26" t="s">
        <v>124</v>
      </c>
      <c r="E89" s="26"/>
      <c r="F89" s="29">
        <v>2.1033886665801802</v>
      </c>
      <c r="G89" s="29" t="s">
        <v>124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>
        <v>2.3535551782905801</v>
      </c>
      <c r="T89" s="29" t="s">
        <v>125</v>
      </c>
      <c r="U89" s="29">
        <f t="shared" si="21"/>
        <v>4.4569438448707608</v>
      </c>
      <c r="V89" s="24"/>
      <c r="W89" s="24"/>
      <c r="X89" s="25">
        <v>4.3519030000000001</v>
      </c>
      <c r="Y89" s="25"/>
      <c r="Z89" s="24"/>
      <c r="AA89" s="24">
        <f t="shared" si="22"/>
        <v>2.0468288860121562</v>
      </c>
    </row>
    <row r="90" spans="1:27" x14ac:dyDescent="0.3">
      <c r="A90" s="3" t="s">
        <v>10</v>
      </c>
      <c r="B90" s="26">
        <v>2.92835843609961</v>
      </c>
      <c r="C90" s="26">
        <v>1.1295543207127201</v>
      </c>
      <c r="D90" s="26" t="s">
        <v>124</v>
      </c>
      <c r="E90" s="26"/>
      <c r="F90" s="29">
        <v>2.33191828109238</v>
      </c>
      <c r="G90" s="29" t="s">
        <v>125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>
        <v>3.4860099466746601</v>
      </c>
      <c r="T90" s="29" t="s">
        <v>125</v>
      </c>
      <c r="U90" s="29">
        <f t="shared" si="21"/>
        <v>5.8179282277670401</v>
      </c>
      <c r="V90" s="24"/>
      <c r="W90" s="24"/>
      <c r="X90" s="25">
        <v>4.3519030000000001</v>
      </c>
      <c r="Y90" s="25"/>
      <c r="Z90" s="24"/>
      <c r="AA90" s="24">
        <f t="shared" si="22"/>
        <v>3.0861817645698317</v>
      </c>
    </row>
    <row r="91" spans="1:27" x14ac:dyDescent="0.3">
      <c r="A91" s="3" t="s">
        <v>11</v>
      </c>
      <c r="B91" s="26">
        <v>2.8276844385804498</v>
      </c>
      <c r="C91" s="26">
        <v>1.0660662877706799</v>
      </c>
      <c r="D91" s="26" t="s">
        <v>124</v>
      </c>
      <c r="E91" s="26"/>
      <c r="F91" s="29">
        <v>2.1306911296826101</v>
      </c>
      <c r="G91" s="29" t="s">
        <v>124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>
        <v>2.4626421356294101</v>
      </c>
      <c r="T91" s="29" t="s">
        <v>125</v>
      </c>
      <c r="U91" s="29">
        <f t="shared" si="21"/>
        <v>4.5933332653120207</v>
      </c>
      <c r="V91" s="24"/>
      <c r="W91" s="24"/>
      <c r="X91" s="25">
        <v>4.3519030000000001</v>
      </c>
      <c r="Y91" s="25"/>
      <c r="Z91" s="24"/>
      <c r="AA91" s="24">
        <f t="shared" si="22"/>
        <v>2.3100272130161814</v>
      </c>
    </row>
    <row r="92" spans="1:27" x14ac:dyDescent="0.3">
      <c r="A92" s="3" t="s">
        <v>12</v>
      </c>
      <c r="B92" s="26">
        <v>2.8292577529531302</v>
      </c>
      <c r="C92" s="26">
        <v>1.0622926800764101</v>
      </c>
      <c r="D92" s="26" t="s">
        <v>124</v>
      </c>
      <c r="E92" s="26"/>
      <c r="F92" s="29">
        <v>2.2575886090750799</v>
      </c>
      <c r="G92" s="29" t="s">
        <v>125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>
        <v>2.0176682818071399</v>
      </c>
      <c r="T92" s="29" t="s">
        <v>125</v>
      </c>
      <c r="U92" s="29">
        <f t="shared" si="21"/>
        <v>4.2752568908822202</v>
      </c>
      <c r="V92" s="24"/>
      <c r="W92" s="24"/>
      <c r="X92" s="25">
        <v>4.3519030000000001</v>
      </c>
      <c r="Y92" s="25"/>
      <c r="Z92" s="24"/>
      <c r="AA92" s="24">
        <f t="shared" si="22"/>
        <v>1.8993525227548496</v>
      </c>
    </row>
    <row r="93" spans="1:27" x14ac:dyDescent="0.3">
      <c r="A93" s="3" t="s">
        <v>13</v>
      </c>
      <c r="B93" s="26">
        <v>2.83597876169146</v>
      </c>
      <c r="C93" s="26">
        <v>1.0674248252991201</v>
      </c>
      <c r="D93" s="26" t="s">
        <v>124</v>
      </c>
      <c r="E93" s="26"/>
      <c r="F93" s="29">
        <v>2.73363334221624</v>
      </c>
      <c r="G93" s="29" t="s">
        <v>125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>
        <v>1.71547238225633</v>
      </c>
      <c r="T93" s="29" t="s">
        <v>125</v>
      </c>
      <c r="U93" s="29">
        <f t="shared" si="21"/>
        <v>4.4491057244725702</v>
      </c>
      <c r="V93" s="24"/>
      <c r="W93" s="24"/>
      <c r="X93" s="25">
        <v>4.3519030000000001</v>
      </c>
      <c r="Y93" s="25"/>
      <c r="Z93" s="24"/>
      <c r="AA93" s="24">
        <f t="shared" si="22"/>
        <v>1.6071130646372311</v>
      </c>
    </row>
    <row r="94" spans="1:27" x14ac:dyDescent="0.3">
      <c r="A94" s="3" t="s">
        <v>23</v>
      </c>
      <c r="B94" s="26">
        <v>2.6085792057264601</v>
      </c>
      <c r="C94" s="26">
        <v>1.10097695051809</v>
      </c>
      <c r="D94" s="26" t="s">
        <v>124</v>
      </c>
      <c r="E94" s="26"/>
      <c r="F94" s="29">
        <v>3.2405348487516599</v>
      </c>
      <c r="G94" s="29" t="s">
        <v>125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>
        <v>3.1042354302727402</v>
      </c>
      <c r="T94" s="29" t="s">
        <v>125</v>
      </c>
      <c r="U94" s="29">
        <v>6.3447702790244005</v>
      </c>
      <c r="V94" s="24"/>
      <c r="W94" s="24"/>
      <c r="X94" s="25">
        <v>3.3214359999999998</v>
      </c>
      <c r="Y94" s="25">
        <v>3.5470510000000002</v>
      </c>
      <c r="Z94" s="24"/>
      <c r="AA94" s="24">
        <v>2.8195280825924383</v>
      </c>
    </row>
    <row r="95" spans="1:27" x14ac:dyDescent="0.3">
      <c r="A95" s="3" t="s">
        <v>24</v>
      </c>
      <c r="B95" s="26">
        <v>2.5631536784451701</v>
      </c>
      <c r="C95" s="26">
        <v>1.15342540176818</v>
      </c>
      <c r="D95" s="26" t="s">
        <v>124</v>
      </c>
      <c r="E95" s="26"/>
      <c r="F95" s="29">
        <v>3.05877730577481</v>
      </c>
      <c r="G95" s="29" t="s">
        <v>124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>
        <v>1.74440832907789</v>
      </c>
      <c r="T95" s="29" t="s">
        <v>125</v>
      </c>
      <c r="U95" s="29">
        <v>4.8031856348527002</v>
      </c>
      <c r="V95" s="24"/>
      <c r="W95" s="24"/>
      <c r="X95" s="25">
        <v>3.3214359999999998</v>
      </c>
      <c r="Y95" s="25">
        <v>3.5470510000000002</v>
      </c>
      <c r="Z95" s="24"/>
      <c r="AA95" s="24">
        <v>1.5123720410559227</v>
      </c>
    </row>
    <row r="96" spans="1:27" x14ac:dyDescent="0.3">
      <c r="A96" s="3" t="s">
        <v>25</v>
      </c>
      <c r="B96" s="26">
        <v>2.5311061190631698</v>
      </c>
      <c r="C96" s="26">
        <v>1.10767571753536</v>
      </c>
      <c r="D96" s="26" t="s">
        <v>124</v>
      </c>
      <c r="E96" s="26"/>
      <c r="F96" s="29">
        <v>2.3360913236780401</v>
      </c>
      <c r="G96" s="29" t="s">
        <v>125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>
        <v>2.35807999960022</v>
      </c>
      <c r="T96" s="29" t="s">
        <v>125</v>
      </c>
      <c r="U96" s="29">
        <v>4.69417132327826</v>
      </c>
      <c r="V96" s="24"/>
      <c r="W96" s="24"/>
      <c r="X96" s="25">
        <v>3.3214359999999998</v>
      </c>
      <c r="Y96" s="25">
        <v>3.5470510000000002</v>
      </c>
      <c r="Z96" s="24"/>
      <c r="AA96" s="24">
        <v>2.1288541061882977</v>
      </c>
    </row>
    <row r="97" spans="1:35" x14ac:dyDescent="0.3">
      <c r="A97" s="3" t="s">
        <v>26</v>
      </c>
      <c r="B97" s="26">
        <v>2.5348683048275</v>
      </c>
      <c r="C97" s="26">
        <v>1.13263486237922</v>
      </c>
      <c r="D97" s="26" t="s">
        <v>124</v>
      </c>
      <c r="E97" s="26"/>
      <c r="F97" s="29">
        <v>1.9520352184230301</v>
      </c>
      <c r="G97" s="29" t="s">
        <v>125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>
        <v>1.4674451865454601</v>
      </c>
      <c r="T97" s="29" t="s">
        <v>125</v>
      </c>
      <c r="U97" s="29">
        <v>3.4194804049684899</v>
      </c>
      <c r="V97" s="24"/>
      <c r="W97" s="24"/>
      <c r="X97" s="25">
        <v>3.3214359999999998</v>
      </c>
      <c r="Y97" s="25">
        <v>3.5470510000000002</v>
      </c>
      <c r="Z97" s="24"/>
      <c r="AA97" s="24">
        <v>1.2956030538058272</v>
      </c>
    </row>
    <row r="98" spans="1:35" x14ac:dyDescent="0.3">
      <c r="A98" s="3" t="s">
        <v>36</v>
      </c>
      <c r="B98" s="26">
        <v>2.8095372786514101</v>
      </c>
      <c r="C98" s="26">
        <v>1.1135154866701999</v>
      </c>
      <c r="D98" s="26" t="s">
        <v>124</v>
      </c>
      <c r="E98" s="26"/>
      <c r="F98" s="29">
        <v>1.42607838177444</v>
      </c>
      <c r="G98" s="29" t="s">
        <v>124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>
        <v>1.4638348319333001</v>
      </c>
      <c r="T98" s="29" t="s">
        <v>125</v>
      </c>
      <c r="U98" s="29">
        <v>2.8899132137077403</v>
      </c>
      <c r="V98" s="24"/>
      <c r="W98" s="24"/>
      <c r="X98" s="25">
        <v>3.4962230000000001</v>
      </c>
      <c r="Y98" s="25"/>
      <c r="Z98" s="24"/>
      <c r="AA98" s="24">
        <v>1.3146066215124472</v>
      </c>
    </row>
    <row r="99" spans="1:35" x14ac:dyDescent="0.3">
      <c r="A99" s="3" t="s">
        <v>37</v>
      </c>
      <c r="B99" s="26">
        <v>2.811896128016</v>
      </c>
      <c r="C99" s="26">
        <v>1.12252104222592</v>
      </c>
      <c r="D99" s="26" t="s">
        <v>124</v>
      </c>
      <c r="E99" s="26"/>
      <c r="F99" s="29">
        <v>1.6279906743793999</v>
      </c>
      <c r="G99" s="29" t="s">
        <v>124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>
        <v>1.16839665490859</v>
      </c>
      <c r="T99" s="29" t="s">
        <v>125</v>
      </c>
      <c r="U99" s="29">
        <v>2.7963873292879899</v>
      </c>
      <c r="V99" s="24"/>
      <c r="W99" s="24"/>
      <c r="X99" s="25">
        <v>3.4962230000000001</v>
      </c>
      <c r="Y99" s="25"/>
      <c r="Z99" s="24"/>
      <c r="AA99" s="24">
        <v>1.0408683765889148</v>
      </c>
    </row>
    <row r="100" spans="1:35" x14ac:dyDescent="0.3">
      <c r="A100" s="3" t="s">
        <v>38</v>
      </c>
      <c r="B100" s="26">
        <v>2.6621764867070001</v>
      </c>
      <c r="C100" s="26">
        <v>1.07506766337284</v>
      </c>
      <c r="D100" s="26" t="s">
        <v>124</v>
      </c>
      <c r="E100" s="26"/>
      <c r="F100" s="29">
        <v>1.6145891841245199</v>
      </c>
      <c r="G100" s="29" t="s">
        <v>124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>
        <v>1.3653374200847499</v>
      </c>
      <c r="T100" s="29" t="s">
        <v>125</v>
      </c>
      <c r="U100" s="29">
        <v>2.97992660420927</v>
      </c>
      <c r="V100" s="24"/>
      <c r="W100" s="24"/>
      <c r="X100" s="25">
        <v>3.4962230000000001</v>
      </c>
      <c r="Y100" s="25"/>
      <c r="Z100" s="24"/>
      <c r="AA100" s="24">
        <v>1.2700013837280144</v>
      </c>
    </row>
    <row r="101" spans="1:35" x14ac:dyDescent="0.3">
      <c r="A101" s="3" t="s">
        <v>42</v>
      </c>
      <c r="B101" s="26">
        <v>2.1264283557007899</v>
      </c>
      <c r="C101" s="26">
        <v>1.0400820908344801</v>
      </c>
      <c r="D101" s="26" t="s">
        <v>124</v>
      </c>
      <c r="E101" s="26"/>
      <c r="F101" s="26">
        <v>1.76857687538826</v>
      </c>
      <c r="G101" s="26" t="s">
        <v>124</v>
      </c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>
        <v>2.3546480701506298</v>
      </c>
      <c r="T101" s="26" t="s">
        <v>124</v>
      </c>
      <c r="U101" s="26">
        <v>4.1232249455388903</v>
      </c>
      <c r="V101" s="24"/>
      <c r="W101" s="24"/>
      <c r="X101" s="25">
        <v>2.9059910000000002</v>
      </c>
      <c r="Y101" s="25"/>
      <c r="Z101" s="24"/>
      <c r="AA101" s="24">
        <v>2.2639059848261067</v>
      </c>
    </row>
    <row r="102" spans="1:35" x14ac:dyDescent="0.3">
      <c r="A102" s="3" t="s">
        <v>43</v>
      </c>
      <c r="B102" s="26">
        <v>2.1671873042515499</v>
      </c>
      <c r="C102" s="26">
        <v>1.0550228600702301</v>
      </c>
      <c r="D102" s="26" t="s">
        <v>124</v>
      </c>
      <c r="E102" s="26"/>
      <c r="F102" s="29">
        <v>1.6019286632796499</v>
      </c>
      <c r="G102" s="29" t="s">
        <v>124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>
        <v>1.84316459773853</v>
      </c>
      <c r="T102" s="29" t="s">
        <v>125</v>
      </c>
      <c r="U102" s="29">
        <v>3.4450932610181799</v>
      </c>
      <c r="V102" s="24"/>
      <c r="W102" s="24"/>
      <c r="X102" s="25">
        <v>2.9059910000000002</v>
      </c>
      <c r="Y102" s="25"/>
      <c r="Z102" s="24"/>
      <c r="AA102" s="24">
        <v>1.7470375927359862</v>
      </c>
    </row>
    <row r="103" spans="1:35" x14ac:dyDescent="0.3">
      <c r="A103" s="3" t="s">
        <v>44</v>
      </c>
      <c r="B103" s="26">
        <v>2.1893141750018201</v>
      </c>
      <c r="C103" s="26">
        <v>1.05448569850492</v>
      </c>
      <c r="D103" s="26" t="s">
        <v>124</v>
      </c>
      <c r="E103" s="26"/>
      <c r="F103" s="29">
        <v>1.88262503028623</v>
      </c>
      <c r="G103" s="29" t="s">
        <v>124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>
        <v>2.2809112455886802</v>
      </c>
      <c r="T103" s="29" t="s">
        <v>125</v>
      </c>
      <c r="U103" s="29">
        <v>4.1635362758749102</v>
      </c>
      <c r="V103" s="24"/>
      <c r="W103" s="24"/>
      <c r="X103" s="25">
        <v>2.9059910000000002</v>
      </c>
      <c r="Y103" s="25"/>
      <c r="Z103" s="24"/>
      <c r="AA103" s="24">
        <v>2.1630556477177656</v>
      </c>
      <c r="AH103" s="9"/>
      <c r="AI103" s="10"/>
    </row>
    <row r="104" spans="1:35" x14ac:dyDescent="0.3">
      <c r="A104" s="3" t="s">
        <v>51</v>
      </c>
      <c r="B104" s="26">
        <v>3.2135383460210001</v>
      </c>
      <c r="C104" s="26">
        <v>1.29495944365368</v>
      </c>
      <c r="D104" s="26" t="s">
        <v>124</v>
      </c>
      <c r="E104" s="26"/>
      <c r="F104" s="29">
        <v>3.93631038530479</v>
      </c>
      <c r="G104" s="29" t="s">
        <v>124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>
        <v>3.09633531477296</v>
      </c>
      <c r="T104" s="29" t="s">
        <v>125</v>
      </c>
      <c r="U104" s="29">
        <v>7.03264570007775</v>
      </c>
      <c r="V104" s="24"/>
      <c r="W104" s="24"/>
      <c r="X104" s="25">
        <v>3.550783</v>
      </c>
      <c r="Y104" s="25"/>
      <c r="Z104" s="24"/>
      <c r="AA104" s="24">
        <v>2.3910674036530168</v>
      </c>
      <c r="AH104" s="13"/>
      <c r="AI104" s="10"/>
    </row>
    <row r="105" spans="1:35" x14ac:dyDescent="0.3">
      <c r="A105" s="3" t="s">
        <v>52</v>
      </c>
      <c r="B105" s="26">
        <v>3.15156568351658</v>
      </c>
      <c r="C105" s="26">
        <v>1.2900019599645001</v>
      </c>
      <c r="D105" s="26" t="s">
        <v>124</v>
      </c>
      <c r="E105" s="26"/>
      <c r="F105" s="29">
        <v>3.94148837089182</v>
      </c>
      <c r="G105" s="29" t="s">
        <v>124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>
        <v>2.2591657296487599</v>
      </c>
      <c r="T105" s="29" t="s">
        <v>125</v>
      </c>
      <c r="U105" s="29">
        <v>6.2006541005405804</v>
      </c>
      <c r="V105" s="24"/>
      <c r="W105" s="24"/>
      <c r="X105" s="25">
        <v>3.550783</v>
      </c>
      <c r="Y105" s="25"/>
      <c r="Z105" s="24"/>
      <c r="AA105" s="24">
        <v>1.7512886024692014</v>
      </c>
      <c r="AH105" s="9"/>
      <c r="AI105" s="14"/>
    </row>
    <row r="106" spans="1:35" x14ac:dyDescent="0.3">
      <c r="A106" s="3" t="s">
        <v>53</v>
      </c>
      <c r="B106" s="26">
        <v>3.1831229744379099</v>
      </c>
      <c r="C106" s="26">
        <v>1.2887641641110901</v>
      </c>
      <c r="D106" s="26" t="s">
        <v>124</v>
      </c>
      <c r="E106" s="26"/>
      <c r="F106" s="26">
        <v>3.8628532835825902</v>
      </c>
      <c r="G106" s="26" t="s">
        <v>124</v>
      </c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>
        <v>3.84676331661711</v>
      </c>
      <c r="T106" s="26" t="s">
        <v>124</v>
      </c>
      <c r="U106" s="26">
        <v>7.7096166001997002</v>
      </c>
      <c r="V106" s="24"/>
      <c r="W106" s="24"/>
      <c r="X106" s="25">
        <v>3.550783</v>
      </c>
      <c r="Y106" s="25"/>
      <c r="Z106" s="24"/>
      <c r="AA106" s="24">
        <v>2.9848465869396437</v>
      </c>
      <c r="AH106" s="14"/>
      <c r="AI106" s="14"/>
    </row>
    <row r="107" spans="1:35" x14ac:dyDescent="0.3">
      <c r="A107" s="3" t="s">
        <v>72</v>
      </c>
      <c r="B107" s="26">
        <v>2.6594669573461802</v>
      </c>
      <c r="C107" s="26">
        <v>1.2567983161007801</v>
      </c>
      <c r="D107" s="26" t="s">
        <v>124</v>
      </c>
      <c r="E107" s="26"/>
      <c r="F107" s="29">
        <v>1.9060488464162699</v>
      </c>
      <c r="G107" s="29" t="s">
        <v>124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>
        <v>2.6343202766568901</v>
      </c>
      <c r="T107" s="29" t="s">
        <v>125</v>
      </c>
      <c r="U107" s="29">
        <v>4.5403691230731598</v>
      </c>
      <c r="V107" s="24"/>
      <c r="W107" s="24"/>
      <c r="X107" s="25">
        <v>3.3521679999999998</v>
      </c>
      <c r="Y107" s="25"/>
      <c r="Z107" s="24"/>
      <c r="AA107" s="24">
        <v>2.0960564976167975</v>
      </c>
    </row>
    <row r="108" spans="1:35" x14ac:dyDescent="0.3">
      <c r="A108" s="3" t="s">
        <v>73</v>
      </c>
      <c r="B108" s="26">
        <v>2.6069013942408898</v>
      </c>
      <c r="C108" s="26">
        <v>1.25454654148709</v>
      </c>
      <c r="D108" s="26" t="s">
        <v>124</v>
      </c>
      <c r="E108" s="26"/>
      <c r="F108" s="26">
        <v>1.5793854016620601</v>
      </c>
      <c r="G108" s="26" t="s">
        <v>124</v>
      </c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>
        <v>3.1663176456777999</v>
      </c>
      <c r="T108" s="26" t="s">
        <v>124</v>
      </c>
      <c r="U108" s="26">
        <v>4.7457030473398598</v>
      </c>
      <c r="V108" s="24"/>
      <c r="W108" s="24"/>
      <c r="X108" s="25">
        <v>3.3521679999999998</v>
      </c>
      <c r="Y108" s="25"/>
      <c r="Z108" s="24"/>
      <c r="AA108" s="24">
        <v>2.5238741975443748</v>
      </c>
    </row>
    <row r="109" spans="1:35" x14ac:dyDescent="0.3">
      <c r="A109" s="3" t="s">
        <v>74</v>
      </c>
      <c r="B109" s="26">
        <v>2.6290273500331698</v>
      </c>
      <c r="C109" s="26">
        <v>1.25129720958456</v>
      </c>
      <c r="D109" s="26" t="s">
        <v>124</v>
      </c>
      <c r="E109" s="26"/>
      <c r="F109" s="26">
        <v>1.6457544107250901</v>
      </c>
      <c r="G109" s="26" t="s">
        <v>124</v>
      </c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>
        <v>2.70987365307144</v>
      </c>
      <c r="T109" s="26" t="s">
        <v>124</v>
      </c>
      <c r="U109" s="26">
        <v>4.3556280637965301</v>
      </c>
      <c r="V109" s="24"/>
      <c r="W109" s="24"/>
      <c r="X109" s="25">
        <v>3.3521679999999998</v>
      </c>
      <c r="Y109" s="25"/>
      <c r="Z109" s="24"/>
      <c r="AA109" s="24">
        <v>2.1656514793724653</v>
      </c>
    </row>
    <row r="110" spans="1:35" x14ac:dyDescent="0.3">
      <c r="A110" s="3" t="s">
        <v>81</v>
      </c>
      <c r="B110" s="26">
        <v>3.0583199442987801</v>
      </c>
      <c r="C110" s="26">
        <v>1.2659985945532299</v>
      </c>
      <c r="D110" s="26" t="s">
        <v>124</v>
      </c>
      <c r="E110" s="26"/>
      <c r="F110" s="29">
        <v>1.7254729476566599</v>
      </c>
      <c r="G110" s="29" t="s">
        <v>124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>
        <v>2.2966093727179402</v>
      </c>
      <c r="T110" s="29" t="s">
        <v>125</v>
      </c>
      <c r="U110" s="29">
        <v>4.0220823203745999</v>
      </c>
      <c r="V110" s="24"/>
      <c r="W110" s="24"/>
      <c r="X110" s="25">
        <v>3.93926</v>
      </c>
      <c r="Y110" s="25"/>
      <c r="Z110" s="24"/>
      <c r="AA110" s="24">
        <v>1.8140694488909856</v>
      </c>
      <c r="AC110" s="9"/>
      <c r="AD110" s="10"/>
    </row>
    <row r="111" spans="1:35" x14ac:dyDescent="0.3">
      <c r="A111" s="3" t="s">
        <v>82</v>
      </c>
      <c r="B111" s="26">
        <v>3.0726452853995698</v>
      </c>
      <c r="C111" s="26">
        <v>1.2698349049273101</v>
      </c>
      <c r="D111" s="26" t="s">
        <v>124</v>
      </c>
      <c r="E111" s="26"/>
      <c r="F111" s="26">
        <v>1.9254262943687299</v>
      </c>
      <c r="G111" s="26" t="s">
        <v>124</v>
      </c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>
        <v>2.8125744286097301</v>
      </c>
      <c r="T111" s="26" t="s">
        <v>124</v>
      </c>
      <c r="U111" s="26">
        <v>4.7380007229784598</v>
      </c>
      <c r="V111" s="24"/>
      <c r="W111" s="24"/>
      <c r="X111" s="25">
        <v>3.93926</v>
      </c>
      <c r="Y111" s="25"/>
      <c r="Z111" s="24"/>
      <c r="AA111" s="24">
        <v>2.2149134644953961</v>
      </c>
      <c r="AC111" s="9"/>
    </row>
    <row r="112" spans="1:35" x14ac:dyDescent="0.3">
      <c r="A112" s="3" t="s">
        <v>83</v>
      </c>
      <c r="B112" s="26">
        <v>3.07186788287436</v>
      </c>
      <c r="C112" s="26">
        <v>1.2643490807026501</v>
      </c>
      <c r="D112" s="26" t="s">
        <v>124</v>
      </c>
      <c r="E112" s="26"/>
      <c r="F112" s="29">
        <v>1.9121326948386499</v>
      </c>
      <c r="G112" s="29" t="s">
        <v>124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>
        <v>2.2356848674586201</v>
      </c>
      <c r="T112" s="29" t="s">
        <v>125</v>
      </c>
      <c r="U112" s="29">
        <v>4.1478175622972699</v>
      </c>
      <c r="V112" s="24"/>
      <c r="W112" s="24"/>
      <c r="X112" s="25">
        <v>3.93926</v>
      </c>
      <c r="Y112" s="25"/>
      <c r="Z112" s="24"/>
      <c r="AA112" s="24">
        <v>1.7682496879866114</v>
      </c>
      <c r="AC112" s="9"/>
    </row>
    <row r="113" spans="1:30" x14ac:dyDescent="0.3">
      <c r="A113" s="3" t="s">
        <v>84</v>
      </c>
      <c r="B113" s="26">
        <v>2.6751786439912602</v>
      </c>
      <c r="C113" s="26">
        <v>1.27848539016052</v>
      </c>
      <c r="D113" s="26" t="s">
        <v>124</v>
      </c>
      <c r="E113" s="26"/>
      <c r="F113" s="29">
        <v>2.2716038647929602</v>
      </c>
      <c r="G113" s="29" t="s">
        <v>125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>
        <v>1.4662142874485</v>
      </c>
      <c r="T113" s="29" t="s">
        <v>125</v>
      </c>
      <c r="U113" s="29">
        <v>3.7378181522414602</v>
      </c>
      <c r="V113" s="24"/>
      <c r="W113" s="24"/>
      <c r="X113" s="25">
        <v>4.0853820000000001</v>
      </c>
      <c r="Y113" s="25"/>
      <c r="Z113" s="24"/>
      <c r="AA113" s="24">
        <v>1.146836951546556</v>
      </c>
      <c r="AC113" s="9"/>
    </row>
    <row r="114" spans="1:30" x14ac:dyDescent="0.3">
      <c r="A114" s="3" t="s">
        <v>85</v>
      </c>
      <c r="B114" s="26">
        <v>2.6949461275612299</v>
      </c>
      <c r="C114" s="26">
        <v>1.2767398279540101</v>
      </c>
      <c r="D114" s="26" t="s">
        <v>124</v>
      </c>
      <c r="E114" s="26"/>
      <c r="F114" s="29">
        <v>1.6085856261518501</v>
      </c>
      <c r="G114" s="29" t="s">
        <v>125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>
        <v>1.3443469071998</v>
      </c>
      <c r="T114" s="29" t="s">
        <v>125</v>
      </c>
      <c r="U114" s="29">
        <v>2.9529325333516501</v>
      </c>
      <c r="V114" s="24"/>
      <c r="W114" s="24"/>
      <c r="X114" s="25">
        <v>4.0853820000000001</v>
      </c>
      <c r="Y114" s="25"/>
      <c r="Z114" s="24"/>
      <c r="AA114" s="24">
        <v>1.0529529022010153</v>
      </c>
      <c r="AC114" s="9"/>
    </row>
    <row r="115" spans="1:30" x14ac:dyDescent="0.3">
      <c r="A115" s="3" t="s">
        <v>86</v>
      </c>
      <c r="B115" s="26">
        <v>2.65420717796678</v>
      </c>
      <c r="C115" s="26">
        <v>1.2726268590838801</v>
      </c>
      <c r="D115" s="26" t="s">
        <v>124</v>
      </c>
      <c r="E115" s="26"/>
      <c r="F115" s="29">
        <v>1.9551754668747101</v>
      </c>
      <c r="G115" s="29" t="s">
        <v>125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>
        <v>1.91720120628235</v>
      </c>
      <c r="T115" s="29" t="s">
        <v>125</v>
      </c>
      <c r="U115" s="29">
        <v>3.8723766731570599</v>
      </c>
      <c r="V115" s="24"/>
      <c r="W115" s="24"/>
      <c r="X115" s="25">
        <v>4.0853820000000001</v>
      </c>
      <c r="Y115" s="25"/>
      <c r="Z115" s="24"/>
      <c r="AA115" s="24">
        <v>1.5064912331509934</v>
      </c>
      <c r="AC115" s="9"/>
    </row>
    <row r="116" spans="1:30" x14ac:dyDescent="0.3">
      <c r="A116" s="3" t="s">
        <v>90</v>
      </c>
      <c r="B116" s="26">
        <v>2.8549460986535999</v>
      </c>
      <c r="C116" s="26">
        <v>1.29227168929605</v>
      </c>
      <c r="D116" s="26" t="s">
        <v>124</v>
      </c>
      <c r="E116" s="26"/>
      <c r="F116" s="29">
        <v>2.3478606255717702</v>
      </c>
      <c r="G116" s="29" t="s">
        <v>124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>
        <v>1.1615153222155501</v>
      </c>
      <c r="T116" s="29" t="s">
        <v>125</v>
      </c>
      <c r="U116" s="29">
        <v>3.5093759477873201</v>
      </c>
      <c r="V116" s="24"/>
      <c r="W116" s="24"/>
      <c r="X116" s="25">
        <v>3.1071499999999999</v>
      </c>
      <c r="Y116" s="25"/>
      <c r="Z116" s="24"/>
      <c r="AA116" s="24">
        <v>0.89881665893978702</v>
      </c>
      <c r="AC116" s="9"/>
    </row>
    <row r="117" spans="1:30" x14ac:dyDescent="0.3">
      <c r="A117" s="3" t="s">
        <v>91</v>
      </c>
      <c r="B117" s="26">
        <v>2.8685109025284699</v>
      </c>
      <c r="C117" s="26">
        <v>1.2978452916759899</v>
      </c>
      <c r="D117" s="26" t="s">
        <v>124</v>
      </c>
      <c r="E117" s="26"/>
      <c r="F117" s="29">
        <v>2.5182878335799401</v>
      </c>
      <c r="G117" s="29" t="s">
        <v>124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>
        <v>1.1739239569690101</v>
      </c>
      <c r="T117" s="29" t="s">
        <v>125</v>
      </c>
      <c r="U117" s="29">
        <v>3.6922117905489502</v>
      </c>
      <c r="V117" s="24"/>
      <c r="W117" s="24"/>
      <c r="X117" s="25">
        <v>3.1071499999999999</v>
      </c>
      <c r="Y117" s="25"/>
      <c r="Z117" s="24"/>
      <c r="AA117" s="24">
        <v>0.90451763742429392</v>
      </c>
      <c r="AC117" s="9"/>
      <c r="AD117" s="10"/>
    </row>
    <row r="118" spans="1:30" x14ac:dyDescent="0.3">
      <c r="A118" s="3" t="s">
        <v>92</v>
      </c>
      <c r="B118" s="26">
        <v>2.89035316284708</v>
      </c>
      <c r="C118" s="26">
        <v>1.29720585428116</v>
      </c>
      <c r="D118" s="26" t="s">
        <v>124</v>
      </c>
      <c r="E118" s="26"/>
      <c r="F118" s="26">
        <v>2.5928855768844699</v>
      </c>
      <c r="G118" s="26" t="s">
        <v>124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>
        <v>1.4236738514062801</v>
      </c>
      <c r="T118" s="26" t="s">
        <v>124</v>
      </c>
      <c r="U118" s="26">
        <v>4.0165594282907495</v>
      </c>
      <c r="V118" s="24"/>
      <c r="W118" s="24"/>
      <c r="X118" s="25">
        <v>3.1071499999999999</v>
      </c>
      <c r="Y118" s="25"/>
      <c r="Z118" s="24"/>
      <c r="AA118" s="24">
        <v>1.0974926197779162</v>
      </c>
      <c r="AC118" s="9"/>
      <c r="AD118" s="10"/>
    </row>
    <row r="119" spans="1:30" x14ac:dyDescent="0.3">
      <c r="A119" s="3" t="s">
        <v>99</v>
      </c>
      <c r="B119" s="26">
        <v>5.6037116966826703</v>
      </c>
      <c r="C119" s="26">
        <v>2.6468455071041701</v>
      </c>
      <c r="D119" s="26" t="s">
        <v>124</v>
      </c>
      <c r="E119" s="26"/>
      <c r="F119" s="29">
        <v>4.5634481363841299</v>
      </c>
      <c r="G119" s="29" t="s">
        <v>125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>
        <v>5.3342472424699503</v>
      </c>
      <c r="T119" s="29" t="s">
        <v>125</v>
      </c>
      <c r="U119" s="29">
        <v>9.8976953788540811</v>
      </c>
      <c r="V119" s="24"/>
      <c r="W119" s="24"/>
      <c r="X119" s="25"/>
      <c r="Y119" s="25"/>
      <c r="Z119" s="24"/>
      <c r="AA119" s="24">
        <v>2.0153224765679587</v>
      </c>
    </row>
    <row r="120" spans="1:30" x14ac:dyDescent="0.3">
      <c r="A120" s="3" t="s">
        <v>100</v>
      </c>
      <c r="B120" s="26">
        <v>5.4311656929511001</v>
      </c>
      <c r="C120" s="26">
        <v>2.56366717566052</v>
      </c>
      <c r="D120" s="26" t="s">
        <v>124</v>
      </c>
      <c r="E120" s="26"/>
      <c r="F120" s="29">
        <v>5.5234050068080496</v>
      </c>
      <c r="G120" s="29" t="s">
        <v>124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>
        <v>5.0189071782628796</v>
      </c>
      <c r="T120" s="29" t="s">
        <v>125</v>
      </c>
      <c r="U120" s="29">
        <v>10.54231218507093</v>
      </c>
      <c r="V120" s="24"/>
      <c r="W120" s="24"/>
      <c r="X120" s="25"/>
      <c r="Y120" s="25"/>
      <c r="Z120" s="24"/>
      <c r="AA120" s="24">
        <v>1.9577062209605174</v>
      </c>
    </row>
    <row r="121" spans="1:30" x14ac:dyDescent="0.3">
      <c r="A121" s="3" t="s">
        <v>101</v>
      </c>
      <c r="B121" s="26">
        <v>5.6311192455384296</v>
      </c>
      <c r="C121" s="26">
        <v>2.6183105183902602</v>
      </c>
      <c r="D121" s="26" t="s">
        <v>124</v>
      </c>
      <c r="E121" s="26"/>
      <c r="F121" s="29">
        <v>3.9885722211096701</v>
      </c>
      <c r="G121" s="29" t="s">
        <v>124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>
        <v>4.8124334065457504</v>
      </c>
      <c r="T121" s="29" t="s">
        <v>125</v>
      </c>
      <c r="U121" s="29">
        <v>8.8010056276554209</v>
      </c>
      <c r="V121" s="24"/>
      <c r="W121" s="24"/>
      <c r="X121" s="25"/>
      <c r="Y121" s="25"/>
      <c r="Z121" s="24"/>
      <c r="AA121" s="24">
        <v>1.8379918549555532</v>
      </c>
    </row>
    <row r="122" spans="1:30" x14ac:dyDescent="0.3">
      <c r="A122" s="3" t="s">
        <v>105</v>
      </c>
      <c r="B122" s="26">
        <v>5.2989694927622297</v>
      </c>
      <c r="C122" s="26">
        <v>2.4895225443426798</v>
      </c>
      <c r="D122" s="26" t="s">
        <v>124</v>
      </c>
      <c r="E122" s="26"/>
      <c r="F122" s="29">
        <v>6.6482768225792004</v>
      </c>
      <c r="G122" s="29" t="s">
        <v>124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>
        <v>3.8491211525287898</v>
      </c>
      <c r="T122" s="29" t="s">
        <v>125</v>
      </c>
      <c r="U122" s="29">
        <v>10.49739797510799</v>
      </c>
      <c r="V122" s="24"/>
      <c r="W122" s="24"/>
      <c r="X122" s="25">
        <v>4.0599379999999998</v>
      </c>
      <c r="Y122" s="25"/>
      <c r="Z122" s="24"/>
      <c r="AA122" s="24">
        <v>1.5461282571132897</v>
      </c>
    </row>
    <row r="123" spans="1:30" x14ac:dyDescent="0.3">
      <c r="A123" s="3" t="s">
        <v>106</v>
      </c>
      <c r="B123" s="26">
        <v>5.3690296869300402</v>
      </c>
      <c r="C123" s="26">
        <v>2.5027253705225099</v>
      </c>
      <c r="D123" s="26" t="s">
        <v>124</v>
      </c>
      <c r="E123" s="26"/>
      <c r="F123" s="29">
        <v>6.1536429714464704</v>
      </c>
      <c r="G123" s="29" t="s">
        <v>124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>
        <v>3.5063638149209599</v>
      </c>
      <c r="T123" s="29" t="s">
        <v>125</v>
      </c>
      <c r="U123" s="29">
        <v>9.6600067863674308</v>
      </c>
      <c r="V123" s="24"/>
      <c r="W123" s="24"/>
      <c r="X123" s="25">
        <v>4.0599379999999998</v>
      </c>
      <c r="Y123" s="25"/>
      <c r="Z123" s="24"/>
      <c r="AA123" s="24">
        <v>1.4010182084776301</v>
      </c>
    </row>
    <row r="124" spans="1:30" x14ac:dyDescent="0.3">
      <c r="A124" s="3" t="s">
        <v>107</v>
      </c>
      <c r="B124" s="26">
        <v>5.3842975229729202</v>
      </c>
      <c r="C124" s="26">
        <v>2.5133494953262101</v>
      </c>
      <c r="D124" s="26" t="s">
        <v>124</v>
      </c>
      <c r="E124" s="26"/>
      <c r="F124" s="26">
        <v>7.2414683398825703</v>
      </c>
      <c r="G124" s="26" t="s">
        <v>124</v>
      </c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>
        <v>4.6167347732509301</v>
      </c>
      <c r="T124" s="26" t="s">
        <v>124</v>
      </c>
      <c r="U124" s="26">
        <v>11.8582031131335</v>
      </c>
      <c r="V124" s="24"/>
      <c r="W124" s="24"/>
      <c r="X124" s="25">
        <v>4.0599379999999998</v>
      </c>
      <c r="Y124" s="25"/>
      <c r="Z124" s="24"/>
      <c r="AA124" s="24">
        <v>1.8368853125425437</v>
      </c>
    </row>
    <row r="125" spans="1:30" x14ac:dyDescent="0.3">
      <c r="A125" s="3" t="s">
        <v>108</v>
      </c>
      <c r="B125" s="26">
        <v>2.4819196047418601</v>
      </c>
      <c r="C125" s="26">
        <v>1.27572715335403</v>
      </c>
      <c r="D125" s="26" t="s">
        <v>124</v>
      </c>
      <c r="E125" s="26"/>
      <c r="F125" s="29">
        <v>1.75249145664317</v>
      </c>
      <c r="G125" s="29" t="s">
        <v>125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>
        <v>1.92142273500327</v>
      </c>
      <c r="T125" s="29" t="s">
        <v>125</v>
      </c>
      <c r="U125" s="29">
        <v>3.67391419164644</v>
      </c>
      <c r="V125" s="24"/>
      <c r="W125" s="24"/>
      <c r="X125" s="25">
        <v>3.4717750000000001</v>
      </c>
      <c r="Y125" s="25"/>
      <c r="Z125" s="24"/>
      <c r="AA125" s="24">
        <v>1.5061392476844548</v>
      </c>
    </row>
    <row r="126" spans="1:30" x14ac:dyDescent="0.3">
      <c r="A126" s="3" t="s">
        <v>109</v>
      </c>
      <c r="B126" s="26">
        <v>2.4982574919552301</v>
      </c>
      <c r="C126" s="26">
        <v>1.2825153452979901</v>
      </c>
      <c r="D126" s="26" t="s">
        <v>124</v>
      </c>
      <c r="E126" s="26"/>
      <c r="F126" s="29">
        <v>1.46959783374803</v>
      </c>
      <c r="G126" s="29" t="s">
        <v>125</v>
      </c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>
        <v>2.4636028569158799</v>
      </c>
      <c r="T126" s="29" t="s">
        <v>125</v>
      </c>
      <c r="U126" s="29">
        <v>3.9332006906639099</v>
      </c>
      <c r="V126" s="24"/>
      <c r="W126" s="24"/>
      <c r="X126" s="25">
        <v>3.4717750000000001</v>
      </c>
      <c r="Y126" s="25"/>
      <c r="Z126" s="24"/>
      <c r="AA126" s="24">
        <v>1.9209149161045449</v>
      </c>
      <c r="AC126" s="9"/>
      <c r="AD126" s="10"/>
    </row>
    <row r="127" spans="1:30" x14ac:dyDescent="0.3">
      <c r="A127" s="3" t="s">
        <v>110</v>
      </c>
      <c r="B127" s="26">
        <v>2.6999127863207799</v>
      </c>
      <c r="C127" s="26">
        <v>1.3631589900874499</v>
      </c>
      <c r="D127" s="26" t="s">
        <v>124</v>
      </c>
      <c r="E127" s="26"/>
      <c r="F127" s="29">
        <v>2.0127170512241199</v>
      </c>
      <c r="G127" s="29" t="s">
        <v>124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>
        <v>1.9122954707682001</v>
      </c>
      <c r="T127" s="29" t="s">
        <v>125</v>
      </c>
      <c r="U127" s="29">
        <v>3.9250125219923202</v>
      </c>
      <c r="V127" s="24"/>
      <c r="W127" s="24"/>
      <c r="X127" s="25">
        <v>3.4717750000000001</v>
      </c>
      <c r="Y127" s="25"/>
      <c r="Z127" s="24"/>
      <c r="AA127" s="24">
        <v>1.4028411100054601</v>
      </c>
      <c r="AC127" s="9"/>
      <c r="AD12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Plotting</vt:lpstr>
      <vt:lpstr>Sensitivity Report 1</vt:lpstr>
      <vt:lpstr>Calculating 3550 speciation1</vt:lpstr>
      <vt:lpstr>Calculating 3550 speciation1.5</vt:lpstr>
      <vt:lpstr>Calculating 3550 speciation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William Towbin</cp:lastModifiedBy>
  <dcterms:created xsi:type="dcterms:W3CDTF">2021-03-30T19:25:37Z</dcterms:created>
  <dcterms:modified xsi:type="dcterms:W3CDTF">2021-05-19T18:46:59Z</dcterms:modified>
</cp:coreProperties>
</file>