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5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6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towbin/Projects/Caltech2020-Glass-SIMS/"/>
    </mc:Choice>
  </mc:AlternateContent>
  <xr:revisionPtr revIDLastSave="0" documentId="13_ncr:1_{AC22C427-2B72-E740-B8D7-1C6CC8432BD1}" xr6:coauthVersionLast="47" xr6:coauthVersionMax="47" xr10:uidLastSave="{00000000-0000-0000-0000-000000000000}"/>
  <bookViews>
    <workbookView xWindow="-440" yWindow="7940" windowWidth="28200" windowHeight="17840" firstSheet="1" activeTab="3" xr2:uid="{40C3DC3E-DB04-974E-8F6B-2B62050584E9}"/>
  </bookViews>
  <sheets>
    <sheet name="Melt Inclusion Data" sheetId="1" r:id="rId1"/>
    <sheet name="Sheet4" sheetId="4" r:id="rId2"/>
    <sheet name="Glass Calib With Sulfur (2)" sheetId="7" r:id="rId3"/>
    <sheet name="Glass Calibs Combined" sheetId="2" r:id="rId4"/>
    <sheet name="Glass Calib With Sulfur" sheetId="3" r:id="rId5"/>
    <sheet name="Mount B Drift" sheetId="9" r:id="rId6"/>
    <sheet name="Sheet5" sheetId="8" r:id="rId7"/>
    <sheet name="Mount A Drift Standards" sheetId="6" r:id="rId8"/>
    <sheet name="Sheet1" sheetId="5" r:id="rId9"/>
  </sheets>
  <externalReferences>
    <externalReference r:id="rId10"/>
    <externalReference r:id="rId11"/>
  </externalReferences>
  <definedNames>
    <definedName name="_xlnm._FilterDatabase" localSheetId="7" hidden="1">'Mount A Drift Standards'!$A$1:$I$152</definedName>
    <definedName name="_xlnm._FilterDatabase" localSheetId="5" hidden="1">'Mount B Drift'!$A$1:$BH$68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3" i="9" l="1"/>
  <c r="BF4" i="9"/>
  <c r="BF5" i="9"/>
  <c r="BF6" i="9"/>
  <c r="BF7" i="9"/>
  <c r="BF8" i="9"/>
  <c r="BF9" i="9"/>
  <c r="BF10" i="9"/>
  <c r="BF11" i="9"/>
  <c r="BF12" i="9"/>
  <c r="BF13" i="9"/>
  <c r="BF14" i="9"/>
  <c r="BF15" i="9"/>
  <c r="BF16" i="9"/>
  <c r="BF17" i="9"/>
  <c r="BF18" i="9"/>
  <c r="BF19" i="9"/>
  <c r="BF20" i="9"/>
  <c r="BF21" i="9"/>
  <c r="BF22" i="9"/>
  <c r="BF23" i="9"/>
  <c r="BF24" i="9"/>
  <c r="BF25" i="9"/>
  <c r="BF26" i="9"/>
  <c r="BF27" i="9"/>
  <c r="BF28" i="9"/>
  <c r="BF29" i="9"/>
  <c r="BF30" i="9"/>
  <c r="BF31" i="9"/>
  <c r="BF32" i="9"/>
  <c r="BF33" i="9"/>
  <c r="BF34" i="9"/>
  <c r="BF35" i="9"/>
  <c r="BF36" i="9"/>
  <c r="BF37" i="9"/>
  <c r="BF38" i="9"/>
  <c r="BF39" i="9"/>
  <c r="BF40" i="9"/>
  <c r="BF41" i="9"/>
  <c r="BF42" i="9"/>
  <c r="BF43" i="9"/>
  <c r="BF44" i="9"/>
  <c r="BF45" i="9"/>
  <c r="BF46" i="9"/>
  <c r="BF47" i="9"/>
  <c r="BF48" i="9"/>
  <c r="BF49" i="9"/>
  <c r="BF50" i="9"/>
  <c r="BF51" i="9"/>
  <c r="BF52" i="9"/>
  <c r="BF53" i="9"/>
  <c r="BF54" i="9"/>
  <c r="BF55" i="9"/>
  <c r="BF56" i="9"/>
  <c r="BF58" i="9"/>
  <c r="BF59" i="9"/>
  <c r="BF60" i="9"/>
  <c r="BF61" i="9"/>
  <c r="BF62" i="9"/>
  <c r="BF63" i="9"/>
  <c r="BF64" i="9"/>
  <c r="BF65" i="9"/>
  <c r="BF66" i="9"/>
  <c r="BF67" i="9"/>
  <c r="BF68" i="9"/>
  <c r="BF2" i="9"/>
  <c r="CE67" i="2"/>
  <c r="CD67" i="2"/>
  <c r="CB67" i="2"/>
  <c r="CA67" i="2"/>
  <c r="BZ67" i="2"/>
  <c r="BY67" i="2"/>
  <c r="CE66" i="2"/>
  <c r="CD66" i="2"/>
  <c r="CB66" i="2"/>
  <c r="CA66" i="2"/>
  <c r="BZ66" i="2"/>
  <c r="BY66" i="2"/>
  <c r="CE65" i="2"/>
  <c r="CD65" i="2"/>
  <c r="CB65" i="2"/>
  <c r="CA65" i="2"/>
  <c r="BZ65" i="2"/>
  <c r="BY65" i="2"/>
  <c r="CE64" i="2"/>
  <c r="CD64" i="2"/>
  <c r="CB64" i="2"/>
  <c r="CA64" i="2"/>
  <c r="BZ64" i="2"/>
  <c r="BY64" i="2"/>
  <c r="CE63" i="2"/>
  <c r="CD63" i="2"/>
  <c r="CB63" i="2"/>
  <c r="CA63" i="2"/>
  <c r="BZ63" i="2"/>
  <c r="BY63" i="2"/>
  <c r="CE62" i="2"/>
  <c r="CD62" i="2"/>
  <c r="CB62" i="2"/>
  <c r="CA62" i="2"/>
  <c r="BZ62" i="2"/>
  <c r="BY62" i="2"/>
  <c r="CE61" i="2"/>
  <c r="CD61" i="2"/>
  <c r="CB61" i="2"/>
  <c r="CA61" i="2"/>
  <c r="BZ61" i="2"/>
  <c r="BY61" i="2"/>
  <c r="CE60" i="2"/>
  <c r="CD60" i="2"/>
  <c r="CB60" i="2"/>
  <c r="CA60" i="2"/>
  <c r="BZ60" i="2"/>
  <c r="BY60" i="2"/>
  <c r="CE59" i="2"/>
  <c r="CD59" i="2"/>
  <c r="CB59" i="2"/>
  <c r="CA59" i="2"/>
  <c r="BZ59" i="2"/>
  <c r="BY59" i="2"/>
  <c r="CE58" i="2"/>
  <c r="CD58" i="2"/>
  <c r="CB58" i="2"/>
  <c r="CA58" i="2"/>
  <c r="BZ58" i="2"/>
  <c r="BY58" i="2"/>
  <c r="CE57" i="2"/>
  <c r="CD57" i="2"/>
  <c r="CB57" i="2"/>
  <c r="CA57" i="2"/>
  <c r="BZ57" i="2"/>
  <c r="BY57" i="2"/>
  <c r="CE56" i="2"/>
  <c r="CD56" i="2"/>
  <c r="CB56" i="2"/>
  <c r="CA56" i="2"/>
  <c r="BZ56" i="2"/>
  <c r="BY56" i="2"/>
  <c r="CE55" i="2"/>
  <c r="CD55" i="2"/>
  <c r="CB55" i="2"/>
  <c r="CA55" i="2"/>
  <c r="BZ55" i="2"/>
  <c r="BY55" i="2"/>
  <c r="CE54" i="2"/>
  <c r="CD54" i="2"/>
  <c r="CB54" i="2"/>
  <c r="CA54" i="2"/>
  <c r="BZ54" i="2"/>
  <c r="BY54" i="2"/>
  <c r="CE53" i="2"/>
  <c r="CD53" i="2"/>
  <c r="CB53" i="2"/>
  <c r="CA53" i="2"/>
  <c r="BZ53" i="2"/>
  <c r="BY53" i="2"/>
  <c r="CE52" i="2"/>
  <c r="CD52" i="2"/>
  <c r="CB52" i="2"/>
  <c r="CA52" i="2"/>
  <c r="BZ52" i="2"/>
  <c r="BY52" i="2"/>
  <c r="CE51" i="2"/>
  <c r="CD51" i="2"/>
  <c r="CB51" i="2"/>
  <c r="CA51" i="2"/>
  <c r="BZ51" i="2"/>
  <c r="BY51" i="2"/>
  <c r="CE50" i="2"/>
  <c r="CD50" i="2"/>
  <c r="CB50" i="2"/>
  <c r="CA50" i="2"/>
  <c r="BZ50" i="2"/>
  <c r="BY50" i="2"/>
  <c r="CE49" i="2"/>
  <c r="CD49" i="2"/>
  <c r="CB49" i="2"/>
  <c r="CA49" i="2"/>
  <c r="BZ49" i="2"/>
  <c r="BY49" i="2"/>
  <c r="CE48" i="2"/>
  <c r="CD48" i="2"/>
  <c r="CB48" i="2"/>
  <c r="CA48" i="2"/>
  <c r="BZ48" i="2"/>
  <c r="BY48" i="2"/>
  <c r="CE47" i="2"/>
  <c r="CD47" i="2"/>
  <c r="CB47" i="2"/>
  <c r="CA47" i="2"/>
  <c r="BZ47" i="2"/>
  <c r="BY47" i="2"/>
  <c r="CE46" i="2"/>
  <c r="CD46" i="2"/>
  <c r="CB46" i="2"/>
  <c r="CA46" i="2"/>
  <c r="BZ46" i="2"/>
  <c r="BY46" i="2"/>
  <c r="CE45" i="2"/>
  <c r="CD45" i="2"/>
  <c r="CB45" i="2"/>
  <c r="CA45" i="2"/>
  <c r="BZ45" i="2"/>
  <c r="BY45" i="2"/>
  <c r="CE44" i="2"/>
  <c r="CD44" i="2"/>
  <c r="CB44" i="2"/>
  <c r="CA44" i="2"/>
  <c r="BZ44" i="2"/>
  <c r="BY44" i="2"/>
  <c r="CE43" i="2"/>
  <c r="CD43" i="2"/>
  <c r="CB43" i="2"/>
  <c r="CA43" i="2"/>
  <c r="BZ43" i="2"/>
  <c r="BY43" i="2"/>
  <c r="CE42" i="2"/>
  <c r="CD42" i="2"/>
  <c r="CB42" i="2"/>
  <c r="CA42" i="2"/>
  <c r="BZ42" i="2"/>
  <c r="BY42" i="2"/>
  <c r="CE41" i="2"/>
  <c r="CD41" i="2"/>
  <c r="CB41" i="2"/>
  <c r="CA41" i="2"/>
  <c r="BZ41" i="2"/>
  <c r="BY41" i="2"/>
  <c r="CE40" i="2"/>
  <c r="CD40" i="2"/>
  <c r="CB40" i="2"/>
  <c r="CA40" i="2"/>
  <c r="BZ40" i="2"/>
  <c r="BY40" i="2"/>
  <c r="CE39" i="2"/>
  <c r="CD39" i="2"/>
  <c r="CB39" i="2"/>
  <c r="CA39" i="2"/>
  <c r="BZ39" i="2"/>
  <c r="BY39" i="2"/>
  <c r="CE38" i="2"/>
  <c r="CD38" i="2"/>
  <c r="CB38" i="2"/>
  <c r="CA38" i="2"/>
  <c r="BZ38" i="2"/>
  <c r="BY38" i="2"/>
  <c r="CE37" i="2"/>
  <c r="CD37" i="2"/>
  <c r="CB37" i="2"/>
  <c r="CA37" i="2"/>
  <c r="BZ37" i="2"/>
  <c r="BY37" i="2"/>
  <c r="CE36" i="2"/>
  <c r="CD36" i="2"/>
  <c r="CB36" i="2"/>
  <c r="CA36" i="2"/>
  <c r="BZ36" i="2"/>
  <c r="BY36" i="2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7" i="6"/>
  <c r="I116" i="6"/>
  <c r="I115" i="6"/>
  <c r="I114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62" i="6"/>
  <c r="I60" i="6"/>
  <c r="E60" i="6"/>
  <c r="I59" i="6"/>
  <c r="E59" i="6"/>
  <c r="I58" i="6"/>
  <c r="E58" i="6"/>
  <c r="I57" i="6"/>
  <c r="E57" i="6"/>
  <c r="I56" i="6"/>
  <c r="E56" i="6"/>
  <c r="I55" i="6"/>
  <c r="E55" i="6"/>
  <c r="I54" i="6"/>
  <c r="E54" i="6"/>
  <c r="I53" i="6"/>
  <c r="E53" i="6"/>
  <c r="I52" i="6"/>
  <c r="E52" i="6"/>
  <c r="I51" i="6"/>
  <c r="E51" i="6"/>
  <c r="I50" i="6"/>
  <c r="E50" i="6"/>
  <c r="I49" i="6"/>
  <c r="E49" i="6"/>
  <c r="I48" i="6"/>
  <c r="E48" i="6"/>
  <c r="I47" i="6"/>
  <c r="E47" i="6"/>
  <c r="I46" i="6"/>
  <c r="E46" i="6"/>
  <c r="I45" i="6"/>
  <c r="E45" i="6"/>
  <c r="I44" i="6"/>
  <c r="I43" i="6"/>
  <c r="I42" i="6"/>
  <c r="I41" i="6"/>
  <c r="E41" i="6"/>
  <c r="I40" i="6"/>
  <c r="E40" i="6"/>
  <c r="I39" i="6"/>
  <c r="E39" i="6"/>
  <c r="I38" i="6"/>
  <c r="E38" i="6"/>
  <c r="I37" i="6"/>
  <c r="E37" i="6"/>
  <c r="I36" i="6"/>
  <c r="E36" i="6"/>
  <c r="I35" i="6"/>
  <c r="E35" i="6"/>
  <c r="I34" i="6"/>
  <c r="E34" i="6"/>
  <c r="I33" i="6"/>
  <c r="E33" i="6"/>
  <c r="I32" i="6"/>
  <c r="E32" i="6"/>
  <c r="I31" i="6"/>
  <c r="E31" i="6"/>
  <c r="I30" i="6"/>
  <c r="E30" i="6"/>
  <c r="I29" i="6"/>
  <c r="I28" i="6"/>
  <c r="E28" i="6"/>
  <c r="I27" i="6"/>
  <c r="E27" i="6"/>
  <c r="I26" i="6"/>
  <c r="E26" i="6"/>
  <c r="I25" i="6"/>
  <c r="E25" i="6"/>
  <c r="I24" i="6"/>
  <c r="E24" i="6"/>
  <c r="I23" i="6"/>
  <c r="E23" i="6"/>
  <c r="I22" i="6"/>
  <c r="E22" i="6"/>
  <c r="I21" i="6"/>
  <c r="E21" i="6"/>
  <c r="I20" i="6"/>
  <c r="E20" i="6"/>
  <c r="I19" i="6"/>
  <c r="E19" i="6"/>
  <c r="I18" i="6"/>
  <c r="E18" i="6"/>
  <c r="I17" i="6"/>
  <c r="E17" i="6"/>
  <c r="I16" i="6"/>
  <c r="E16" i="6"/>
  <c r="I15" i="6"/>
  <c r="E15" i="6"/>
  <c r="I14" i="6"/>
  <c r="E14" i="6"/>
  <c r="I13" i="6"/>
  <c r="I12" i="6"/>
  <c r="I11" i="6"/>
  <c r="I10" i="6"/>
  <c r="I9" i="6"/>
  <c r="E9" i="6"/>
  <c r="I8" i="6"/>
  <c r="E8" i="6"/>
  <c r="I7" i="6"/>
  <c r="E7" i="6"/>
  <c r="I6" i="6"/>
  <c r="E6" i="6"/>
  <c r="I5" i="6"/>
  <c r="E5" i="6"/>
  <c r="I4" i="6"/>
  <c r="E4" i="6"/>
  <c r="I3" i="6"/>
  <c r="E3" i="6"/>
  <c r="I2" i="6"/>
  <c r="E2" i="6"/>
  <c r="BH3" i="7"/>
  <c r="BH4" i="7"/>
  <c r="BH5" i="7"/>
  <c r="BH6" i="7"/>
  <c r="BH7" i="7"/>
  <c r="BH8" i="7"/>
  <c r="BH9" i="7"/>
  <c r="BH10" i="7"/>
  <c r="BH11" i="7"/>
  <c r="BH12" i="7"/>
  <c r="BH13" i="7"/>
  <c r="BH14" i="7"/>
  <c r="BH15" i="7"/>
  <c r="BH16" i="7"/>
  <c r="BH17" i="7"/>
  <c r="BH18" i="7"/>
  <c r="BH19" i="7"/>
  <c r="BH20" i="7"/>
  <c r="BH21" i="7"/>
  <c r="BH22" i="7"/>
  <c r="BH23" i="7"/>
  <c r="BH24" i="7"/>
  <c r="BH25" i="7"/>
  <c r="BH26" i="7"/>
  <c r="BH27" i="7"/>
  <c r="BH28" i="7"/>
  <c r="BH29" i="7"/>
  <c r="BH30" i="7"/>
  <c r="BH31" i="7"/>
  <c r="BH32" i="7"/>
  <c r="BH33" i="7"/>
  <c r="BH2" i="7"/>
  <c r="BP33" i="7"/>
  <c r="BO33" i="7"/>
  <c r="BM33" i="7"/>
  <c r="BL33" i="7"/>
  <c r="BK33" i="7"/>
  <c r="BJ33" i="7"/>
  <c r="BP32" i="7"/>
  <c r="BO32" i="7"/>
  <c r="BM32" i="7"/>
  <c r="BL32" i="7"/>
  <c r="BK32" i="7"/>
  <c r="BJ32" i="7"/>
  <c r="BP31" i="7"/>
  <c r="BO31" i="7"/>
  <c r="BM31" i="7"/>
  <c r="BL31" i="7"/>
  <c r="BK31" i="7"/>
  <c r="BJ31" i="7"/>
  <c r="BP30" i="7"/>
  <c r="BO30" i="7"/>
  <c r="BM30" i="7"/>
  <c r="BL30" i="7"/>
  <c r="BK30" i="7"/>
  <c r="BJ30" i="7"/>
  <c r="BP29" i="7"/>
  <c r="BO29" i="7"/>
  <c r="BM29" i="7"/>
  <c r="BL29" i="7"/>
  <c r="BK29" i="7"/>
  <c r="BJ29" i="7"/>
  <c r="BP28" i="7"/>
  <c r="BO28" i="7"/>
  <c r="BM28" i="7"/>
  <c r="BL28" i="7"/>
  <c r="BK28" i="7"/>
  <c r="BJ28" i="7"/>
  <c r="BP27" i="7"/>
  <c r="BO27" i="7"/>
  <c r="BM27" i="7"/>
  <c r="BL27" i="7"/>
  <c r="BK27" i="7"/>
  <c r="BJ27" i="7"/>
  <c r="BP26" i="7"/>
  <c r="BO26" i="7"/>
  <c r="BM26" i="7"/>
  <c r="BL26" i="7"/>
  <c r="BK26" i="7"/>
  <c r="BJ26" i="7"/>
  <c r="BP25" i="7"/>
  <c r="BO25" i="7"/>
  <c r="BM25" i="7"/>
  <c r="BL25" i="7"/>
  <c r="BK25" i="7"/>
  <c r="BJ25" i="7"/>
  <c r="BP24" i="7"/>
  <c r="BO24" i="7"/>
  <c r="BM24" i="7"/>
  <c r="BL24" i="7"/>
  <c r="BK24" i="7"/>
  <c r="BJ24" i="7"/>
  <c r="BP23" i="7"/>
  <c r="BO23" i="7"/>
  <c r="BM23" i="7"/>
  <c r="BL23" i="7"/>
  <c r="BK23" i="7"/>
  <c r="BJ23" i="7"/>
  <c r="BP22" i="7"/>
  <c r="BO22" i="7"/>
  <c r="BM22" i="7"/>
  <c r="BL22" i="7"/>
  <c r="BK22" i="7"/>
  <c r="BJ22" i="7"/>
  <c r="BP21" i="7"/>
  <c r="BO21" i="7"/>
  <c r="BM21" i="7"/>
  <c r="BL21" i="7"/>
  <c r="BK21" i="7"/>
  <c r="BJ21" i="7"/>
  <c r="BP20" i="7"/>
  <c r="BO20" i="7"/>
  <c r="BM20" i="7"/>
  <c r="BL20" i="7"/>
  <c r="BK20" i="7"/>
  <c r="BJ20" i="7"/>
  <c r="BP19" i="7"/>
  <c r="BO19" i="7"/>
  <c r="BM19" i="7"/>
  <c r="BL19" i="7"/>
  <c r="BK19" i="7"/>
  <c r="BJ19" i="7"/>
  <c r="BP18" i="7"/>
  <c r="BO18" i="7"/>
  <c r="BM18" i="7"/>
  <c r="BL18" i="7"/>
  <c r="BK18" i="7"/>
  <c r="BJ18" i="7"/>
  <c r="BP17" i="7"/>
  <c r="BO17" i="7"/>
  <c r="BM17" i="7"/>
  <c r="BL17" i="7"/>
  <c r="BK17" i="7"/>
  <c r="BJ17" i="7"/>
  <c r="BP16" i="7"/>
  <c r="BO16" i="7"/>
  <c r="BM16" i="7"/>
  <c r="BL16" i="7"/>
  <c r="BK16" i="7"/>
  <c r="BJ16" i="7"/>
  <c r="BP15" i="7"/>
  <c r="BO15" i="7"/>
  <c r="BM15" i="7"/>
  <c r="BL15" i="7"/>
  <c r="BK15" i="7"/>
  <c r="BJ15" i="7"/>
  <c r="BP14" i="7"/>
  <c r="BO14" i="7"/>
  <c r="BM14" i="7"/>
  <c r="BL14" i="7"/>
  <c r="BK14" i="7"/>
  <c r="BJ14" i="7"/>
  <c r="BP13" i="7"/>
  <c r="BO13" i="7"/>
  <c r="BM13" i="7"/>
  <c r="BL13" i="7"/>
  <c r="BK13" i="7"/>
  <c r="BJ13" i="7"/>
  <c r="BP12" i="7"/>
  <c r="BO12" i="7"/>
  <c r="BM12" i="7"/>
  <c r="BL12" i="7"/>
  <c r="BK12" i="7"/>
  <c r="BJ12" i="7"/>
  <c r="BP11" i="7"/>
  <c r="BO11" i="7"/>
  <c r="BM11" i="7"/>
  <c r="BL11" i="7"/>
  <c r="BK11" i="7"/>
  <c r="BJ11" i="7"/>
  <c r="BP10" i="7"/>
  <c r="BO10" i="7"/>
  <c r="BM10" i="7"/>
  <c r="BL10" i="7"/>
  <c r="BK10" i="7"/>
  <c r="BJ10" i="7"/>
  <c r="BP9" i="7"/>
  <c r="BO9" i="7"/>
  <c r="BM9" i="7"/>
  <c r="BL9" i="7"/>
  <c r="BK9" i="7"/>
  <c r="BJ9" i="7"/>
  <c r="BP8" i="7"/>
  <c r="BO8" i="7"/>
  <c r="BM8" i="7"/>
  <c r="BL8" i="7"/>
  <c r="BK8" i="7"/>
  <c r="BJ8" i="7"/>
  <c r="BP7" i="7"/>
  <c r="BO7" i="7"/>
  <c r="BM7" i="7"/>
  <c r="BL7" i="7"/>
  <c r="BK7" i="7"/>
  <c r="BJ7" i="7"/>
  <c r="BP6" i="7"/>
  <c r="BO6" i="7"/>
  <c r="BM6" i="7"/>
  <c r="BL6" i="7"/>
  <c r="BK6" i="7"/>
  <c r="BJ6" i="7"/>
  <c r="BP5" i="7"/>
  <c r="BO5" i="7"/>
  <c r="BM5" i="7"/>
  <c r="BL5" i="7"/>
  <c r="BK5" i="7"/>
  <c r="BJ5" i="7"/>
  <c r="BP4" i="7"/>
  <c r="BO4" i="7"/>
  <c r="BM4" i="7"/>
  <c r="BL4" i="7"/>
  <c r="BK4" i="7"/>
  <c r="BJ4" i="7"/>
  <c r="BP3" i="7"/>
  <c r="BO3" i="7"/>
  <c r="BM3" i="7"/>
  <c r="BL3" i="7"/>
  <c r="BK3" i="7"/>
  <c r="BJ3" i="7"/>
  <c r="BP2" i="7"/>
  <c r="BO2" i="7"/>
  <c r="BM2" i="7"/>
  <c r="BL2" i="7"/>
  <c r="BK2" i="7"/>
  <c r="BJ2" i="7"/>
  <c r="F26" i="5" l="1"/>
  <c r="F25" i="5"/>
  <c r="F24" i="5"/>
  <c r="F23" i="5"/>
  <c r="F21" i="5"/>
  <c r="F20" i="5"/>
  <c r="F19" i="5"/>
  <c r="F18" i="5"/>
  <c r="F12" i="5"/>
  <c r="F11" i="5"/>
  <c r="F10" i="5"/>
  <c r="F9" i="5"/>
  <c r="F8" i="5"/>
  <c r="F7" i="5"/>
  <c r="F6" i="5"/>
  <c r="F5" i="5"/>
  <c r="BP2" i="3"/>
  <c r="CE4" i="2"/>
  <c r="K13" i="1" l="1"/>
  <c r="L13" i="1"/>
  <c r="M13" i="1"/>
  <c r="N13" i="1"/>
  <c r="O13" i="1"/>
  <c r="P13" i="1"/>
  <c r="K14" i="1"/>
  <c r="L14" i="1"/>
  <c r="M14" i="1"/>
  <c r="N14" i="1"/>
  <c r="O14" i="1"/>
  <c r="P14" i="1"/>
  <c r="BP33" i="3"/>
  <c r="BO33" i="3"/>
  <c r="BM33" i="3"/>
  <c r="BL33" i="3"/>
  <c r="BK33" i="3"/>
  <c r="BJ33" i="3"/>
  <c r="BP32" i="3"/>
  <c r="BO32" i="3"/>
  <c r="BM32" i="3"/>
  <c r="BL32" i="3"/>
  <c r="BK32" i="3"/>
  <c r="BJ32" i="3"/>
  <c r="BP31" i="3"/>
  <c r="BO31" i="3"/>
  <c r="BM31" i="3"/>
  <c r="BL31" i="3"/>
  <c r="BK31" i="3"/>
  <c r="BJ31" i="3"/>
  <c r="BP30" i="3"/>
  <c r="BO30" i="3"/>
  <c r="BM30" i="3"/>
  <c r="BL30" i="3"/>
  <c r="BK30" i="3"/>
  <c r="BJ30" i="3"/>
  <c r="BP29" i="3"/>
  <c r="BO29" i="3"/>
  <c r="BM29" i="3"/>
  <c r="BL29" i="3"/>
  <c r="BK29" i="3"/>
  <c r="BJ29" i="3"/>
  <c r="BP28" i="3"/>
  <c r="BO28" i="3"/>
  <c r="BM28" i="3"/>
  <c r="BL28" i="3"/>
  <c r="BK28" i="3"/>
  <c r="BJ28" i="3"/>
  <c r="BP27" i="3"/>
  <c r="BO27" i="3"/>
  <c r="BM27" i="3"/>
  <c r="BL27" i="3"/>
  <c r="BK27" i="3"/>
  <c r="BJ27" i="3"/>
  <c r="BP26" i="3"/>
  <c r="BO26" i="3"/>
  <c r="BM26" i="3"/>
  <c r="BL26" i="3"/>
  <c r="BK26" i="3"/>
  <c r="BJ26" i="3"/>
  <c r="BP25" i="3"/>
  <c r="BO25" i="3"/>
  <c r="BM25" i="3"/>
  <c r="BL25" i="3"/>
  <c r="BK25" i="3"/>
  <c r="BJ25" i="3"/>
  <c r="BP24" i="3"/>
  <c r="BO24" i="3"/>
  <c r="BM24" i="3"/>
  <c r="BL24" i="3"/>
  <c r="BK24" i="3"/>
  <c r="BJ24" i="3"/>
  <c r="BP23" i="3"/>
  <c r="BO23" i="3"/>
  <c r="BM23" i="3"/>
  <c r="BL23" i="3"/>
  <c r="BK23" i="3"/>
  <c r="BJ23" i="3"/>
  <c r="BP22" i="3"/>
  <c r="BO22" i="3"/>
  <c r="BM22" i="3"/>
  <c r="BL22" i="3"/>
  <c r="BK22" i="3"/>
  <c r="BJ22" i="3"/>
  <c r="BP21" i="3"/>
  <c r="BO21" i="3"/>
  <c r="BM21" i="3"/>
  <c r="BL21" i="3"/>
  <c r="BK21" i="3"/>
  <c r="BJ21" i="3"/>
  <c r="BP20" i="3"/>
  <c r="BO20" i="3"/>
  <c r="BM20" i="3"/>
  <c r="BL20" i="3"/>
  <c r="BK20" i="3"/>
  <c r="BJ20" i="3"/>
  <c r="BP19" i="3"/>
  <c r="BO19" i="3"/>
  <c r="BM19" i="3"/>
  <c r="BL19" i="3"/>
  <c r="BK19" i="3"/>
  <c r="BJ19" i="3"/>
  <c r="BP18" i="3"/>
  <c r="BO18" i="3"/>
  <c r="BM18" i="3"/>
  <c r="BL18" i="3"/>
  <c r="BK18" i="3"/>
  <c r="BJ18" i="3"/>
  <c r="BP17" i="3"/>
  <c r="BO17" i="3"/>
  <c r="BM17" i="3"/>
  <c r="BL17" i="3"/>
  <c r="BK17" i="3"/>
  <c r="BJ17" i="3"/>
  <c r="BP16" i="3"/>
  <c r="BO16" i="3"/>
  <c r="BM16" i="3"/>
  <c r="BL16" i="3"/>
  <c r="BK16" i="3"/>
  <c r="BJ16" i="3"/>
  <c r="BP15" i="3"/>
  <c r="BO15" i="3"/>
  <c r="BM15" i="3"/>
  <c r="BL15" i="3"/>
  <c r="BK15" i="3"/>
  <c r="BJ15" i="3"/>
  <c r="BP14" i="3"/>
  <c r="BO14" i="3"/>
  <c r="BM14" i="3"/>
  <c r="BL14" i="3"/>
  <c r="BK14" i="3"/>
  <c r="BJ14" i="3"/>
  <c r="BP13" i="3"/>
  <c r="BO13" i="3"/>
  <c r="BM13" i="3"/>
  <c r="BL13" i="3"/>
  <c r="BK13" i="3"/>
  <c r="BJ13" i="3"/>
  <c r="BP12" i="3"/>
  <c r="BO12" i="3"/>
  <c r="BM12" i="3"/>
  <c r="BL12" i="3"/>
  <c r="BK12" i="3"/>
  <c r="BJ12" i="3"/>
  <c r="BP11" i="3"/>
  <c r="BO11" i="3"/>
  <c r="BM11" i="3"/>
  <c r="BL11" i="3"/>
  <c r="BK11" i="3"/>
  <c r="BJ11" i="3"/>
  <c r="BP10" i="3"/>
  <c r="BO10" i="3"/>
  <c r="BM10" i="3"/>
  <c r="BL10" i="3"/>
  <c r="BK10" i="3"/>
  <c r="BJ10" i="3"/>
  <c r="BP9" i="3"/>
  <c r="BO9" i="3"/>
  <c r="BM9" i="3"/>
  <c r="BL9" i="3"/>
  <c r="BK9" i="3"/>
  <c r="BJ9" i="3"/>
  <c r="BP8" i="3"/>
  <c r="BO8" i="3"/>
  <c r="BM8" i="3"/>
  <c r="BL8" i="3"/>
  <c r="BK8" i="3"/>
  <c r="BJ8" i="3"/>
  <c r="BP7" i="3"/>
  <c r="BO7" i="3"/>
  <c r="BM7" i="3"/>
  <c r="BL7" i="3"/>
  <c r="BK7" i="3"/>
  <c r="BJ7" i="3"/>
  <c r="BP6" i="3"/>
  <c r="BO6" i="3"/>
  <c r="BM6" i="3"/>
  <c r="BL6" i="3"/>
  <c r="BK6" i="3"/>
  <c r="BJ6" i="3"/>
  <c r="BP5" i="3"/>
  <c r="BO5" i="3"/>
  <c r="BM5" i="3"/>
  <c r="BL5" i="3"/>
  <c r="BK5" i="3"/>
  <c r="BJ5" i="3"/>
  <c r="BP4" i="3"/>
  <c r="BO4" i="3"/>
  <c r="BM4" i="3"/>
  <c r="BL4" i="3"/>
  <c r="BK4" i="3"/>
  <c r="BJ4" i="3"/>
  <c r="BP3" i="3"/>
  <c r="BO3" i="3"/>
  <c r="BM3" i="3"/>
  <c r="BL3" i="3"/>
  <c r="BK3" i="3"/>
  <c r="BJ3" i="3"/>
  <c r="BO2" i="3"/>
  <c r="BM2" i="3"/>
  <c r="BL2" i="3"/>
  <c r="BK2" i="3"/>
  <c r="BJ2" i="3"/>
  <c r="CB3" i="2" l="1"/>
  <c r="CB4" i="2"/>
  <c r="CB5" i="2"/>
  <c r="CB6" i="2"/>
  <c r="CB7" i="2"/>
  <c r="CB8" i="2"/>
  <c r="CB9" i="2"/>
  <c r="CB10" i="2"/>
  <c r="CB11" i="2"/>
  <c r="CB12" i="2"/>
  <c r="CB13" i="2"/>
  <c r="CB14" i="2"/>
  <c r="CB15" i="2"/>
  <c r="CB16" i="2"/>
  <c r="CB17" i="2"/>
  <c r="CB18" i="2"/>
  <c r="CB19" i="2"/>
  <c r="CB20" i="2"/>
  <c r="CB21" i="2"/>
  <c r="CB22" i="2"/>
  <c r="CB23" i="2"/>
  <c r="CB24" i="2"/>
  <c r="CB25" i="2"/>
  <c r="CB26" i="2"/>
  <c r="CB27" i="2"/>
  <c r="CB28" i="2"/>
  <c r="CB29" i="2"/>
  <c r="CB30" i="2"/>
  <c r="CB31" i="2"/>
  <c r="CB32" i="2"/>
  <c r="CB2" i="2"/>
  <c r="CA2" i="2"/>
  <c r="N3" i="1"/>
  <c r="V3" i="1" s="1"/>
  <c r="M3" i="1"/>
  <c r="O3" i="1"/>
  <c r="Y3" i="1" s="1"/>
  <c r="P3" i="1"/>
  <c r="M4" i="1"/>
  <c r="N4" i="1"/>
  <c r="V4" i="1" s="1"/>
  <c r="O4" i="1"/>
  <c r="Y4" i="1" s="1"/>
  <c r="P4" i="1"/>
  <c r="M5" i="1"/>
  <c r="N5" i="1"/>
  <c r="V5" i="1" s="1"/>
  <c r="O5" i="1"/>
  <c r="Y5" i="1" s="1"/>
  <c r="P5" i="1"/>
  <c r="M6" i="1"/>
  <c r="N6" i="1"/>
  <c r="V6" i="1" s="1"/>
  <c r="O6" i="1"/>
  <c r="Y6" i="1" s="1"/>
  <c r="P6" i="1"/>
  <c r="M7" i="1"/>
  <c r="N7" i="1"/>
  <c r="V7" i="1" s="1"/>
  <c r="O7" i="1"/>
  <c r="Y7" i="1" s="1"/>
  <c r="P7" i="1"/>
  <c r="M8" i="1"/>
  <c r="N8" i="1"/>
  <c r="V8" i="1" s="1"/>
  <c r="O8" i="1"/>
  <c r="Y8" i="1" s="1"/>
  <c r="P8" i="1"/>
  <c r="M12" i="1"/>
  <c r="N12" i="1"/>
  <c r="V12" i="1" s="1"/>
  <c r="O12" i="1"/>
  <c r="Y12" i="1" s="1"/>
  <c r="P12" i="1"/>
  <c r="K4" i="1"/>
  <c r="S4" i="1" s="1"/>
  <c r="L4" i="1"/>
  <c r="U4" i="1" s="1"/>
  <c r="K5" i="1"/>
  <c r="S5" i="1" s="1"/>
  <c r="L5" i="1"/>
  <c r="U5" i="1" s="1"/>
  <c r="K6" i="1"/>
  <c r="S6" i="1" s="1"/>
  <c r="L6" i="1"/>
  <c r="U6" i="1" s="1"/>
  <c r="K7" i="1"/>
  <c r="S7" i="1" s="1"/>
  <c r="L7" i="1"/>
  <c r="U7" i="1" s="1"/>
  <c r="K8" i="1"/>
  <c r="S8" i="1" s="1"/>
  <c r="L8" i="1"/>
  <c r="U8" i="1" s="1"/>
  <c r="K12" i="1"/>
  <c r="S12" i="1" s="1"/>
  <c r="L12" i="1"/>
  <c r="U12" i="1" s="1"/>
  <c r="L3" i="1"/>
  <c r="U3" i="1" s="1"/>
  <c r="K3" i="1"/>
  <c r="S3" i="1" s="1"/>
  <c r="BP3" i="2"/>
  <c r="BP4" i="2"/>
  <c r="BP5" i="2"/>
  <c r="BP6" i="2"/>
  <c r="BP9" i="2"/>
  <c r="BP10" i="2"/>
  <c r="BP11" i="2"/>
  <c r="BP12" i="2"/>
  <c r="BP13" i="2"/>
  <c r="BP14" i="2"/>
  <c r="BP15" i="2"/>
  <c r="BP16" i="2"/>
  <c r="BP17" i="2"/>
  <c r="BP18" i="2"/>
  <c r="BP27" i="2"/>
  <c r="BP28" i="2"/>
  <c r="BP31" i="2"/>
  <c r="BP32" i="2"/>
  <c r="BP2" i="2"/>
  <c r="BY3" i="2"/>
  <c r="BZ3" i="2"/>
  <c r="CA3" i="2"/>
  <c r="CE3" i="2"/>
  <c r="BY4" i="2"/>
  <c r="BZ4" i="2"/>
  <c r="CA4" i="2"/>
  <c r="BY5" i="2"/>
  <c r="BZ5" i="2"/>
  <c r="CA5" i="2"/>
  <c r="CE5" i="2"/>
  <c r="BY6" i="2"/>
  <c r="BZ6" i="2"/>
  <c r="CA6" i="2"/>
  <c r="CE6" i="2"/>
  <c r="BY7" i="2"/>
  <c r="BZ7" i="2"/>
  <c r="CA7" i="2"/>
  <c r="CE7" i="2"/>
  <c r="BY8" i="2"/>
  <c r="BZ8" i="2"/>
  <c r="CA8" i="2"/>
  <c r="CE8" i="2"/>
  <c r="BY9" i="2"/>
  <c r="BZ9" i="2"/>
  <c r="CA9" i="2"/>
  <c r="CE9" i="2"/>
  <c r="BY10" i="2"/>
  <c r="BZ10" i="2"/>
  <c r="CA10" i="2"/>
  <c r="CE10" i="2"/>
  <c r="BY11" i="2"/>
  <c r="BZ11" i="2"/>
  <c r="CA11" i="2"/>
  <c r="CE11" i="2"/>
  <c r="BY12" i="2"/>
  <c r="BZ12" i="2"/>
  <c r="CA12" i="2"/>
  <c r="CE12" i="2"/>
  <c r="BY13" i="2"/>
  <c r="BZ13" i="2"/>
  <c r="CA13" i="2"/>
  <c r="CE13" i="2"/>
  <c r="BY14" i="2"/>
  <c r="BZ14" i="2"/>
  <c r="CA14" i="2"/>
  <c r="CE14" i="2"/>
  <c r="BY15" i="2"/>
  <c r="BZ15" i="2"/>
  <c r="CA15" i="2"/>
  <c r="CE15" i="2"/>
  <c r="BY16" i="2"/>
  <c r="BZ16" i="2"/>
  <c r="CA16" i="2"/>
  <c r="CE16" i="2"/>
  <c r="BY17" i="2"/>
  <c r="BZ17" i="2"/>
  <c r="CA17" i="2"/>
  <c r="CE17" i="2"/>
  <c r="BY18" i="2"/>
  <c r="BZ18" i="2"/>
  <c r="CA18" i="2"/>
  <c r="CE18" i="2"/>
  <c r="BY19" i="2"/>
  <c r="BZ19" i="2"/>
  <c r="CA19" i="2"/>
  <c r="CE19" i="2"/>
  <c r="BY20" i="2"/>
  <c r="BZ20" i="2"/>
  <c r="CA20" i="2"/>
  <c r="CE20" i="2"/>
  <c r="BY21" i="2"/>
  <c r="BZ21" i="2"/>
  <c r="CA21" i="2"/>
  <c r="CE21" i="2"/>
  <c r="BY22" i="2"/>
  <c r="BZ22" i="2"/>
  <c r="CA22" i="2"/>
  <c r="CE22" i="2"/>
  <c r="BY23" i="2"/>
  <c r="BZ23" i="2"/>
  <c r="CA23" i="2"/>
  <c r="CE23" i="2"/>
  <c r="BY24" i="2"/>
  <c r="BZ24" i="2"/>
  <c r="CA24" i="2"/>
  <c r="CE24" i="2"/>
  <c r="BY25" i="2"/>
  <c r="BZ25" i="2"/>
  <c r="CA25" i="2"/>
  <c r="CE25" i="2"/>
  <c r="BY26" i="2"/>
  <c r="BZ26" i="2"/>
  <c r="CA26" i="2"/>
  <c r="CE26" i="2"/>
  <c r="BY27" i="2"/>
  <c r="BZ27" i="2"/>
  <c r="CA27" i="2"/>
  <c r="CE27" i="2"/>
  <c r="BY28" i="2"/>
  <c r="BZ28" i="2"/>
  <c r="CA28" i="2"/>
  <c r="CE28" i="2"/>
  <c r="BY29" i="2"/>
  <c r="BZ29" i="2"/>
  <c r="CA29" i="2"/>
  <c r="CE29" i="2"/>
  <c r="BY30" i="2"/>
  <c r="BZ30" i="2"/>
  <c r="CA30" i="2"/>
  <c r="CE30" i="2"/>
  <c r="BY31" i="2"/>
  <c r="BZ31" i="2"/>
  <c r="CA31" i="2"/>
  <c r="CE31" i="2"/>
  <c r="BY32" i="2"/>
  <c r="BZ32" i="2"/>
  <c r="CA32" i="2"/>
  <c r="CE32" i="2"/>
  <c r="CE2" i="2"/>
  <c r="CE1" i="2"/>
  <c r="CB1" i="2"/>
  <c r="CA1" i="2"/>
  <c r="BZ2" i="2"/>
  <c r="BY2" i="2"/>
  <c r="W8" i="1" l="1"/>
  <c r="X8" i="1"/>
  <c r="W6" i="1"/>
  <c r="X6" i="1"/>
  <c r="W4" i="1"/>
  <c r="X4" i="1"/>
  <c r="W12" i="1"/>
  <c r="X12" i="1"/>
  <c r="W7" i="1"/>
  <c r="X7" i="1"/>
  <c r="W3" i="1"/>
  <c r="X3" i="1"/>
  <c r="W5" i="1"/>
  <c r="X5" i="1"/>
  <c r="B9" i="1"/>
  <c r="M9" i="1" l="1"/>
  <c r="O9" i="1"/>
  <c r="Y9" i="1" s="1"/>
  <c r="K9" i="1"/>
  <c r="S9" i="1" s="1"/>
  <c r="N9" i="1"/>
  <c r="V9" i="1" s="1"/>
  <c r="P9" i="1"/>
  <c r="L9" i="1"/>
  <c r="U9" i="1" s="1"/>
  <c r="W9" i="1" l="1"/>
  <c r="X9" i="1"/>
</calcChain>
</file>

<file path=xl/sharedStrings.xml><?xml version="1.0" encoding="utf-8"?>
<sst xmlns="http://schemas.openxmlformats.org/spreadsheetml/2006/main" count="1273" uniqueCount="441">
  <si>
    <t>File</t>
  </si>
  <si>
    <t>SiO2</t>
  </si>
  <si>
    <t>12C/30Si</t>
  </si>
  <si>
    <t>17OH/30Si</t>
  </si>
  <si>
    <t xml:space="preserve">18O/30Si </t>
  </si>
  <si>
    <t>19F/30Si</t>
  </si>
  <si>
    <t xml:space="preserve">32S/30Si </t>
  </si>
  <si>
    <t xml:space="preserve">35Cl/30Si </t>
  </si>
  <si>
    <t>Mount B</t>
  </si>
  <si>
    <t>AZ18-06-Ol23-Mi_.is_txt</t>
  </si>
  <si>
    <t>AZ18-06-Ol21-Mi__1.is_txt</t>
  </si>
  <si>
    <t>AZ18-06-Ol19-Mi_.is_txt</t>
  </si>
  <si>
    <t>AZ18-06-Ol35-Mi_.is_txt</t>
  </si>
  <si>
    <t>AZ18-06_Ol36_1.is_txt</t>
  </si>
  <si>
    <t>AZ18-06_Ol36_2.is_txt</t>
  </si>
  <si>
    <t>AZ18-06_Ol36_3.is_txt</t>
  </si>
  <si>
    <t>Mount A</t>
  </si>
  <si>
    <t>AZ18-06-Ol-withMI_.is_txt</t>
  </si>
  <si>
    <t>Az18-06X-MeltP-Glass1_.is_txt</t>
  </si>
  <si>
    <t>Az18-06X-MeltP-Glass2_.is_txt</t>
  </si>
  <si>
    <t>Name</t>
  </si>
  <si>
    <t>Phase</t>
  </si>
  <si>
    <t>Mount_Collection</t>
  </si>
  <si>
    <t>Description</t>
  </si>
  <si>
    <t>12C/30Si_Sigma</t>
  </si>
  <si>
    <t>17O/30Si</t>
  </si>
  <si>
    <t>17O/30Si_Sigma</t>
  </si>
  <si>
    <t>18O/30Si</t>
  </si>
  <si>
    <t>18O/30Si_Sigma</t>
  </si>
  <si>
    <t>19F/30Si_Sigma</t>
  </si>
  <si>
    <t>30Si/30Si</t>
  </si>
  <si>
    <t>30Si/30Si_Sigma</t>
  </si>
  <si>
    <t>31P/30Si</t>
  </si>
  <si>
    <t>31P/30Si_Sigma</t>
  </si>
  <si>
    <t>35Cl/30Si</t>
  </si>
  <si>
    <t>35Cl/30Si_Sigma</t>
  </si>
  <si>
    <t>12C</t>
  </si>
  <si>
    <t>12C_Sigma</t>
  </si>
  <si>
    <t>17O</t>
  </si>
  <si>
    <t>17O_Sigma</t>
  </si>
  <si>
    <t>18O</t>
  </si>
  <si>
    <t>18O_Sigma</t>
  </si>
  <si>
    <t>19F</t>
  </si>
  <si>
    <t>19F_Sigma</t>
  </si>
  <si>
    <t>30Si</t>
  </si>
  <si>
    <t>30Si_Sigma</t>
  </si>
  <si>
    <t>31P</t>
  </si>
  <si>
    <t>31P_Sigma</t>
  </si>
  <si>
    <t>35Cl</t>
  </si>
  <si>
    <t>35Cl_Sigma</t>
  </si>
  <si>
    <t>d17O</t>
  </si>
  <si>
    <t>d17O_Sigma</t>
  </si>
  <si>
    <t>d18O</t>
  </si>
  <si>
    <t>d18O_Sigma</t>
  </si>
  <si>
    <t>d19F</t>
  </si>
  <si>
    <t>d19F_Sigma</t>
  </si>
  <si>
    <t>d30Si</t>
  </si>
  <si>
    <t>d30Si_Sigma</t>
  </si>
  <si>
    <t>d31P</t>
  </si>
  <si>
    <t>d31P_Sigma</t>
  </si>
  <si>
    <t>d35Cl</t>
  </si>
  <si>
    <t>d35Cl_Sigma</t>
  </si>
  <si>
    <t>Name_alt</t>
  </si>
  <si>
    <t>CO2 ppm</t>
  </si>
  <si>
    <t>H2O ppm</t>
  </si>
  <si>
    <t>H2O_ppm_sigma</t>
  </si>
  <si>
    <t>F ppm</t>
  </si>
  <si>
    <t>P ppm</t>
  </si>
  <si>
    <t>Cl</t>
  </si>
  <si>
    <t>Notes</t>
  </si>
  <si>
    <t>Unique_ID</t>
  </si>
  <si>
    <t>NMT80-1</t>
  </si>
  <si>
    <t>glass</t>
  </si>
  <si>
    <t>Glass-Stds-Carbon_1.is_txt</t>
  </si>
  <si>
    <t>glass_calib</t>
  </si>
  <si>
    <t>Erik's Mount D sheet from 2007 puts this sample at ~243ppm C not 295</t>
  </si>
  <si>
    <t>NMT80-2</t>
  </si>
  <si>
    <t>Glass-Stds-Carbon_2.is_txt</t>
  </si>
  <si>
    <t>NMT80-3</t>
  </si>
  <si>
    <t>Glass-Stds-Carbon_3.is_txt</t>
  </si>
  <si>
    <t>Super High Carbon too high to be reasonable</t>
  </si>
  <si>
    <t>1833-1</t>
  </si>
  <si>
    <t>Glass-Stds-Carbon_4.is_txt</t>
  </si>
  <si>
    <t>1833-2</t>
  </si>
  <si>
    <t>Glass-Stds-Carbon_5.is_txt</t>
  </si>
  <si>
    <t>Run121</t>
  </si>
  <si>
    <t>Glass-Stds-Carbon_6.is_txt</t>
  </si>
  <si>
    <t>Glass-Stds-Carbon_7.is_txt</t>
  </si>
  <si>
    <t>ALV 519-1-4</t>
  </si>
  <si>
    <t>Glass-Stds-Carbon_8.is_txt</t>
  </si>
  <si>
    <t>Glass-Stds-Carbon_9.is_txt</t>
  </si>
  <si>
    <t>Glass-Stds-Carbon_10.is_txt</t>
  </si>
  <si>
    <t>1846-9</t>
  </si>
  <si>
    <t>Glass-Stds-Carbon_11.is_txt</t>
  </si>
  <si>
    <t>Glass-Stds-Carbon_12.is_txt</t>
  </si>
  <si>
    <t>Glass-Stds-Carbon_13.is_txt</t>
  </si>
  <si>
    <t>WOK28-3</t>
  </si>
  <si>
    <t>Glass-Stds-Carbon_14.is_txt</t>
  </si>
  <si>
    <t>Glass-Stds-Carbon_15.is_txt</t>
  </si>
  <si>
    <t>1846-12</t>
  </si>
  <si>
    <t>Glass-Stds-Carbon_16.is_txt</t>
  </si>
  <si>
    <t>Glass-Stds-Carbon_17.is_txt</t>
  </si>
  <si>
    <t>Run10</t>
  </si>
  <si>
    <t>Glass-Stds-Carbon_18.is_txt</t>
  </si>
  <si>
    <t>Glass-Stds-Carbon_19.is_txt</t>
  </si>
  <si>
    <t>Run101</t>
  </si>
  <si>
    <t>Glass-Stds-Carbon_20.is_txt</t>
  </si>
  <si>
    <t>Glass-Stds-Carbon_21.is_txt</t>
  </si>
  <si>
    <t>Run148</t>
  </si>
  <si>
    <t>Glass-Stds-Carbon_22.is_txt</t>
  </si>
  <si>
    <t>Glass-Stds-Carbon_23.is_txt</t>
  </si>
  <si>
    <t>KH03-4</t>
  </si>
  <si>
    <t>opx_ignore</t>
  </si>
  <si>
    <t>Glass-Stds-Carbon_24.is_txt</t>
  </si>
  <si>
    <t>Glass-Stds-Carbon_25.is_txt</t>
  </si>
  <si>
    <t>ND70</t>
  </si>
  <si>
    <t>Glass-Stds-Carbon_26.is_txt</t>
  </si>
  <si>
    <t>Glass-Stds-Carbon_27.is_txt</t>
  </si>
  <si>
    <t>Herasil</t>
  </si>
  <si>
    <t>glass_drift</t>
  </si>
  <si>
    <t>Glass-Stds-Carbon_28.is_txt</t>
  </si>
  <si>
    <t>Glass-Stds-Carbon_29.is_txt</t>
  </si>
  <si>
    <t>Suprasil</t>
  </si>
  <si>
    <t>Glass-Stds-Carbon_30.is_txt</t>
  </si>
  <si>
    <t>Glass-Stds-Carbon_31.is_txt</t>
  </si>
  <si>
    <t>Si Correcteded Data</t>
  </si>
  <si>
    <t>12C/30Si * SiO2%</t>
  </si>
  <si>
    <t>16O1H/30Si * SiO2%</t>
  </si>
  <si>
    <t>H2O wt%</t>
  </si>
  <si>
    <t>18O/30Si* SiO2%</t>
  </si>
  <si>
    <t>19F/30Si* SiO2%</t>
  </si>
  <si>
    <t>35Cl/30Si* SiO2%</t>
  </si>
  <si>
    <t>32S/30Si* SiO2%</t>
  </si>
  <si>
    <t>CO2 ppm Concentration Calib 1</t>
  </si>
  <si>
    <t>Concentration Calib 1</t>
  </si>
  <si>
    <t>Cl ppm</t>
  </si>
  <si>
    <r>
      <t>(</t>
    </r>
    <r>
      <rPr>
        <b/>
        <vertAlign val="superscript"/>
        <sz val="10"/>
        <rFont val="Arial"/>
        <family val="2"/>
      </rPr>
      <t>12</t>
    </r>
    <r>
      <rPr>
        <b/>
        <sz val="10"/>
        <rFont val="Arial"/>
        <family val="2"/>
      </rPr>
      <t>C/(</t>
    </r>
    <r>
      <rPr>
        <b/>
        <vertAlign val="superscript"/>
        <sz val="10"/>
        <rFont val="Arial"/>
        <family val="2"/>
      </rPr>
      <t>30</t>
    </r>
    <r>
      <rPr>
        <b/>
        <sz val="10"/>
        <rFont val="Arial"/>
        <family val="2"/>
      </rPr>
      <t>Si</t>
    </r>
  </si>
  <si>
    <r>
      <t>s</t>
    </r>
    <r>
      <rPr>
        <b/>
        <vertAlign val="subscript"/>
        <sz val="10"/>
        <rFont val="Arial"/>
        <family val="2"/>
      </rPr>
      <t>mean</t>
    </r>
  </si>
  <si>
    <r>
      <t>(</t>
    </r>
    <r>
      <rPr>
        <b/>
        <vertAlign val="superscript"/>
        <sz val="10"/>
        <rFont val="Arial"/>
        <family val="2"/>
      </rPr>
      <t>17</t>
    </r>
    <r>
      <rPr>
        <b/>
        <sz val="10"/>
        <rFont val="Arial"/>
        <family val="2"/>
      </rPr>
      <t>O/(</t>
    </r>
    <r>
      <rPr>
        <b/>
        <vertAlign val="superscript"/>
        <sz val="10"/>
        <rFont val="Arial"/>
        <family val="2"/>
      </rPr>
      <t>30</t>
    </r>
    <r>
      <rPr>
        <b/>
        <sz val="10"/>
        <rFont val="Arial"/>
        <family val="2"/>
      </rPr>
      <t>Si</t>
    </r>
  </si>
  <si>
    <r>
      <t>(</t>
    </r>
    <r>
      <rPr>
        <b/>
        <vertAlign val="superscript"/>
        <sz val="10"/>
        <rFont val="Arial"/>
        <family val="2"/>
      </rPr>
      <t>18</t>
    </r>
    <r>
      <rPr>
        <b/>
        <sz val="10"/>
        <rFont val="Arial"/>
        <family val="2"/>
      </rPr>
      <t>O/(</t>
    </r>
    <r>
      <rPr>
        <b/>
        <vertAlign val="superscript"/>
        <sz val="10"/>
        <rFont val="Arial"/>
        <family val="2"/>
      </rPr>
      <t>30</t>
    </r>
    <r>
      <rPr>
        <b/>
        <sz val="10"/>
        <rFont val="Arial"/>
        <family val="2"/>
      </rPr>
      <t>Si</t>
    </r>
  </si>
  <si>
    <r>
      <t>(</t>
    </r>
    <r>
      <rPr>
        <b/>
        <vertAlign val="superscript"/>
        <sz val="10"/>
        <rFont val="Arial"/>
        <family val="2"/>
      </rPr>
      <t>19</t>
    </r>
    <r>
      <rPr>
        <b/>
        <sz val="10"/>
        <rFont val="Arial"/>
        <family val="2"/>
      </rPr>
      <t>F/(</t>
    </r>
    <r>
      <rPr>
        <b/>
        <vertAlign val="superscript"/>
        <sz val="10"/>
        <rFont val="Arial"/>
        <family val="2"/>
      </rPr>
      <t>30</t>
    </r>
    <r>
      <rPr>
        <b/>
        <sz val="10"/>
        <rFont val="Arial"/>
        <family val="2"/>
      </rPr>
      <t>Si</t>
    </r>
  </si>
  <si>
    <r>
      <t>(</t>
    </r>
    <r>
      <rPr>
        <b/>
        <vertAlign val="superscript"/>
        <sz val="10"/>
        <rFont val="Arial"/>
        <family val="2"/>
      </rPr>
      <t>30</t>
    </r>
    <r>
      <rPr>
        <b/>
        <sz val="10"/>
        <rFont val="Arial"/>
        <family val="2"/>
      </rPr>
      <t>Si/(</t>
    </r>
    <r>
      <rPr>
        <b/>
        <vertAlign val="superscript"/>
        <sz val="10"/>
        <rFont val="Arial"/>
        <family val="2"/>
      </rPr>
      <t>30</t>
    </r>
    <r>
      <rPr>
        <b/>
        <sz val="10"/>
        <rFont val="Arial"/>
        <family val="2"/>
      </rPr>
      <t>Si</t>
    </r>
  </si>
  <si>
    <r>
      <t>(</t>
    </r>
    <r>
      <rPr>
        <b/>
        <vertAlign val="superscript"/>
        <sz val="10"/>
        <rFont val="Arial"/>
        <family val="2"/>
      </rPr>
      <t>32</t>
    </r>
    <r>
      <rPr>
        <b/>
        <sz val="10"/>
        <rFont val="Arial"/>
        <family val="2"/>
      </rPr>
      <t>S/(</t>
    </r>
    <r>
      <rPr>
        <b/>
        <vertAlign val="superscript"/>
        <sz val="10"/>
        <rFont val="Arial"/>
        <family val="2"/>
      </rPr>
      <t>30</t>
    </r>
    <r>
      <rPr>
        <b/>
        <sz val="10"/>
        <rFont val="Arial"/>
        <family val="2"/>
      </rPr>
      <t>Si</t>
    </r>
  </si>
  <si>
    <r>
      <t>(</t>
    </r>
    <r>
      <rPr>
        <b/>
        <vertAlign val="superscript"/>
        <sz val="10"/>
        <rFont val="Arial"/>
        <family val="2"/>
      </rPr>
      <t>35</t>
    </r>
    <r>
      <rPr>
        <b/>
        <sz val="10"/>
        <rFont val="Arial"/>
        <family val="2"/>
      </rPr>
      <t>Cl/(</t>
    </r>
    <r>
      <rPr>
        <b/>
        <vertAlign val="superscript"/>
        <sz val="10"/>
        <rFont val="Arial"/>
        <family val="2"/>
      </rPr>
      <t>30</t>
    </r>
    <r>
      <rPr>
        <b/>
        <sz val="10"/>
        <rFont val="Arial"/>
        <family val="2"/>
      </rPr>
      <t>Si</t>
    </r>
  </si>
  <si>
    <r>
      <t>(</t>
    </r>
    <r>
      <rPr>
        <b/>
        <vertAlign val="superscript"/>
        <sz val="10"/>
        <rFont val="Arial"/>
        <family val="2"/>
      </rPr>
      <t>12</t>
    </r>
    <r>
      <rPr>
        <b/>
        <sz val="10"/>
        <rFont val="Arial"/>
        <family val="2"/>
      </rPr>
      <t>C</t>
    </r>
  </si>
  <si>
    <r>
      <t>(</t>
    </r>
    <r>
      <rPr>
        <b/>
        <vertAlign val="superscript"/>
        <sz val="10"/>
        <rFont val="Arial"/>
        <family val="2"/>
      </rPr>
      <t>17</t>
    </r>
    <r>
      <rPr>
        <b/>
        <sz val="10"/>
        <rFont val="Arial"/>
        <family val="2"/>
      </rPr>
      <t>O</t>
    </r>
  </si>
  <si>
    <r>
      <t>(</t>
    </r>
    <r>
      <rPr>
        <b/>
        <vertAlign val="superscript"/>
        <sz val="10"/>
        <rFont val="Arial"/>
        <family val="2"/>
      </rPr>
      <t>18</t>
    </r>
    <r>
      <rPr>
        <b/>
        <sz val="10"/>
        <rFont val="Arial"/>
        <family val="2"/>
      </rPr>
      <t>O</t>
    </r>
  </si>
  <si>
    <r>
      <t>(</t>
    </r>
    <r>
      <rPr>
        <b/>
        <vertAlign val="superscript"/>
        <sz val="10"/>
        <rFont val="Arial"/>
        <family val="2"/>
      </rPr>
      <t>19</t>
    </r>
    <r>
      <rPr>
        <b/>
        <sz val="10"/>
        <rFont val="Arial"/>
        <family val="2"/>
      </rPr>
      <t>F</t>
    </r>
  </si>
  <si>
    <r>
      <t>(</t>
    </r>
    <r>
      <rPr>
        <b/>
        <vertAlign val="superscript"/>
        <sz val="10"/>
        <rFont val="Arial"/>
        <family val="2"/>
      </rPr>
      <t>30</t>
    </r>
    <r>
      <rPr>
        <b/>
        <sz val="10"/>
        <rFont val="Arial"/>
        <family val="2"/>
      </rPr>
      <t>Si</t>
    </r>
  </si>
  <si>
    <r>
      <t>(</t>
    </r>
    <r>
      <rPr>
        <b/>
        <vertAlign val="superscript"/>
        <sz val="10"/>
        <rFont val="Arial"/>
        <family val="2"/>
      </rPr>
      <t>32</t>
    </r>
    <r>
      <rPr>
        <b/>
        <sz val="10"/>
        <rFont val="Arial"/>
        <family val="2"/>
      </rPr>
      <t>S</t>
    </r>
  </si>
  <si>
    <r>
      <t>(</t>
    </r>
    <r>
      <rPr>
        <b/>
        <vertAlign val="superscript"/>
        <sz val="10"/>
        <rFont val="Arial"/>
        <family val="2"/>
      </rPr>
      <t>35</t>
    </r>
    <r>
      <rPr>
        <b/>
        <sz val="10"/>
        <rFont val="Arial"/>
        <family val="2"/>
      </rPr>
      <t>Cl</t>
    </r>
  </si>
  <si>
    <r>
      <t>d</t>
    </r>
    <r>
      <rPr>
        <b/>
        <sz val="10"/>
        <rFont val="Arial"/>
        <family val="2"/>
      </rPr>
      <t>(</t>
    </r>
    <r>
      <rPr>
        <b/>
        <vertAlign val="superscript"/>
        <sz val="10"/>
        <rFont val="Arial"/>
        <family val="2"/>
      </rPr>
      <t>17</t>
    </r>
    <r>
      <rPr>
        <b/>
        <sz val="10"/>
        <rFont val="Arial"/>
        <family val="2"/>
      </rPr>
      <t>O</t>
    </r>
  </si>
  <si>
    <r>
      <t>d</t>
    </r>
    <r>
      <rPr>
        <b/>
        <sz val="10"/>
        <rFont val="Arial"/>
        <family val="2"/>
      </rPr>
      <t>(</t>
    </r>
    <r>
      <rPr>
        <b/>
        <vertAlign val="superscript"/>
        <sz val="10"/>
        <rFont val="Arial"/>
        <family val="2"/>
      </rPr>
      <t>18</t>
    </r>
    <r>
      <rPr>
        <b/>
        <sz val="10"/>
        <rFont val="Arial"/>
        <family val="2"/>
      </rPr>
      <t>O</t>
    </r>
  </si>
  <si>
    <r>
      <t>d</t>
    </r>
    <r>
      <rPr>
        <b/>
        <sz val="10"/>
        <rFont val="Arial"/>
        <family val="2"/>
      </rPr>
      <t>(</t>
    </r>
    <r>
      <rPr>
        <b/>
        <vertAlign val="superscript"/>
        <sz val="10"/>
        <rFont val="Arial"/>
        <family val="2"/>
      </rPr>
      <t>19</t>
    </r>
    <r>
      <rPr>
        <b/>
        <sz val="10"/>
        <rFont val="Arial"/>
        <family val="2"/>
      </rPr>
      <t>F</t>
    </r>
  </si>
  <si>
    <r>
      <t>d</t>
    </r>
    <r>
      <rPr>
        <b/>
        <sz val="10"/>
        <rFont val="Arial"/>
        <family val="2"/>
      </rPr>
      <t>(</t>
    </r>
    <r>
      <rPr>
        <b/>
        <vertAlign val="superscript"/>
        <sz val="10"/>
        <rFont val="Arial"/>
        <family val="2"/>
      </rPr>
      <t>30</t>
    </r>
    <r>
      <rPr>
        <b/>
        <sz val="10"/>
        <rFont val="Arial"/>
        <family val="2"/>
      </rPr>
      <t>Si</t>
    </r>
  </si>
  <si>
    <r>
      <t>d</t>
    </r>
    <r>
      <rPr>
        <b/>
        <sz val="10"/>
        <rFont val="Arial"/>
        <family val="2"/>
      </rPr>
      <t>(</t>
    </r>
    <r>
      <rPr>
        <b/>
        <vertAlign val="superscript"/>
        <sz val="10"/>
        <rFont val="Arial"/>
        <family val="2"/>
      </rPr>
      <t>32</t>
    </r>
    <r>
      <rPr>
        <b/>
        <sz val="10"/>
        <rFont val="Arial"/>
        <family val="2"/>
      </rPr>
      <t>S</t>
    </r>
  </si>
  <si>
    <r>
      <t>d</t>
    </r>
    <r>
      <rPr>
        <b/>
        <sz val="10"/>
        <rFont val="Arial"/>
        <family val="2"/>
      </rPr>
      <t>(</t>
    </r>
    <r>
      <rPr>
        <b/>
        <vertAlign val="superscript"/>
        <sz val="10"/>
        <rFont val="Arial"/>
        <family val="2"/>
      </rPr>
      <t>35</t>
    </r>
    <r>
      <rPr>
        <b/>
        <sz val="10"/>
        <rFont val="Arial"/>
        <family val="2"/>
      </rPr>
      <t>Cl</t>
    </r>
  </si>
  <si>
    <r>
      <t>s</t>
    </r>
    <r>
      <rPr>
        <b/>
        <sz val="10"/>
        <rFont val="Arial"/>
        <family val="2"/>
      </rPr>
      <t>/</t>
    </r>
    <r>
      <rPr>
        <b/>
        <sz val="10"/>
        <rFont val="Symbol"/>
        <family val="1"/>
        <charset val="2"/>
      </rPr>
      <t>Ö</t>
    </r>
    <r>
      <rPr>
        <b/>
        <sz val="10"/>
        <rFont val="Arial"/>
        <family val="2"/>
      </rPr>
      <t>(n)(</t>
    </r>
    <r>
      <rPr>
        <b/>
        <vertAlign val="superscript"/>
        <sz val="10"/>
        <rFont val="Arial"/>
        <family val="2"/>
      </rPr>
      <t>12</t>
    </r>
    <r>
      <rPr>
        <b/>
        <sz val="10"/>
        <rFont val="Arial"/>
        <family val="2"/>
      </rPr>
      <t>C</t>
    </r>
  </si>
  <si>
    <r>
      <t>s</t>
    </r>
    <r>
      <rPr>
        <b/>
        <sz val="10"/>
        <rFont val="Arial"/>
        <family val="2"/>
      </rPr>
      <t>/</t>
    </r>
    <r>
      <rPr>
        <b/>
        <sz val="10"/>
        <rFont val="Symbol"/>
        <family val="1"/>
        <charset val="2"/>
      </rPr>
      <t>Ö</t>
    </r>
    <r>
      <rPr>
        <b/>
        <sz val="10"/>
        <rFont val="Arial"/>
        <family val="2"/>
      </rPr>
      <t>(n)(</t>
    </r>
    <r>
      <rPr>
        <b/>
        <vertAlign val="superscript"/>
        <sz val="10"/>
        <rFont val="Arial"/>
        <family val="2"/>
      </rPr>
      <t>17</t>
    </r>
    <r>
      <rPr>
        <b/>
        <sz val="10"/>
        <rFont val="Arial"/>
        <family val="2"/>
      </rPr>
      <t>O</t>
    </r>
  </si>
  <si>
    <r>
      <t>s</t>
    </r>
    <r>
      <rPr>
        <b/>
        <sz val="10"/>
        <rFont val="Arial"/>
        <family val="2"/>
      </rPr>
      <t>/</t>
    </r>
    <r>
      <rPr>
        <b/>
        <sz val="10"/>
        <rFont val="Symbol"/>
        <family val="1"/>
        <charset val="2"/>
      </rPr>
      <t>Ö</t>
    </r>
    <r>
      <rPr>
        <b/>
        <sz val="10"/>
        <rFont val="Arial"/>
        <family val="2"/>
      </rPr>
      <t>(n)(</t>
    </r>
    <r>
      <rPr>
        <b/>
        <vertAlign val="superscript"/>
        <sz val="10"/>
        <rFont val="Arial"/>
        <family val="2"/>
      </rPr>
      <t>18</t>
    </r>
    <r>
      <rPr>
        <b/>
        <sz val="10"/>
        <rFont val="Arial"/>
        <family val="2"/>
      </rPr>
      <t>O</t>
    </r>
  </si>
  <si>
    <r>
      <t>s</t>
    </r>
    <r>
      <rPr>
        <b/>
        <sz val="10"/>
        <rFont val="Arial"/>
        <family val="2"/>
      </rPr>
      <t>/</t>
    </r>
    <r>
      <rPr>
        <b/>
        <sz val="10"/>
        <rFont val="Symbol"/>
        <family val="1"/>
        <charset val="2"/>
      </rPr>
      <t>Ö</t>
    </r>
    <r>
      <rPr>
        <b/>
        <sz val="10"/>
        <rFont val="Arial"/>
        <family val="2"/>
      </rPr>
      <t>(n)(</t>
    </r>
    <r>
      <rPr>
        <b/>
        <vertAlign val="superscript"/>
        <sz val="10"/>
        <rFont val="Arial"/>
        <family val="2"/>
      </rPr>
      <t>19</t>
    </r>
    <r>
      <rPr>
        <b/>
        <sz val="10"/>
        <rFont val="Arial"/>
        <family val="2"/>
      </rPr>
      <t>F</t>
    </r>
  </si>
  <si>
    <r>
      <t>s</t>
    </r>
    <r>
      <rPr>
        <b/>
        <sz val="10"/>
        <rFont val="Arial"/>
        <family val="2"/>
      </rPr>
      <t>/</t>
    </r>
    <r>
      <rPr>
        <b/>
        <sz val="10"/>
        <rFont val="Symbol"/>
        <family val="1"/>
        <charset val="2"/>
      </rPr>
      <t>Ö</t>
    </r>
    <r>
      <rPr>
        <b/>
        <sz val="10"/>
        <rFont val="Arial"/>
        <family val="2"/>
      </rPr>
      <t>(n)(</t>
    </r>
    <r>
      <rPr>
        <b/>
        <vertAlign val="superscript"/>
        <sz val="10"/>
        <rFont val="Arial"/>
        <family val="2"/>
      </rPr>
      <t>30</t>
    </r>
    <r>
      <rPr>
        <b/>
        <sz val="10"/>
        <rFont val="Arial"/>
        <family val="2"/>
      </rPr>
      <t>Si</t>
    </r>
  </si>
  <si>
    <r>
      <t>s</t>
    </r>
    <r>
      <rPr>
        <b/>
        <sz val="10"/>
        <rFont val="Arial"/>
        <family val="2"/>
      </rPr>
      <t>/</t>
    </r>
    <r>
      <rPr>
        <b/>
        <sz val="10"/>
        <rFont val="Symbol"/>
        <family val="1"/>
        <charset val="2"/>
      </rPr>
      <t>Ö</t>
    </r>
    <r>
      <rPr>
        <b/>
        <sz val="10"/>
        <rFont val="Arial"/>
        <family val="2"/>
      </rPr>
      <t>(n)(</t>
    </r>
    <r>
      <rPr>
        <b/>
        <vertAlign val="superscript"/>
        <sz val="10"/>
        <rFont val="Arial"/>
        <family val="2"/>
      </rPr>
      <t>32</t>
    </r>
    <r>
      <rPr>
        <b/>
        <sz val="10"/>
        <rFont val="Arial"/>
        <family val="2"/>
      </rPr>
      <t>S</t>
    </r>
  </si>
  <si>
    <r>
      <t>s</t>
    </r>
    <r>
      <rPr>
        <b/>
        <sz val="10"/>
        <rFont val="Arial"/>
        <family val="2"/>
      </rPr>
      <t>/</t>
    </r>
    <r>
      <rPr>
        <b/>
        <sz val="10"/>
        <rFont val="Symbol"/>
        <family val="1"/>
        <charset val="2"/>
      </rPr>
      <t>Ö</t>
    </r>
    <r>
      <rPr>
        <b/>
        <sz val="10"/>
        <rFont val="Arial"/>
        <family val="2"/>
      </rPr>
      <t>(n)(35Cl</t>
    </r>
  </si>
  <si>
    <t>known CO2 ppm</t>
  </si>
  <si>
    <t>known H2O ppm</t>
  </si>
  <si>
    <t>known F ppm</t>
  </si>
  <si>
    <t>known S ppm</t>
  </si>
  <si>
    <t>known Cl</t>
  </si>
  <si>
    <t>Si Norm</t>
  </si>
  <si>
    <r>
      <t>(</t>
    </r>
    <r>
      <rPr>
        <b/>
        <vertAlign val="superscript"/>
        <sz val="10"/>
        <rFont val="Arial"/>
        <family val="2"/>
      </rPr>
      <t>12</t>
    </r>
    <r>
      <rPr>
        <b/>
        <sz val="10"/>
        <rFont val="Arial"/>
        <family val="2"/>
      </rPr>
      <t>C/(</t>
    </r>
    <r>
      <rPr>
        <b/>
        <vertAlign val="superscript"/>
        <sz val="10"/>
        <rFont val="Arial"/>
        <family val="2"/>
      </rPr>
      <t>30</t>
    </r>
    <r>
      <rPr>
        <b/>
        <sz val="10"/>
        <rFont val="Arial"/>
        <family val="2"/>
      </rPr>
      <t>Si_ * SiO2</t>
    </r>
  </si>
  <si>
    <r>
      <t>(</t>
    </r>
    <r>
      <rPr>
        <b/>
        <vertAlign val="superscript"/>
        <sz val="10"/>
        <rFont val="Arial"/>
        <family val="2"/>
      </rPr>
      <t>17</t>
    </r>
    <r>
      <rPr>
        <b/>
        <sz val="10"/>
        <rFont val="Arial"/>
        <family val="2"/>
      </rPr>
      <t>O/(</t>
    </r>
    <r>
      <rPr>
        <b/>
        <vertAlign val="superscript"/>
        <sz val="10"/>
        <rFont val="Arial"/>
        <family val="2"/>
      </rPr>
      <t>30</t>
    </r>
    <r>
      <rPr>
        <b/>
        <sz val="10"/>
        <rFont val="Arial"/>
        <family val="2"/>
      </rPr>
      <t>Si* SiO2</t>
    </r>
  </si>
  <si>
    <r>
      <t>(</t>
    </r>
    <r>
      <rPr>
        <b/>
        <vertAlign val="superscript"/>
        <sz val="10"/>
        <rFont val="Arial"/>
        <family val="2"/>
      </rPr>
      <t>18</t>
    </r>
    <r>
      <rPr>
        <b/>
        <sz val="10"/>
        <rFont val="Arial"/>
        <family val="2"/>
      </rPr>
      <t>O/(</t>
    </r>
    <r>
      <rPr>
        <b/>
        <vertAlign val="superscript"/>
        <sz val="10"/>
        <rFont val="Arial"/>
        <family val="2"/>
      </rPr>
      <t>30</t>
    </r>
    <r>
      <rPr>
        <b/>
        <sz val="10"/>
        <rFont val="Arial"/>
        <family val="2"/>
      </rPr>
      <t>Si* SiO2</t>
    </r>
  </si>
  <si>
    <r>
      <t>(</t>
    </r>
    <r>
      <rPr>
        <b/>
        <vertAlign val="superscript"/>
        <sz val="10"/>
        <rFont val="Arial"/>
        <family val="2"/>
      </rPr>
      <t>19</t>
    </r>
    <r>
      <rPr>
        <b/>
        <sz val="10"/>
        <rFont val="Arial"/>
        <family val="2"/>
      </rPr>
      <t>F/(</t>
    </r>
    <r>
      <rPr>
        <b/>
        <vertAlign val="superscript"/>
        <sz val="10"/>
        <rFont val="Arial"/>
        <family val="2"/>
      </rPr>
      <t>30</t>
    </r>
    <r>
      <rPr>
        <b/>
        <sz val="10"/>
        <rFont val="Arial"/>
        <family val="2"/>
      </rPr>
      <t>Si* SiO2</t>
    </r>
  </si>
  <si>
    <r>
      <t>(</t>
    </r>
    <r>
      <rPr>
        <b/>
        <vertAlign val="superscript"/>
        <sz val="10"/>
        <rFont val="Arial"/>
        <family val="2"/>
      </rPr>
      <t>30</t>
    </r>
    <r>
      <rPr>
        <b/>
        <sz val="10"/>
        <rFont val="Arial"/>
        <family val="2"/>
      </rPr>
      <t>Si/(</t>
    </r>
    <r>
      <rPr>
        <b/>
        <vertAlign val="superscript"/>
        <sz val="10"/>
        <rFont val="Arial"/>
        <family val="2"/>
      </rPr>
      <t>30</t>
    </r>
    <r>
      <rPr>
        <b/>
        <sz val="10"/>
        <rFont val="Arial"/>
        <family val="2"/>
      </rPr>
      <t>Si* SiO2</t>
    </r>
  </si>
  <si>
    <r>
      <t>(</t>
    </r>
    <r>
      <rPr>
        <b/>
        <vertAlign val="superscript"/>
        <sz val="10"/>
        <rFont val="Arial"/>
        <family val="2"/>
      </rPr>
      <t>32</t>
    </r>
    <r>
      <rPr>
        <b/>
        <sz val="10"/>
        <rFont val="Arial"/>
        <family val="2"/>
      </rPr>
      <t>S/(</t>
    </r>
    <r>
      <rPr>
        <b/>
        <vertAlign val="superscript"/>
        <sz val="10"/>
        <rFont val="Arial"/>
        <family val="2"/>
      </rPr>
      <t>30</t>
    </r>
    <r>
      <rPr>
        <b/>
        <sz val="10"/>
        <rFont val="Arial"/>
        <family val="2"/>
      </rPr>
      <t>Si* SiO2</t>
    </r>
  </si>
  <si>
    <r>
      <t>(</t>
    </r>
    <r>
      <rPr>
        <b/>
        <vertAlign val="superscript"/>
        <sz val="10"/>
        <rFont val="Arial"/>
        <family val="2"/>
      </rPr>
      <t>35</t>
    </r>
    <r>
      <rPr>
        <b/>
        <sz val="10"/>
        <rFont val="Arial"/>
        <family val="2"/>
      </rPr>
      <t>Cl/(</t>
    </r>
    <r>
      <rPr>
        <b/>
        <vertAlign val="superscript"/>
        <sz val="10"/>
        <rFont val="Arial"/>
        <family val="2"/>
      </rPr>
      <t>30</t>
    </r>
    <r>
      <rPr>
        <b/>
        <sz val="10"/>
        <rFont val="Arial"/>
        <family val="2"/>
      </rPr>
      <t>Si* SiO2</t>
    </r>
  </si>
  <si>
    <t>1846-12_1.is_txt</t>
  </si>
  <si>
    <t>1846-12_2.is_txt</t>
  </si>
  <si>
    <t>WOK28-3_1.is_txt</t>
  </si>
  <si>
    <t>WOK28-3_2.is_txt</t>
  </si>
  <si>
    <t>80-3-1_1.is_txt</t>
  </si>
  <si>
    <t>80-3-1_2.is_txt</t>
  </si>
  <si>
    <t>519-1-4_1.is_txt</t>
  </si>
  <si>
    <t>519-1-4_2.is_txt</t>
  </si>
  <si>
    <t>1833-1_1.is_txt</t>
  </si>
  <si>
    <t>1833-1_2.is_txt</t>
  </si>
  <si>
    <t>1846-9_1.is_txt</t>
  </si>
  <si>
    <t>1846-9_2.is_txt</t>
  </si>
  <si>
    <t>Run121_1.is_txt</t>
  </si>
  <si>
    <t>Run121_2.is_txt</t>
  </si>
  <si>
    <t>Run10_1.is_txt</t>
  </si>
  <si>
    <t>Run10_2.is_txt</t>
  </si>
  <si>
    <t>Run101_1.is_txt</t>
  </si>
  <si>
    <t>Run101_2.is_txt</t>
  </si>
  <si>
    <t>Run148_1.is_txt</t>
  </si>
  <si>
    <t>Run148_2.is_txt</t>
  </si>
  <si>
    <t>Herasil_1.is_txt</t>
  </si>
  <si>
    <t>Herasil_2.is_txt</t>
  </si>
  <si>
    <t>Suprasil_1.is_txt</t>
  </si>
  <si>
    <t>Suprasil_2.is_txt</t>
  </si>
  <si>
    <t>NMT80-1_1.is_txt</t>
  </si>
  <si>
    <t>NMT80-1_2.is_txt</t>
  </si>
  <si>
    <t>KH03-4_1.is_txt</t>
  </si>
  <si>
    <t>KH03-4_2.is_txt</t>
  </si>
  <si>
    <t>SynFo_1.is_txt</t>
  </si>
  <si>
    <t>SynFo_2.is_txt</t>
  </si>
  <si>
    <t>ND70_1.is_txt</t>
  </si>
  <si>
    <t>ND70_2.is_txt</t>
  </si>
  <si>
    <t>S ppm</t>
  </si>
  <si>
    <t>CL</t>
  </si>
  <si>
    <t>H2O</t>
  </si>
  <si>
    <t>CO2</t>
  </si>
  <si>
    <t>AZ18_OL36_MI_1_sulfurpeak61392_2</t>
  </si>
  <si>
    <t>AZ18_ol36_MI2_Speak61375_ClS60nA_verytight_2</t>
  </si>
  <si>
    <t>AZ18_ol35_Speak61375_ClS60nA_2</t>
  </si>
  <si>
    <t>AZ18_ol19_Speak61375_ClS60nA_inSIMSspot_2</t>
  </si>
  <si>
    <t>AZ18_ol21_Speak61375_ClS60nA_verytight_1</t>
  </si>
  <si>
    <t>AZ18_ol23_Speak61375_ClS60nA_1</t>
  </si>
  <si>
    <t>GCB SIMS Mount A Melt Inclusion</t>
  </si>
  <si>
    <t>Annotation: Explain which calibration was used and problems with CO2</t>
  </si>
  <si>
    <t>S ppm Calibration 2</t>
  </si>
  <si>
    <t>CO2 ppm Drift Standard Calibration</t>
  </si>
  <si>
    <t>Cl ppm Calibration 1</t>
  </si>
  <si>
    <t>Calibration 2</t>
  </si>
  <si>
    <t>SiO2* 12C/30Si</t>
  </si>
  <si>
    <t>C ppm</t>
  </si>
  <si>
    <r>
      <rPr>
        <b/>
        <vertAlign val="superscript"/>
        <sz val="10"/>
        <rFont val="Arial"/>
        <family val="2"/>
      </rPr>
      <t>12</t>
    </r>
    <r>
      <rPr>
        <b/>
        <sz val="10"/>
        <rFont val="Arial"/>
        <family val="2"/>
      </rPr>
      <t>C/</t>
    </r>
    <r>
      <rPr>
        <b/>
        <vertAlign val="superscript"/>
        <sz val="10"/>
        <rFont val="Arial"/>
        <family val="2"/>
      </rPr>
      <t>30</t>
    </r>
    <r>
      <rPr>
        <b/>
        <sz val="10"/>
        <rFont val="Arial"/>
        <family val="2"/>
      </rPr>
      <t>Si</t>
    </r>
  </si>
  <si>
    <t>32S/30Si</t>
  </si>
  <si>
    <t>32S</t>
  </si>
  <si>
    <t>Mount A Drift</t>
  </si>
  <si>
    <t>ND70.is_txt</t>
  </si>
  <si>
    <t>519-gls.is_txt</t>
  </si>
  <si>
    <t>519-gls_1.is_txt</t>
  </si>
  <si>
    <t>Mount B Drift</t>
  </si>
  <si>
    <t>ND70_3.is_txt</t>
  </si>
  <si>
    <t>ND70_4.is_txt</t>
  </si>
  <si>
    <t>Suprasil_3.is_txt</t>
  </si>
  <si>
    <t>Suprasil_4.is_txt</t>
  </si>
  <si>
    <t>CA18-05-MI_.is_txt</t>
  </si>
  <si>
    <t>519-gls__1.is_txt</t>
  </si>
  <si>
    <t>519-gls__2.is_txt</t>
  </si>
  <si>
    <t>Suprasil_5.is_txt</t>
  </si>
  <si>
    <t>ND70_5.is_txt</t>
  </si>
  <si>
    <t>Sample Name</t>
  </si>
  <si>
    <t>SiO2 * 12C/30Si</t>
  </si>
  <si>
    <t>519_glass</t>
  </si>
  <si>
    <t>519-glass</t>
  </si>
  <si>
    <t>ND70_sun_1.is_txt</t>
  </si>
  <si>
    <t>ND70_sun_2.is_txt</t>
  </si>
  <si>
    <t>519-gls_sun_1.is_txt</t>
  </si>
  <si>
    <t>519-gls_sun_2.is_txt</t>
  </si>
  <si>
    <r>
      <t>(</t>
    </r>
    <r>
      <rPr>
        <b/>
        <vertAlign val="superscript"/>
        <sz val="10"/>
        <rFont val="Arial"/>
        <family val="2"/>
      </rPr>
      <t>12</t>
    </r>
    <r>
      <rPr>
        <b/>
        <sz val="10"/>
        <rFont val="Arial"/>
        <family val="2"/>
      </rPr>
      <t>C/(</t>
    </r>
    <r>
      <rPr>
        <b/>
        <vertAlign val="superscript"/>
        <sz val="10"/>
        <rFont val="Arial"/>
        <family val="2"/>
      </rPr>
      <t>18O</t>
    </r>
  </si>
  <si>
    <t>12C/17O</t>
  </si>
  <si>
    <t>Henry Samples</t>
  </si>
  <si>
    <t>AZ18-06-Embay_1.is_txt</t>
  </si>
  <si>
    <t>AZ18-06-Embay_2.is_txt</t>
  </si>
  <si>
    <t>AZ18-06-Embay_3.is_txt</t>
  </si>
  <si>
    <t>AZ18-06-Embay_4.is_txt</t>
  </si>
  <si>
    <t>AZ18-06-Embay_5.is_txt</t>
  </si>
  <si>
    <t>AZ18-06-Embay_6.is_txt</t>
  </si>
  <si>
    <t>AZ18-06-Embay_7.is_txt</t>
  </si>
  <si>
    <t>AZ18-06-Embay_8.is_txt</t>
  </si>
  <si>
    <t>AZ18-06-Embay_9.is_txt</t>
  </si>
  <si>
    <t>AZ18-06-Embay_10.is_txt</t>
  </si>
  <si>
    <t>AZ18-06-Embay_11.is_txt</t>
  </si>
  <si>
    <t>AZ18-06-Embay_11A.is_txt</t>
  </si>
  <si>
    <t>AZ18-06-CPX4-CenterA_.is_txt</t>
  </si>
  <si>
    <t>AZ18-06-CPX4-FarendrB_.is_txt</t>
  </si>
  <si>
    <t>AZ18-06-CPXXenocrst-Rim_.is_txt</t>
  </si>
  <si>
    <t>AZ18-06-CPXXenocrst-Core-Actual_.is_txt</t>
  </si>
  <si>
    <t>Az18-01x-int2-CPX1-rim_.is_txt</t>
  </si>
  <si>
    <t>Az18-01x-int2-CPX2-rim_.is_txt</t>
  </si>
  <si>
    <t>Az18-01x-int2-CPX1-prof_1.is_txt</t>
  </si>
  <si>
    <t>Az18-01x-int2-CPX1-prof_2.is_txt</t>
  </si>
  <si>
    <t>Az18-01x-int2-CPX1-prof_3.is_txt</t>
  </si>
  <si>
    <t>Az18-01x-int2-CPX1-prof_4.is_txt</t>
  </si>
  <si>
    <t>Az18-01x-int2-CPX1-prof_5.is_txt</t>
  </si>
  <si>
    <t>Az18-01x-int2-CPX2prof_1.is_txt</t>
  </si>
  <si>
    <t>Az18-01x-int2-CPX2prof_2.is_txt</t>
  </si>
  <si>
    <t>Az18-01x-int2-CPX2prof_3.is_txt</t>
  </si>
  <si>
    <t>Az18-01x-int2-CPX2prof_4.is_txt</t>
  </si>
  <si>
    <t>Az18-01x-int2-CPX2prof_5.is_txt</t>
  </si>
  <si>
    <t>Az18-01x-int2opx1prof_1.is_txt</t>
  </si>
  <si>
    <t>Az18-01x-int2opx1prof_2.is_txt</t>
  </si>
  <si>
    <t>Az18-01x-int2opx1prof_3.is_txt</t>
  </si>
  <si>
    <t>Az18-01x-int2opx1prof_4.is_txt</t>
  </si>
  <si>
    <t>Az18-01x-int2opx2prof__1.is_txt</t>
  </si>
  <si>
    <t>Az18-01x-int2opx2prof__2.is_txt</t>
  </si>
  <si>
    <t>Az18-01x-int2opx2prof__3.is_txt</t>
  </si>
  <si>
    <t>Az18-01x-int2opx2prof__4.is_txt</t>
  </si>
  <si>
    <t>Az18-01x-int2opx2prof__5.is_txt</t>
  </si>
  <si>
    <t>Az18-01x-int2opx2prof__6.is_txt</t>
  </si>
  <si>
    <t>Az18-01x-int2opx2prof__7.is_txt</t>
  </si>
  <si>
    <t>Az18-01x-int2opx2prof__8.is_txt</t>
  </si>
  <si>
    <t>Az18-06-ol13-rim2-longpresput_.is_txt</t>
  </si>
  <si>
    <t>Az18-06-ol13-rim3_.is_txt</t>
  </si>
  <si>
    <t>Az18-06-ol13-prof1rimstart_1.is_txt</t>
  </si>
  <si>
    <t>Az18-06-ol13-prof1rimstart_2.is_txt</t>
  </si>
  <si>
    <t>Az18-06-ol13-prof1rimstart_3.is_txt</t>
  </si>
  <si>
    <t>Az18-06-ol13-prof1rimstart_4.is_txt</t>
  </si>
  <si>
    <t>Az18-06-ol13-prof1rimstart_5.is_txt</t>
  </si>
  <si>
    <t>Az18-06_Embay_check_12-13-14_1.is_txt</t>
  </si>
  <si>
    <t>Az18-06_Embay_check_12-13-14_2.is_txt</t>
  </si>
  <si>
    <t>Az18-06_Embay_check_12-13-14_3.is_txt</t>
  </si>
  <si>
    <t>Az18-01x-int2-CPX2prof_check_1.is_txt</t>
  </si>
  <si>
    <t>Az18-01x-int2-CPX2prof_check_2.is_txt</t>
  </si>
  <si>
    <t>Az18-01x-int2-CPX2prof_check_3.is_txt</t>
  </si>
  <si>
    <t>Az18-01x-int2-CPX2prof_check_4.is_txt</t>
  </si>
  <si>
    <t>0Az18-01x-int2opx2prof-2Check__1.is_txt</t>
  </si>
  <si>
    <t>0Az18-01x-int2opx2prof-2Check__2.is_txt</t>
  </si>
  <si>
    <t>0Az18-01x-int2opx2prof-2Check__3.is_txt</t>
  </si>
  <si>
    <t>0Az18-01x-int2opx2prof-2Check__4.is_txt</t>
  </si>
  <si>
    <t>0Az18-01x-int2opx2prof-2Check__5.is_txt</t>
  </si>
  <si>
    <t>0Az18-01x-int2opx2prof-2Check__6.is_txt</t>
  </si>
  <si>
    <t>0Az18-01x-int2opx2prof-2Check__7.is_txt</t>
  </si>
  <si>
    <t>0Az18-01x-int2opx2prof-2Check__8.is_txt</t>
  </si>
  <si>
    <t>0Az18-01x-int2opx2prof-2Check__9.is_txt</t>
  </si>
  <si>
    <t>Az18-01x-int2opx2prof3-top_1.is_txt</t>
  </si>
  <si>
    <t>Az18-01x-int2opx2prof3-top_2.is_txt</t>
  </si>
  <si>
    <t>Az18-01x-int2opx2prof3-top_3.is_txt</t>
  </si>
  <si>
    <t>Az18-01x-int2opx2prof3-top_4.is_txt</t>
  </si>
  <si>
    <t>Az18-01x-int2opx2prof3-top_5.is_txt</t>
  </si>
  <si>
    <t>Az18-01x-int-ol2-core_.is_txt</t>
  </si>
  <si>
    <t>Az18-01x-int-ol1-core__1.is_txt</t>
  </si>
  <si>
    <t>Az18-01x-int-ol1-rim__2.is_txt</t>
  </si>
  <si>
    <t>Az18-01x-int-ol3-corerim__1.is_txt</t>
  </si>
  <si>
    <t>Az18-01x-int-ol3-corerim__2.is_txt</t>
  </si>
  <si>
    <t>Az18-01x-int-ol2-core2.is_txt</t>
  </si>
  <si>
    <t>Az18-01x-int-ol2-core345_.is_txt</t>
  </si>
  <si>
    <t>Az18-01x-int-ol3-rim2.is_txt</t>
  </si>
  <si>
    <t>Az18-01x-int-ol1-core4__.is_txt</t>
  </si>
  <si>
    <t>Az18-01x-int-ol2-core3__.is_txt</t>
  </si>
  <si>
    <t>Az18-01x-int-ol3-core2__.is_txt</t>
  </si>
  <si>
    <t>Az18-06cpx-xenocryst-corerim-prof_1.is_txt</t>
  </si>
  <si>
    <t>Az18-06cpx-xenocryst-corerim-prof_2.is_txt</t>
  </si>
  <si>
    <t>Az18-06cpx-xenocryst-corerim-prof_3.is_txt</t>
  </si>
  <si>
    <t>Az18-06cpx-xenocryst-corerim-prof_4.is_txt</t>
  </si>
  <si>
    <t>Az18-06cpx-xenocryst-corerim-prof_5.is_txt</t>
  </si>
  <si>
    <t>Az18-06cpx-xenocryst-corerim-prof_6.is_txt</t>
  </si>
  <si>
    <t>Az18-01x-int2-CPX2-toprim.is_txt</t>
  </si>
  <si>
    <t>Az18-01x-int2-CPX2-toprim_1inside.is_txt</t>
  </si>
  <si>
    <t>Az18-01x-int2-CPX2prof_check_5.is_txt</t>
  </si>
  <si>
    <t>Az18-01x-int2-CPX2prof_check_6.is_txt</t>
  </si>
  <si>
    <r>
      <t>s/Ön)31</t>
    </r>
    <r>
      <rPr>
        <b/>
        <sz val="10"/>
        <rFont val="Avenir Book"/>
        <family val="2"/>
      </rPr>
      <t>P</t>
    </r>
  </si>
  <si>
    <t>80-3-1</t>
  </si>
  <si>
    <t>ALV-519</t>
  </si>
  <si>
    <t>run121</t>
  </si>
  <si>
    <t>KHO3-4</t>
  </si>
  <si>
    <t>SynFo</t>
  </si>
  <si>
    <t>32S/30Si_Sigma</t>
  </si>
  <si>
    <t>12C.1</t>
  </si>
  <si>
    <t>12C_Sigma.1</t>
  </si>
  <si>
    <t>s/Ö(n)(12C</t>
  </si>
  <si>
    <t>s/Ö(n)(17O</t>
  </si>
  <si>
    <t>s/Ö(n)(18O</t>
  </si>
  <si>
    <t>s/Ö(n)(19F</t>
  </si>
  <si>
    <t>s/Ö(n)(30Si</t>
  </si>
  <si>
    <t>s/Ö(n)(32S</t>
  </si>
  <si>
    <t>s/Ö(n)(35Cl</t>
  </si>
  <si>
    <t>Ownership</t>
  </si>
  <si>
    <t>Timestamp</t>
  </si>
  <si>
    <t>519_glass__1.is_txt</t>
  </si>
  <si>
    <t>Standard</t>
  </si>
  <si>
    <t>##########</t>
  </si>
  <si>
    <t>519_glass__2.is_txt</t>
  </si>
  <si>
    <t>519_glass__3.is_txt</t>
  </si>
  <si>
    <t>519_glass_4.is_txt</t>
  </si>
  <si>
    <t>PMR_53__1.is_txt</t>
  </si>
  <si>
    <t>PMR_53</t>
  </si>
  <si>
    <t>cpx</t>
  </si>
  <si>
    <t>PMR_53__2.is_txt</t>
  </si>
  <si>
    <t>Suprasil__1.is_txt</t>
  </si>
  <si>
    <t>Suprasil__2.is_txt</t>
  </si>
  <si>
    <t>Herasil__1.is_txt</t>
  </si>
  <si>
    <t>Herasil__2.is_txt</t>
  </si>
  <si>
    <t>ND70Maybe_1.is_txt</t>
  </si>
  <si>
    <t>ND70Maybe_2.is_txt</t>
  </si>
  <si>
    <t>519-gls_6.is_txt</t>
  </si>
  <si>
    <t>519_Glass</t>
  </si>
  <si>
    <t>519-gls_7.is_txt</t>
  </si>
  <si>
    <t>STDS_1_1.is_txt</t>
  </si>
  <si>
    <t>STDS_1_2.is_txt</t>
  </si>
  <si>
    <t>STDS_1_3.is_txt</t>
  </si>
  <si>
    <t>STDS_1_4.is_txt</t>
  </si>
  <si>
    <t>STDS_1_5.is_txt</t>
  </si>
  <si>
    <t>STDS_1_6.is_txt</t>
  </si>
  <si>
    <t>PMR-53</t>
  </si>
  <si>
    <t>STDS_1_7.is_txt</t>
  </si>
  <si>
    <t>STDS_1_8.is_txt</t>
  </si>
  <si>
    <t>STDS_1_9.is_txt</t>
  </si>
  <si>
    <t>STDS_1_10.is_txt</t>
  </si>
  <si>
    <t>STDS_1_11.is_txt</t>
  </si>
  <si>
    <t>STDS_1_12.is_txt</t>
  </si>
  <si>
    <t>STDS_1_13.is_txt</t>
  </si>
  <si>
    <t>STDS_1_14.is_txt</t>
  </si>
  <si>
    <t>STDS_2_1.is_txt</t>
  </si>
  <si>
    <t>STDS_2_2.is_txt</t>
  </si>
  <si>
    <t>STDS_2_3.is_txt</t>
  </si>
  <si>
    <t>STDS_2_4.is_txt</t>
  </si>
  <si>
    <t>STDS_2_6.is_txt</t>
  </si>
  <si>
    <t>STDS_2_7.is_txt</t>
  </si>
  <si>
    <t>STDS_3_1.is_txt</t>
  </si>
  <si>
    <t>STDS_3_2.is_txt</t>
  </si>
  <si>
    <t>STDS_3_3.is_txt</t>
  </si>
  <si>
    <t>STDS_3_4.is_txt</t>
  </si>
  <si>
    <t>STDS_3_5.is_txt</t>
  </si>
  <si>
    <t>STDS_3_6.is_txt</t>
  </si>
  <si>
    <t>AZ18-06-Ol21B-olspot_2.is_txt</t>
  </si>
  <si>
    <t xml:space="preserve">Henry </t>
  </si>
  <si>
    <t>ol</t>
  </si>
  <si>
    <t>AZ18-06-CPX33__1.is_txt</t>
  </si>
  <si>
    <t>AZ18-06-CPX33__2.is_txt</t>
  </si>
  <si>
    <t>AZ18-06-CPX33__3.is_txt</t>
  </si>
  <si>
    <t>AZ18-06-CPX33__4.is_txt</t>
  </si>
  <si>
    <t>AZ18-06-CPX33__5.is_txt</t>
  </si>
  <si>
    <t>AZ18-06-CPX33__6.is_txt</t>
  </si>
  <si>
    <t>Henry_1.is_txt</t>
  </si>
  <si>
    <t>CA18-05-CPX-xcrst_Core</t>
  </si>
  <si>
    <t>Henry</t>
  </si>
  <si>
    <t>Henry_2.is_txt</t>
  </si>
  <si>
    <t>CA18-05-CPX-xcrst_Rim</t>
  </si>
  <si>
    <t>Henry_3.is_txt</t>
  </si>
  <si>
    <t>Ca18-Lavablock-CPX Core</t>
  </si>
  <si>
    <t>Henry_4.is_txt</t>
  </si>
  <si>
    <t>Ca18-Lavablock-CPX Rim</t>
  </si>
  <si>
    <t>Henry_5.is_txt</t>
  </si>
  <si>
    <t>CA18-05x-CPX_Core</t>
  </si>
  <si>
    <t>Henry_6.is_txt</t>
  </si>
  <si>
    <t>CA18-05x-OPX_Core</t>
  </si>
  <si>
    <t>Henry_7.is_txt</t>
  </si>
  <si>
    <t>CA18-05x-OPX_Rim</t>
  </si>
  <si>
    <t>opx</t>
  </si>
  <si>
    <t>AZ18-06-Ol23_MIadj.is_txt</t>
  </si>
  <si>
    <t>Ca-18-05x-CPx-rim.is_txt</t>
  </si>
  <si>
    <t>Ca18-04_core.is_txt</t>
  </si>
  <si>
    <t>Ca18-04_core_rim.is_txt</t>
  </si>
  <si>
    <t>12C/30Si * SiO2</t>
  </si>
  <si>
    <t>Excluded Reason</t>
  </si>
  <si>
    <t>Too High</t>
  </si>
  <si>
    <t>Too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</si>
</sst>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0"/>
    <numFmt numFmtId="169" formatCode="yyyy\-mm\-dd\ hh:mm:ss"/>
  </numFmts>
  <fonts count="22" x14ac:knownFonts="1">
    <font>
      <sz val="12"/>
      <color theme="1"/>
      <name val="Aptos Narrow"/>
      <family val="2"/>
      <scheme val="minor"/>
    </font>
    <font>
      <b/>
      <sz val="10"/>
      <name val="Arial"/>
      <family val="2"/>
    </font>
    <font>
      <b/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0"/>
      <name val="Arial"/>
      <family val="2"/>
    </font>
    <font>
      <b/>
      <sz val="10"/>
      <name val="Symbol"/>
      <family val="1"/>
      <charset val="2"/>
    </font>
    <font>
      <sz val="12"/>
      <color rgb="FF000000"/>
      <name val="Menlo"/>
      <family val="2"/>
    </font>
    <font>
      <sz val="11"/>
      <color rgb="FF000000"/>
      <name val="Calibri"/>
      <family val="2"/>
    </font>
    <font>
      <sz val="11"/>
      <color rgb="FF538DD5"/>
      <name val="Calibri"/>
      <family val="2"/>
    </font>
    <font>
      <sz val="11"/>
      <color rgb="FFFF0000"/>
      <name val="Calibri"/>
      <family val="2"/>
    </font>
    <font>
      <b/>
      <sz val="12"/>
      <color theme="1"/>
      <name val="Aptos Narrow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vertAlign val="superscript"/>
      <sz val="10"/>
      <name val="Arial"/>
      <family val="2"/>
    </font>
    <font>
      <b/>
      <vertAlign val="subscript"/>
      <sz val="10"/>
      <name val="Arial"/>
      <family val="2"/>
    </font>
    <font>
      <sz val="12"/>
      <color rgb="FF9C0006"/>
      <name val="Aptos Narrow"/>
      <family val="2"/>
      <scheme val="minor"/>
    </font>
    <font>
      <b/>
      <sz val="11"/>
      <name val="Calibri"/>
      <family val="2"/>
    </font>
    <font>
      <sz val="12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0"/>
      <name val="Avenir Book"/>
      <family val="2"/>
    </font>
    <font>
      <b/>
      <sz val="11"/>
      <color rgb="FF9C0006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2" fontId="0" fillId="0" borderId="0" xfId="0" applyNumberFormat="1"/>
    <xf numFmtId="0" fontId="3" fillId="0" borderId="0" xfId="0" applyFont="1"/>
    <xf numFmtId="0" fontId="4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wrapText="1"/>
    </xf>
    <xf numFmtId="0" fontId="10" fillId="0" borderId="0" xfId="0" applyFont="1"/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" fillId="0" borderId="4" xfId="0" applyFont="1" applyBorder="1" applyAlignment="1">
      <alignment horizontal="center" wrapText="1"/>
    </xf>
    <xf numFmtId="1" fontId="0" fillId="0" borderId="0" xfId="0" applyNumberFormat="1"/>
    <xf numFmtId="2" fontId="2" fillId="2" borderId="0" xfId="0" applyNumberFormat="1" applyFont="1" applyFill="1"/>
    <xf numFmtId="16" fontId="0" fillId="0" borderId="0" xfId="0" applyNumberFormat="1"/>
    <xf numFmtId="0" fontId="5" fillId="0" borderId="0" xfId="0" applyFont="1" applyAlignment="1">
      <alignment horizontal="center"/>
    </xf>
    <xf numFmtId="10" fontId="0" fillId="0" borderId="0" xfId="0" applyNumberFormat="1"/>
    <xf numFmtId="0" fontId="16" fillId="0" borderId="5" xfId="0" applyFont="1" applyBorder="1" applyAlignment="1">
      <alignment horizontal="center" vertical="top" wrapText="1"/>
    </xf>
    <xf numFmtId="0" fontId="16" fillId="0" borderId="6" xfId="0" applyFont="1" applyBorder="1" applyAlignment="1">
      <alignment horizontal="center" vertical="top" wrapText="1"/>
    </xf>
    <xf numFmtId="0" fontId="17" fillId="0" borderId="0" xfId="0" applyFont="1"/>
    <xf numFmtId="0" fontId="16" fillId="0" borderId="3" xfId="0" applyFont="1" applyBorder="1" applyAlignment="1">
      <alignment horizontal="center" vertical="top" wrapText="1"/>
    </xf>
    <xf numFmtId="168" fontId="16" fillId="0" borderId="5" xfId="0" applyNumberFormat="1" applyFont="1" applyBorder="1" applyAlignment="1">
      <alignment horizontal="center" vertical="top" wrapText="1"/>
    </xf>
    <xf numFmtId="168" fontId="0" fillId="0" borderId="0" xfId="0" applyNumberFormat="1"/>
    <xf numFmtId="11" fontId="18" fillId="0" borderId="0" xfId="0" applyNumberFormat="1" applyFont="1"/>
    <xf numFmtId="0" fontId="19" fillId="0" borderId="0" xfId="0" applyFont="1"/>
    <xf numFmtId="0" fontId="18" fillId="0" borderId="0" xfId="0" applyFont="1"/>
    <xf numFmtId="0" fontId="17" fillId="0" borderId="0" xfId="0" applyFont="1" applyAlignment="1">
      <alignment wrapText="1"/>
    </xf>
    <xf numFmtId="0" fontId="21" fillId="3" borderId="5" xfId="0" applyFont="1" applyFill="1" applyBorder="1" applyAlignment="1">
      <alignment horizontal="center" vertical="top" wrapText="1"/>
    </xf>
    <xf numFmtId="0" fontId="16" fillId="0" borderId="5" xfId="0" applyFont="1" applyBorder="1" applyAlignment="1">
      <alignment horizontal="center" vertical="top"/>
    </xf>
    <xf numFmtId="0" fontId="15" fillId="3" borderId="0" xfId="0" applyFont="1" applyFill="1"/>
    <xf numFmtId="0" fontId="17" fillId="0" borderId="0" xfId="0" applyNumberFormat="1" applyFont="1"/>
    <xf numFmtId="169" fontId="17" fillId="0" borderId="0" xfId="0" applyNumberFormat="1" applyFont="1"/>
    <xf numFmtId="0" fontId="16" fillId="0" borderId="8" xfId="0" applyFont="1" applyBorder="1" applyAlignment="1">
      <alignment horizontal="center" vertical="top"/>
    </xf>
    <xf numFmtId="0" fontId="16" fillId="0" borderId="7" xfId="0" applyFont="1" applyFill="1" applyBorder="1" applyAlignment="1">
      <alignment horizontal="center"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'Melt Inclusion Data'!$Y$3:$Y$12</c:f>
              <c:numCache>
                <c:formatCode>0</c:formatCode>
                <c:ptCount val="10"/>
                <c:pt idx="0">
                  <c:v>1978.4378095332827</c:v>
                </c:pt>
                <c:pt idx="1">
                  <c:v>2240.1455909192155</c:v>
                </c:pt>
                <c:pt idx="2">
                  <c:v>1939.8055227411412</c:v>
                </c:pt>
                <c:pt idx="3">
                  <c:v>1468.5773281967427</c:v>
                </c:pt>
                <c:pt idx="4">
                  <c:v>850.28200029970276</c:v>
                </c:pt>
                <c:pt idx="5">
                  <c:v>841.98987399052214</c:v>
                </c:pt>
                <c:pt idx="6">
                  <c:v>1197.7616938619419</c:v>
                </c:pt>
                <c:pt idx="9">
                  <c:v>1725.6954878925599</c:v>
                </c:pt>
              </c:numCache>
            </c:numRef>
          </c:xVal>
          <c:yVal>
            <c:numRef>
              <c:f>'Melt Inclusion Data'!$AA$3:$AA$12</c:f>
              <c:numCache>
                <c:formatCode>0.00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09-3A46-928A-56E2BE9EE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740656"/>
        <c:axId val="1940720175"/>
      </c:scatterChart>
      <c:valAx>
        <c:axId val="95474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720175"/>
        <c:crosses val="autoZero"/>
        <c:crossBetween val="midCat"/>
      </c:valAx>
      <c:valAx>
        <c:axId val="194072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74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'Glass Calibs Combined'!$BZ$1</c:f>
              <c:strCache>
                <c:ptCount val="1"/>
                <c:pt idx="0">
                  <c:v>16O1H/30Si * SiO2%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364902506963788"/>
                  <c:y val="0.104781709911609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'Glass Calib With Sulfur (2)'!$BH$2:$BH$33</c:f>
              <c:numCache>
                <c:formatCode>General</c:formatCode>
                <c:ptCount val="32"/>
                <c:pt idx="0">
                  <c:v>1.3155896448328947E-2</c:v>
                </c:pt>
                <c:pt idx="1">
                  <c:v>9.7611849299249244E-3</c:v>
                </c:pt>
                <c:pt idx="2">
                  <c:v>1.8688760328944773E-2</c:v>
                </c:pt>
                <c:pt idx="3">
                  <c:v>1.9722687122344058E-2</c:v>
                </c:pt>
                <c:pt idx="4">
                  <c:v>1.430998712363326E-2</c:v>
                </c:pt>
                <c:pt idx="5">
                  <c:v>1.7044803444247501E-2</c:v>
                </c:pt>
                <c:pt idx="6">
                  <c:v>9.2161184938275558E-3</c:v>
                </c:pt>
                <c:pt idx="7">
                  <c:v>1.2854159723103702E-2</c:v>
                </c:pt>
                <c:pt idx="8">
                  <c:v>7.6204630171909146E-3</c:v>
                </c:pt>
                <c:pt idx="9">
                  <c:v>7.0099774023508711E-3</c:v>
                </c:pt>
                <c:pt idx="10">
                  <c:v>6.1034161466578989E-3</c:v>
                </c:pt>
                <c:pt idx="11">
                  <c:v>6.7584976776816439E-3</c:v>
                </c:pt>
                <c:pt idx="12">
                  <c:v>1.0854757795514916E-2</c:v>
                </c:pt>
                <c:pt idx="13">
                  <c:v>3.0689364515867549E-3</c:v>
                </c:pt>
                <c:pt idx="14">
                  <c:v>6.6792318012521106E-3</c:v>
                </c:pt>
                <c:pt idx="15">
                  <c:v>1.4154386489560831E-2</c:v>
                </c:pt>
                <c:pt idx="16">
                  <c:v>8.9818764332016618E-3</c:v>
                </c:pt>
                <c:pt idx="17">
                  <c:v>9.3958505146827243E-3</c:v>
                </c:pt>
                <c:pt idx="18">
                  <c:v>1.3954616709456245E-2</c:v>
                </c:pt>
                <c:pt idx="19">
                  <c:v>1.1535528913977206E-2</c:v>
                </c:pt>
                <c:pt idx="20">
                  <c:v>3.1361886803390007E-3</c:v>
                </c:pt>
                <c:pt idx="21">
                  <c:v>1.5527965480565038E-3</c:v>
                </c:pt>
                <c:pt idx="22">
                  <c:v>8.8576335839448076E-3</c:v>
                </c:pt>
                <c:pt idx="23">
                  <c:v>1.0339258890387617E-2</c:v>
                </c:pt>
                <c:pt idx="24">
                  <c:v>1.6649170613383467E-2</c:v>
                </c:pt>
                <c:pt idx="25">
                  <c:v>1.6647732512497435E-2</c:v>
                </c:pt>
                <c:pt idx="26">
                  <c:v>5.0889524895545678E-3</c:v>
                </c:pt>
                <c:pt idx="27">
                  <c:v>2.2966736406764411E-3</c:v>
                </c:pt>
                <c:pt idx="28">
                  <c:v>1.3261223604231342E-3</c:v>
                </c:pt>
                <c:pt idx="29">
                  <c:v>2.7829411183351526E-3</c:v>
                </c:pt>
                <c:pt idx="30">
                  <c:v>8.311624735239536E-3</c:v>
                </c:pt>
                <c:pt idx="31">
                  <c:v>7.6700443045211652E-3</c:v>
                </c:pt>
              </c:numCache>
            </c:numRef>
          </c:xVal>
          <c:yVal>
            <c:numRef>
              <c:f>'Glass Calib With Sulfur (2)'!$BB$2:$BB$33</c:f>
              <c:numCache>
                <c:formatCode>General</c:formatCode>
                <c:ptCount val="32"/>
                <c:pt idx="0">
                  <c:v>90</c:v>
                </c:pt>
                <c:pt idx="1">
                  <c:v>90</c:v>
                </c:pt>
                <c:pt idx="2">
                  <c:v>183</c:v>
                </c:pt>
                <c:pt idx="3">
                  <c:v>183</c:v>
                </c:pt>
                <c:pt idx="4">
                  <c:v>295</c:v>
                </c:pt>
                <c:pt idx="5">
                  <c:v>295</c:v>
                </c:pt>
                <c:pt idx="6">
                  <c:v>165</c:v>
                </c:pt>
                <c:pt idx="7">
                  <c:v>165</c:v>
                </c:pt>
                <c:pt idx="8">
                  <c:v>10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20">
                  <c:v>0</c:v>
                </c:pt>
                <c:pt idx="21">
                  <c:v>0</c:v>
                </c:pt>
                <c:pt idx="24">
                  <c:v>295</c:v>
                </c:pt>
                <c:pt idx="25">
                  <c:v>295</c:v>
                </c:pt>
                <c:pt idx="28">
                  <c:v>0</c:v>
                </c:pt>
                <c:pt idx="29">
                  <c:v>0</c:v>
                </c:pt>
                <c:pt idx="30">
                  <c:v>78</c:v>
                </c:pt>
                <c:pt idx="31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D0-9344-AD14-C6919D55D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13119"/>
        <c:axId val="1777537632"/>
      </c:scatterChart>
      <c:valAx>
        <c:axId val="1939713119"/>
        <c:scaling>
          <c:orientation val="minMax"/>
          <c:max val="2.5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12C/30Si * SiO2%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37632"/>
        <c:crosses val="autoZero"/>
        <c:crossBetween val="midCat"/>
      </c:valAx>
      <c:valAx>
        <c:axId val="177753763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1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'Glass Calibs Combined'!$BZ$1</c:f>
              <c:strCache>
                <c:ptCount val="1"/>
                <c:pt idx="0">
                  <c:v>16O1H/30Si * SiO2%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236111111111112"/>
                  <c:y val="2.736111111111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'Glass Calibs Combined'!$BY$2:$BY$32</c:f>
              <c:numCache>
                <c:formatCode>General</c:formatCode>
                <c:ptCount val="31"/>
                <c:pt idx="0">
                  <c:v>1.415376</c:v>
                </c:pt>
                <c:pt idx="1">
                  <c:v>1.4401125000000001</c:v>
                </c:pt>
                <c:pt idx="2">
                  <c:v>9.670712</c:v>
                </c:pt>
                <c:pt idx="3">
                  <c:v>0.62040381759999996</c:v>
                </c:pt>
                <c:pt idx="4">
                  <c:v>0.60092761750000001</c:v>
                </c:pt>
                <c:pt idx="5">
                  <c:v>0.80527522499999993</c:v>
                </c:pt>
                <c:pt idx="6">
                  <c:v>0.91034153279999996</c:v>
                </c:pt>
                <c:pt idx="7">
                  <c:v>1.207527214</c:v>
                </c:pt>
                <c:pt idx="8">
                  <c:v>0.90845564400000001</c:v>
                </c:pt>
                <c:pt idx="9">
                  <c:v>0.99682276800000003</c:v>
                </c:pt>
                <c:pt idx="10">
                  <c:v>0.41921750000000002</c:v>
                </c:pt>
                <c:pt idx="11">
                  <c:v>0.28035700000000002</c:v>
                </c:pt>
                <c:pt idx="12">
                  <c:v>0.30986649999999999</c:v>
                </c:pt>
                <c:pt idx="13">
                  <c:v>1.1018167209</c:v>
                </c:pt>
                <c:pt idx="14">
                  <c:v>1.0744835346000001</c:v>
                </c:pt>
                <c:pt idx="15">
                  <c:v>0.96778270750000006</c:v>
                </c:pt>
                <c:pt idx="16">
                  <c:v>0.84343962499999992</c:v>
                </c:pt>
                <c:pt idx="17">
                  <c:v>0.62641490519999998</c:v>
                </c:pt>
                <c:pt idx="18">
                  <c:v>0.5287371702</c:v>
                </c:pt>
                <c:pt idx="19">
                  <c:v>0.83714745960000003</c:v>
                </c:pt>
                <c:pt idx="20">
                  <c:v>0.81248990679999999</c:v>
                </c:pt>
                <c:pt idx="21">
                  <c:v>1.4055035400000002</c:v>
                </c:pt>
                <c:pt idx="22">
                  <c:v>1.1476289496000001</c:v>
                </c:pt>
                <c:pt idx="23">
                  <c:v>0.18522396059999999</c:v>
                </c:pt>
                <c:pt idx="24">
                  <c:v>0.12036029200000001</c:v>
                </c:pt>
                <c:pt idx="25">
                  <c:v>0.677414976</c:v>
                </c:pt>
                <c:pt idx="26">
                  <c:v>0.48568032799999999</c:v>
                </c:pt>
                <c:pt idx="27">
                  <c:v>0.38005899999999998</c:v>
                </c:pt>
                <c:pt idx="28">
                  <c:v>1.1065670000000001</c:v>
                </c:pt>
                <c:pt idx="29">
                  <c:v>0.804392</c:v>
                </c:pt>
                <c:pt idx="30">
                  <c:v>0.74177899999999997</c:v>
                </c:pt>
              </c:numCache>
            </c:numRef>
          </c:xVal>
          <c:yVal>
            <c:numRef>
              <c:f>'Glass Calibs Combined'!$BM$2:$BM$32</c:f>
              <c:numCache>
                <c:formatCode>General</c:formatCode>
                <c:ptCount val="31"/>
                <c:pt idx="0">
                  <c:v>295</c:v>
                </c:pt>
                <c:pt idx="1">
                  <c:v>295</c:v>
                </c:pt>
                <c:pt idx="3">
                  <c:v>10</c:v>
                </c:pt>
                <c:pt idx="4">
                  <c:v>10</c:v>
                </c:pt>
                <c:pt idx="7">
                  <c:v>165</c:v>
                </c:pt>
                <c:pt idx="8">
                  <c:v>165</c:v>
                </c:pt>
                <c:pt idx="9">
                  <c:v>165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90</c:v>
                </c:pt>
                <c:pt idx="16">
                  <c:v>90</c:v>
                </c:pt>
                <c:pt idx="25">
                  <c:v>65</c:v>
                </c:pt>
                <c:pt idx="26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3E-4F48-953C-9C911BCCA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13119"/>
        <c:axId val="1777537632"/>
      </c:scatterChart>
      <c:valAx>
        <c:axId val="1939713119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12C/30Si * SiO2%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37632"/>
        <c:crosses val="autoZero"/>
        <c:crossBetween val="midCat"/>
      </c:valAx>
      <c:valAx>
        <c:axId val="177753763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1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H2O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'Glass Calibs Combined'!$BZ$1</c:f>
              <c:strCache>
                <c:ptCount val="1"/>
                <c:pt idx="0">
                  <c:v>16O1H/30Si * SiO2%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012970253718287"/>
                  <c:y val="3.28331875182268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'Glass Calibs Combined'!$BZ$2:$BZ$32</c:f>
              <c:numCache>
                <c:formatCode>General</c:formatCode>
                <c:ptCount val="31"/>
                <c:pt idx="0">
                  <c:v>40.155637500000005</c:v>
                </c:pt>
                <c:pt idx="1">
                  <c:v>37.947785499999995</c:v>
                </c:pt>
                <c:pt idx="2">
                  <c:v>37.916402999999995</c:v>
                </c:pt>
                <c:pt idx="3">
                  <c:v>142.4558056292</c:v>
                </c:pt>
                <c:pt idx="4">
                  <c:v>154.591197061</c:v>
                </c:pt>
                <c:pt idx="5">
                  <c:v>246.48001407239997</c:v>
                </c:pt>
                <c:pt idx="6">
                  <c:v>250.98293053079996</c:v>
                </c:pt>
                <c:pt idx="7">
                  <c:v>12.620609383000001</c:v>
                </c:pt>
                <c:pt idx="8">
                  <c:v>12.762807539000001</c:v>
                </c:pt>
                <c:pt idx="9">
                  <c:v>12.397101220000001</c:v>
                </c:pt>
                <c:pt idx="10">
                  <c:v>139.60132999999999</c:v>
                </c:pt>
                <c:pt idx="11">
                  <c:v>122.3190845</c:v>
                </c:pt>
                <c:pt idx="12">
                  <c:v>137.0219525</c:v>
                </c:pt>
                <c:pt idx="13">
                  <c:v>36.589461167700001</c:v>
                </c:pt>
                <c:pt idx="14">
                  <c:v>38.292636356099997</c:v>
                </c:pt>
                <c:pt idx="15">
                  <c:v>107.19798314749998</c:v>
                </c:pt>
                <c:pt idx="16">
                  <c:v>108.2049758125</c:v>
                </c:pt>
                <c:pt idx="17">
                  <c:v>293.3621964198</c:v>
                </c:pt>
                <c:pt idx="18">
                  <c:v>249.87717008459998</c:v>
                </c:pt>
                <c:pt idx="19">
                  <c:v>110.52299362399999</c:v>
                </c:pt>
                <c:pt idx="20">
                  <c:v>61.150985934799998</c:v>
                </c:pt>
                <c:pt idx="21">
                  <c:v>244.06321483680003</c:v>
                </c:pt>
                <c:pt idx="22">
                  <c:v>218.32270264320002</c:v>
                </c:pt>
                <c:pt idx="23">
                  <c:v>1.9490110541999999</c:v>
                </c:pt>
                <c:pt idx="24">
                  <c:v>1.9450976545000003</c:v>
                </c:pt>
                <c:pt idx="25">
                  <c:v>74.736790988999999</c:v>
                </c:pt>
                <c:pt idx="26">
                  <c:v>74.780386338</c:v>
                </c:pt>
                <c:pt idx="27">
                  <c:v>0.76365000000000005</c:v>
                </c:pt>
                <c:pt idx="28">
                  <c:v>0.71567599999999998</c:v>
                </c:pt>
                <c:pt idx="29">
                  <c:v>0.179202</c:v>
                </c:pt>
                <c:pt idx="30">
                  <c:v>0.17178600000000002</c:v>
                </c:pt>
              </c:numCache>
            </c:numRef>
          </c:xVal>
          <c:yVal>
            <c:numRef>
              <c:f>'Glass Calibs Combined'!$BP$2:$BP$32</c:f>
              <c:numCache>
                <c:formatCode>General</c:formatCode>
                <c:ptCount val="31"/>
                <c:pt idx="0">
                  <c:v>0.56999999999999995</c:v>
                </c:pt>
                <c:pt idx="1">
                  <c:v>0.56999999999999995</c:v>
                </c:pt>
                <c:pt idx="2">
                  <c:v>0.56999999999999995</c:v>
                </c:pt>
                <c:pt idx="3">
                  <c:v>1.98</c:v>
                </c:pt>
                <c:pt idx="4">
                  <c:v>1.98</c:v>
                </c:pt>
                <c:pt idx="7">
                  <c:v>0.17</c:v>
                </c:pt>
                <c:pt idx="8">
                  <c:v>0.17</c:v>
                </c:pt>
                <c:pt idx="9">
                  <c:v>0.17</c:v>
                </c:pt>
                <c:pt idx="10">
                  <c:v>1.89</c:v>
                </c:pt>
                <c:pt idx="11">
                  <c:v>1.89</c:v>
                </c:pt>
                <c:pt idx="12">
                  <c:v>1.89</c:v>
                </c:pt>
                <c:pt idx="13">
                  <c:v>0.49</c:v>
                </c:pt>
                <c:pt idx="14">
                  <c:v>0.49</c:v>
                </c:pt>
                <c:pt idx="15">
                  <c:v>1.58</c:v>
                </c:pt>
                <c:pt idx="16">
                  <c:v>1.58</c:v>
                </c:pt>
                <c:pt idx="25">
                  <c:v>0.98</c:v>
                </c:pt>
                <c:pt idx="26">
                  <c:v>0.98</c:v>
                </c:pt>
                <c:pt idx="29">
                  <c:v>1E-4</c:v>
                </c:pt>
                <c:pt idx="3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BF-DE42-8FCD-7C9CCF6EB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13119"/>
        <c:axId val="1777537632"/>
      </c:scatterChart>
      <c:valAx>
        <c:axId val="193971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16O1H/30Si * SiO2%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37632"/>
        <c:crosses val="autoZero"/>
        <c:crossBetween val="midCat"/>
      </c:valAx>
      <c:valAx>
        <c:axId val="17775376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H2O wt%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1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'Glass Calibs Combined'!$CB$1</c:f>
              <c:strCache>
                <c:ptCount val="1"/>
                <c:pt idx="0">
                  <c:v>19F/30Si* SiO2%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89083552055993"/>
                  <c:y val="9.61435549722951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'Glass Calibs Combined'!$CB$2:$CB$32</c:f>
              <c:numCache>
                <c:formatCode>General</c:formatCode>
                <c:ptCount val="31"/>
                <c:pt idx="0">
                  <c:v>24.695119500000001</c:v>
                </c:pt>
                <c:pt idx="1">
                  <c:v>23.823195999999999</c:v>
                </c:pt>
                <c:pt idx="2">
                  <c:v>23.501826999999999</c:v>
                </c:pt>
                <c:pt idx="3">
                  <c:v>35.819220802400004</c:v>
                </c:pt>
                <c:pt idx="4">
                  <c:v>39.0460280924</c:v>
                </c:pt>
                <c:pt idx="5">
                  <c:v>4.1820919787999999</c:v>
                </c:pt>
                <c:pt idx="6">
                  <c:v>4.2197836769999997</c:v>
                </c:pt>
                <c:pt idx="7">
                  <c:v>9.4047589400000007</c:v>
                </c:pt>
                <c:pt idx="8">
                  <c:v>9.4667447870000014</c:v>
                </c:pt>
                <c:pt idx="9">
                  <c:v>9.2746174430000003</c:v>
                </c:pt>
                <c:pt idx="10">
                  <c:v>46.632779499999998</c:v>
                </c:pt>
                <c:pt idx="11">
                  <c:v>42.459061499999997</c:v>
                </c:pt>
                <c:pt idx="12">
                  <c:v>45.991101499999999</c:v>
                </c:pt>
                <c:pt idx="13">
                  <c:v>14.701830551100002</c:v>
                </c:pt>
                <c:pt idx="14">
                  <c:v>15.198040437300001</c:v>
                </c:pt>
                <c:pt idx="15">
                  <c:v>23.341542910000001</c:v>
                </c:pt>
                <c:pt idx="16">
                  <c:v>23.48954818</c:v>
                </c:pt>
                <c:pt idx="17">
                  <c:v>0.1678107204</c:v>
                </c:pt>
                <c:pt idx="18">
                  <c:v>0.1476324702</c:v>
                </c:pt>
                <c:pt idx="19">
                  <c:v>37.935909758800001</c:v>
                </c:pt>
                <c:pt idx="20">
                  <c:v>26.901196127600002</c:v>
                </c:pt>
                <c:pt idx="21">
                  <c:v>4.0858042919999997</c:v>
                </c:pt>
                <c:pt idx="22">
                  <c:v>3.7263495912000004</c:v>
                </c:pt>
                <c:pt idx="23">
                  <c:v>2.4827155268999999</c:v>
                </c:pt>
                <c:pt idx="24">
                  <c:v>2.5136794020000002</c:v>
                </c:pt>
                <c:pt idx="25">
                  <c:v>13.934560465000002</c:v>
                </c:pt>
                <c:pt idx="26">
                  <c:v>13.904385110000002</c:v>
                </c:pt>
                <c:pt idx="27">
                  <c:v>1.6027E-2</c:v>
                </c:pt>
                <c:pt idx="28">
                  <c:v>1.9359000000000001E-2</c:v>
                </c:pt>
                <c:pt idx="29">
                  <c:v>4.2457999999999996E-2</c:v>
                </c:pt>
                <c:pt idx="30">
                  <c:v>2.5419000000000001E-2</c:v>
                </c:pt>
              </c:numCache>
            </c:numRef>
          </c:xVal>
          <c:yVal>
            <c:numRef>
              <c:f>'Glass Calibs Combined'!$BQ$2:$BQ$32</c:f>
              <c:numCache>
                <c:formatCode>General</c:formatCode>
                <c:ptCount val="31"/>
                <c:pt idx="3">
                  <c:v>446</c:v>
                </c:pt>
                <c:pt idx="4">
                  <c:v>446</c:v>
                </c:pt>
                <c:pt idx="7">
                  <c:v>95.4</c:v>
                </c:pt>
                <c:pt idx="8">
                  <c:v>95.4</c:v>
                </c:pt>
                <c:pt idx="9">
                  <c:v>95.4</c:v>
                </c:pt>
                <c:pt idx="13">
                  <c:v>185</c:v>
                </c:pt>
                <c:pt idx="14">
                  <c:v>185</c:v>
                </c:pt>
                <c:pt idx="15">
                  <c:v>288</c:v>
                </c:pt>
                <c:pt idx="16">
                  <c:v>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B1-0C42-95FF-3573B3CC7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13119"/>
        <c:axId val="1777537632"/>
      </c:scatterChart>
      <c:valAx>
        <c:axId val="193971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19F/30Si * SiO2%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37632"/>
        <c:crosses val="autoZero"/>
        <c:crossBetween val="midCat"/>
      </c:valAx>
      <c:valAx>
        <c:axId val="17775376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wt%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1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'Glass Calibs Combined'!$CE$1</c:f>
              <c:strCache>
                <c:ptCount val="1"/>
                <c:pt idx="0">
                  <c:v>35Cl/30Si* SiO2%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364508845421907"/>
                  <c:y val="7.36574074074074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'Glass Calibs Combined'!$CE$2:$CE$32</c:f>
              <c:numCache>
                <c:formatCode>General</c:formatCode>
                <c:ptCount val="31"/>
                <c:pt idx="0">
                  <c:v>2.1498654999999998</c:v>
                </c:pt>
                <c:pt idx="1">
                  <c:v>2.0980984999999999</c:v>
                </c:pt>
                <c:pt idx="2">
                  <c:v>2.2021349999999997</c:v>
                </c:pt>
                <c:pt idx="3">
                  <c:v>24.921622238800001</c:v>
                </c:pt>
                <c:pt idx="4">
                  <c:v>27.790396001199998</c:v>
                </c:pt>
                <c:pt idx="5">
                  <c:v>161.48703030839999</c:v>
                </c:pt>
                <c:pt idx="6">
                  <c:v>166.03647669959997</c:v>
                </c:pt>
                <c:pt idx="7">
                  <c:v>1.6703768840000002</c:v>
                </c:pt>
                <c:pt idx="8">
                  <c:v>1.6912833070000002</c:v>
                </c:pt>
                <c:pt idx="9">
                  <c:v>1.680912642</c:v>
                </c:pt>
                <c:pt idx="10">
                  <c:v>11.596937499999999</c:v>
                </c:pt>
                <c:pt idx="11">
                  <c:v>10.539287999999999</c:v>
                </c:pt>
                <c:pt idx="12">
                  <c:v>11.743494999999999</c:v>
                </c:pt>
                <c:pt idx="13">
                  <c:v>2.2083073424999999</c:v>
                </c:pt>
                <c:pt idx="14">
                  <c:v>2.3100551397000002</c:v>
                </c:pt>
                <c:pt idx="15">
                  <c:v>12.842094142500001</c:v>
                </c:pt>
                <c:pt idx="16">
                  <c:v>12.785040485</c:v>
                </c:pt>
                <c:pt idx="17">
                  <c:v>18.989847954599998</c:v>
                </c:pt>
                <c:pt idx="18">
                  <c:v>17.322333917399998</c:v>
                </c:pt>
                <c:pt idx="19">
                  <c:v>23.294324784000001</c:v>
                </c:pt>
                <c:pt idx="20">
                  <c:v>19.037964244000001</c:v>
                </c:pt>
                <c:pt idx="21">
                  <c:v>161.75905688880002</c:v>
                </c:pt>
                <c:pt idx="22">
                  <c:v>148.96672067040001</c:v>
                </c:pt>
                <c:pt idx="23">
                  <c:v>8.6006592000000004E-4</c:v>
                </c:pt>
                <c:pt idx="24">
                  <c:v>4.0278530500000004E-4</c:v>
                </c:pt>
                <c:pt idx="25">
                  <c:v>8.1681925149999994</c:v>
                </c:pt>
                <c:pt idx="26">
                  <c:v>8.0704127349999997</c:v>
                </c:pt>
                <c:pt idx="27">
                  <c:v>2.2676000000000002E-2</c:v>
                </c:pt>
                <c:pt idx="28">
                  <c:v>2.1631999999999998E-2</c:v>
                </c:pt>
                <c:pt idx="29">
                  <c:v>78.36336</c:v>
                </c:pt>
                <c:pt idx="30">
                  <c:v>79.908780000000007</c:v>
                </c:pt>
              </c:numCache>
            </c:numRef>
          </c:xVal>
          <c:yVal>
            <c:numRef>
              <c:f>'Glass Calibs Combined'!$BS$2:$BS$32</c:f>
              <c:numCache>
                <c:formatCode>General</c:formatCode>
                <c:ptCount val="31"/>
                <c:pt idx="3">
                  <c:v>747</c:v>
                </c:pt>
                <c:pt idx="4">
                  <c:v>747</c:v>
                </c:pt>
                <c:pt idx="7">
                  <c:v>53</c:v>
                </c:pt>
                <c:pt idx="8">
                  <c:v>53</c:v>
                </c:pt>
                <c:pt idx="9">
                  <c:v>53</c:v>
                </c:pt>
                <c:pt idx="13">
                  <c:v>80</c:v>
                </c:pt>
                <c:pt idx="14">
                  <c:v>80</c:v>
                </c:pt>
                <c:pt idx="15">
                  <c:v>400</c:v>
                </c:pt>
                <c:pt idx="16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D5-8649-A0C0-A3438555E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13119"/>
        <c:axId val="1777537632"/>
      </c:scatterChart>
      <c:valAx>
        <c:axId val="1939713119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35Cl/30Si * SiO2%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37632"/>
        <c:crosses val="autoZero"/>
        <c:crossBetween val="midCat"/>
      </c:valAx>
      <c:valAx>
        <c:axId val="177753763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 wt%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1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H2O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'Glass Calibs Combined'!$BZ$1</c:f>
              <c:strCache>
                <c:ptCount val="1"/>
                <c:pt idx="0">
                  <c:v>16O1H/30Si * SiO2%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012970253718287"/>
                  <c:y val="3.28331875182268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'Glass Calib With Sulfur'!$BK$2:$BK$33</c:f>
              <c:numCache>
                <c:formatCode>General</c:formatCode>
                <c:ptCount val="32"/>
                <c:pt idx="0">
                  <c:v>119.06408674194465</c:v>
                </c:pt>
                <c:pt idx="1">
                  <c:v>107.21093995619384</c:v>
                </c:pt>
                <c:pt idx="2">
                  <c:v>34.694364766730573</c:v>
                </c:pt>
                <c:pt idx="3">
                  <c:v>35.048232734459532</c:v>
                </c:pt>
                <c:pt idx="4">
                  <c:v>42.773117352890431</c:v>
                </c:pt>
                <c:pt idx="5">
                  <c:v>43.517830783555119</c:v>
                </c:pt>
                <c:pt idx="6">
                  <c:v>13.52575992751718</c:v>
                </c:pt>
                <c:pt idx="7">
                  <c:v>13.483979464005841</c:v>
                </c:pt>
                <c:pt idx="8">
                  <c:v>142.08573732881774</c:v>
                </c:pt>
                <c:pt idx="9">
                  <c:v>140.74852729116742</c:v>
                </c:pt>
                <c:pt idx="10">
                  <c:v>135.34262944160241</c:v>
                </c:pt>
                <c:pt idx="11">
                  <c:v>136.74130997449754</c:v>
                </c:pt>
                <c:pt idx="12">
                  <c:v>210.95650906763032</c:v>
                </c:pt>
                <c:pt idx="13">
                  <c:v>213.66189216773222</c:v>
                </c:pt>
                <c:pt idx="14">
                  <c:v>277.98781133996289</c:v>
                </c:pt>
                <c:pt idx="15">
                  <c:v>279.2253462578297</c:v>
                </c:pt>
                <c:pt idx="16">
                  <c:v>114.12138365203201</c:v>
                </c:pt>
                <c:pt idx="17">
                  <c:v>115.23549145697633</c:v>
                </c:pt>
                <c:pt idx="18">
                  <c:v>223.22594774087571</c:v>
                </c:pt>
                <c:pt idx="19">
                  <c:v>223.70583519346104</c:v>
                </c:pt>
                <c:pt idx="20">
                  <c:v>0.77550875919583673</c:v>
                </c:pt>
                <c:pt idx="21">
                  <c:v>0.76266402638915398</c:v>
                </c:pt>
                <c:pt idx="22">
                  <c:v>0.18273370096728164</c:v>
                </c:pt>
                <c:pt idx="23">
                  <c:v>0.17393714238984737</c:v>
                </c:pt>
                <c:pt idx="24">
                  <c:v>44.863095696783098</c:v>
                </c:pt>
                <c:pt idx="25">
                  <c:v>44.848311709655363</c:v>
                </c:pt>
                <c:pt idx="26">
                  <c:v>2.0039568230136386</c:v>
                </c:pt>
                <c:pt idx="27">
                  <c:v>1.9587604023822793</c:v>
                </c:pt>
                <c:pt idx="28">
                  <c:v>0.3879425597668234</c:v>
                </c:pt>
                <c:pt idx="29">
                  <c:v>0.38169252981682877</c:v>
                </c:pt>
                <c:pt idx="30">
                  <c:v>67.596488531516556</c:v>
                </c:pt>
                <c:pt idx="31">
                  <c:v>84.680198522575694</c:v>
                </c:pt>
              </c:numCache>
            </c:numRef>
          </c:xVal>
          <c:yVal>
            <c:numRef>
              <c:f>'Glass Calib With Sulfur'!$BC$2:$BC$33</c:f>
              <c:numCache>
                <c:formatCode>General</c:formatCode>
                <c:ptCount val="32"/>
                <c:pt idx="0">
                  <c:v>15800</c:v>
                </c:pt>
                <c:pt idx="1">
                  <c:v>15800</c:v>
                </c:pt>
                <c:pt idx="2">
                  <c:v>4900</c:v>
                </c:pt>
                <c:pt idx="3">
                  <c:v>4900</c:v>
                </c:pt>
                <c:pt idx="4">
                  <c:v>5700</c:v>
                </c:pt>
                <c:pt idx="5">
                  <c:v>5700</c:v>
                </c:pt>
                <c:pt idx="6">
                  <c:v>1700</c:v>
                </c:pt>
                <c:pt idx="7">
                  <c:v>1700</c:v>
                </c:pt>
                <c:pt idx="8">
                  <c:v>19800</c:v>
                </c:pt>
                <c:pt idx="9">
                  <c:v>19800</c:v>
                </c:pt>
                <c:pt idx="10">
                  <c:v>18900</c:v>
                </c:pt>
                <c:pt idx="11">
                  <c:v>18900</c:v>
                </c:pt>
                <c:pt idx="20">
                  <c:v>120</c:v>
                </c:pt>
                <c:pt idx="21">
                  <c:v>120</c:v>
                </c:pt>
                <c:pt idx="22">
                  <c:v>1</c:v>
                </c:pt>
                <c:pt idx="23">
                  <c:v>1</c:v>
                </c:pt>
                <c:pt idx="24">
                  <c:v>5700</c:v>
                </c:pt>
                <c:pt idx="25">
                  <c:v>5700</c:v>
                </c:pt>
                <c:pt idx="28">
                  <c:v>0</c:v>
                </c:pt>
                <c:pt idx="29">
                  <c:v>0</c:v>
                </c:pt>
                <c:pt idx="30">
                  <c:v>10000</c:v>
                </c:pt>
                <c:pt idx="3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CA-864A-A5CE-82706E978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13119"/>
        <c:axId val="1777537632"/>
      </c:scatterChart>
      <c:valAx>
        <c:axId val="193971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16O1H/30Si * SiO2%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37632"/>
        <c:crosses val="autoZero"/>
        <c:crossBetween val="midCat"/>
      </c:valAx>
      <c:valAx>
        <c:axId val="17775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H2O wt%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1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'Glass Calibs Combined'!$BZ$1</c:f>
              <c:strCache>
                <c:ptCount val="1"/>
                <c:pt idx="0">
                  <c:v>16O1H/30Si * SiO2%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012970253718287"/>
                  <c:y val="3.283318751822689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17.893x + 1.6393</a:t>
                    </a:r>
                    <a:br>
                      <a:rPr lang="en-US" baseline="0"/>
                    </a:br>
                    <a:r>
                      <a:rPr lang="en-US" baseline="0"/>
                      <a:t>R² = 0.9826</a:t>
                    </a:r>
                  </a:p>
                  <a:p>
                    <a:pPr>
                      <a:defRPr/>
                    </a:pP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'Glass Calib With Sulfur'!$BO$2:$BO$33</c:f>
              <c:numCache>
                <c:formatCode>General</c:formatCode>
                <c:ptCount val="32"/>
                <c:pt idx="0">
                  <c:v>52.586979703499352</c:v>
                </c:pt>
                <c:pt idx="1">
                  <c:v>58.251104497337984</c:v>
                </c:pt>
                <c:pt idx="2">
                  <c:v>55.45785372868977</c:v>
                </c:pt>
                <c:pt idx="3">
                  <c:v>55.587552602333282</c:v>
                </c:pt>
                <c:pt idx="4">
                  <c:v>52.54785860348624</c:v>
                </c:pt>
                <c:pt idx="5">
                  <c:v>51.894568449858291</c:v>
                </c:pt>
                <c:pt idx="6">
                  <c:v>53.713059839830059</c:v>
                </c:pt>
                <c:pt idx="7">
                  <c:v>53.611552279570283</c:v>
                </c:pt>
                <c:pt idx="8">
                  <c:v>38.100741764032797</c:v>
                </c:pt>
                <c:pt idx="9">
                  <c:v>38.177574601761727</c:v>
                </c:pt>
                <c:pt idx="10">
                  <c:v>21.323454257520861</c:v>
                </c:pt>
                <c:pt idx="11">
                  <c:v>21.271306600729638</c:v>
                </c:pt>
                <c:pt idx="12">
                  <c:v>9.3922046862736211E-2</c:v>
                </c:pt>
                <c:pt idx="13">
                  <c:v>9.2022193719704465E-2</c:v>
                </c:pt>
                <c:pt idx="14">
                  <c:v>1.6189100319446224</c:v>
                </c:pt>
                <c:pt idx="15">
                  <c:v>1.6290681697660987</c:v>
                </c:pt>
                <c:pt idx="16">
                  <c:v>20.273467339432752</c:v>
                </c:pt>
                <c:pt idx="17">
                  <c:v>20.264106717000505</c:v>
                </c:pt>
                <c:pt idx="18">
                  <c:v>5.6657517751109658E-2</c:v>
                </c:pt>
                <c:pt idx="19">
                  <c:v>6.4824543662745884E-2</c:v>
                </c:pt>
                <c:pt idx="20">
                  <c:v>1.235800675253647E-2</c:v>
                </c:pt>
                <c:pt idx="21">
                  <c:v>7.6073653739142794E-3</c:v>
                </c:pt>
                <c:pt idx="22">
                  <c:v>1.5151047383492365E-2</c:v>
                </c:pt>
                <c:pt idx="23">
                  <c:v>1.0575513693168039E-2</c:v>
                </c:pt>
                <c:pt idx="24">
                  <c:v>53.223972641444838</c:v>
                </c:pt>
                <c:pt idx="25">
                  <c:v>53.297755902700551</c:v>
                </c:pt>
                <c:pt idx="26">
                  <c:v>1.429645703320926E-2</c:v>
                </c:pt>
                <c:pt idx="27">
                  <c:v>1.1916048011976316E-2</c:v>
                </c:pt>
                <c:pt idx="28">
                  <c:v>1.0508590852510546E-2</c:v>
                </c:pt>
                <c:pt idx="29">
                  <c:v>9.343200190667509E-3</c:v>
                </c:pt>
                <c:pt idx="30">
                  <c:v>41.369675148274801</c:v>
                </c:pt>
                <c:pt idx="31">
                  <c:v>46.484433922726907</c:v>
                </c:pt>
              </c:numCache>
            </c:numRef>
          </c:xVal>
          <c:yVal>
            <c:numRef>
              <c:f>'Glass Calib With Sulfur'!$BE$2:$BE$33</c:f>
              <c:numCache>
                <c:formatCode>General</c:formatCode>
                <c:ptCount val="32"/>
                <c:pt idx="0">
                  <c:v>981</c:v>
                </c:pt>
                <c:pt idx="1">
                  <c:v>981</c:v>
                </c:pt>
                <c:pt idx="2">
                  <c:v>943</c:v>
                </c:pt>
                <c:pt idx="3">
                  <c:v>943</c:v>
                </c:pt>
                <c:pt idx="6">
                  <c:v>950</c:v>
                </c:pt>
                <c:pt idx="7">
                  <c:v>950</c:v>
                </c:pt>
                <c:pt idx="8">
                  <c:v>643</c:v>
                </c:pt>
                <c:pt idx="9">
                  <c:v>643</c:v>
                </c:pt>
                <c:pt idx="10">
                  <c:v>358</c:v>
                </c:pt>
                <c:pt idx="11">
                  <c:v>358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937</c:v>
                </c:pt>
                <c:pt idx="31">
                  <c:v>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30-C14D-B7CA-CC4501743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13119"/>
        <c:axId val="1777537632"/>
      </c:scatterChart>
      <c:valAx>
        <c:axId val="193971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32S/30Si * SiO2%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37632"/>
        <c:crosses val="autoZero"/>
        <c:crossBetween val="midCat"/>
      </c:valAx>
      <c:valAx>
        <c:axId val="17775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 ppm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1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'Glass Calibs Combined'!$BZ$1</c:f>
              <c:strCache>
                <c:ptCount val="1"/>
                <c:pt idx="0">
                  <c:v>16O1H/30Si * SiO2%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012970253718287"/>
                  <c:y val="3.28331875182268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'Glass Calib With Sulfur'!$BM$2:$BM$33</c:f>
              <c:numCache>
                <c:formatCode>General</c:formatCode>
                <c:ptCount val="32"/>
                <c:pt idx="0">
                  <c:v>24.553611503386438</c:v>
                </c:pt>
                <c:pt idx="1">
                  <c:v>22.502934917322495</c:v>
                </c:pt>
                <c:pt idx="2">
                  <c:v>14.192134987378408</c:v>
                </c:pt>
                <c:pt idx="3">
                  <c:v>14.207307236476492</c:v>
                </c:pt>
                <c:pt idx="4">
                  <c:v>25.502115414057258</c:v>
                </c:pt>
                <c:pt idx="5">
                  <c:v>25.386631695142203</c:v>
                </c:pt>
                <c:pt idx="6">
                  <c:v>9.7557273732978853</c:v>
                </c:pt>
                <c:pt idx="7">
                  <c:v>9.8080807781216173</c:v>
                </c:pt>
                <c:pt idx="8">
                  <c:v>35.5395409984989</c:v>
                </c:pt>
                <c:pt idx="9">
                  <c:v>35.21404318481806</c:v>
                </c:pt>
                <c:pt idx="10">
                  <c:v>45.122107445062298</c:v>
                </c:pt>
                <c:pt idx="11">
                  <c:v>45.662100336164151</c:v>
                </c:pt>
                <c:pt idx="12">
                  <c:v>3.6065683328268445</c:v>
                </c:pt>
                <c:pt idx="13">
                  <c:v>3.684280606404553</c:v>
                </c:pt>
                <c:pt idx="14">
                  <c:v>0.18431829669142211</c:v>
                </c:pt>
                <c:pt idx="15">
                  <c:v>0.18455119536611</c:v>
                </c:pt>
                <c:pt idx="16">
                  <c:v>37.90465134999414</c:v>
                </c:pt>
                <c:pt idx="17">
                  <c:v>38.007882753779278</c:v>
                </c:pt>
                <c:pt idx="18">
                  <c:v>3.6096216384684028</c:v>
                </c:pt>
                <c:pt idx="19">
                  <c:v>3.6385576249311851</c:v>
                </c:pt>
                <c:pt idx="20">
                  <c:v>2.9044854404320274E-2</c:v>
                </c:pt>
                <c:pt idx="21">
                  <c:v>2.7156034773965637E-2</c:v>
                </c:pt>
                <c:pt idx="22">
                  <c:v>3.7943325885794368E-2</c:v>
                </c:pt>
                <c:pt idx="23">
                  <c:v>3.6842596715069988E-2</c:v>
                </c:pt>
                <c:pt idx="24">
                  <c:v>26.204371663918746</c:v>
                </c:pt>
                <c:pt idx="25">
                  <c:v>26.201263731720598</c:v>
                </c:pt>
                <c:pt idx="26">
                  <c:v>2.3037678433497035</c:v>
                </c:pt>
                <c:pt idx="27">
                  <c:v>2.2989435541517325</c:v>
                </c:pt>
                <c:pt idx="28">
                  <c:v>4.4264107969823913E-2</c:v>
                </c:pt>
                <c:pt idx="29">
                  <c:v>4.4153624747989478E-2</c:v>
                </c:pt>
                <c:pt idx="30">
                  <c:v>12.018243710567395</c:v>
                </c:pt>
                <c:pt idx="31">
                  <c:v>14.404341246253475</c:v>
                </c:pt>
              </c:numCache>
            </c:numRef>
          </c:xVal>
          <c:yVal>
            <c:numRef>
              <c:f>'Glass Calib With Sulfur'!$BD$2:$BD$33</c:f>
              <c:numCache>
                <c:formatCode>General</c:formatCode>
                <c:ptCount val="32"/>
                <c:pt idx="0">
                  <c:v>288</c:v>
                </c:pt>
                <c:pt idx="1">
                  <c:v>288</c:v>
                </c:pt>
                <c:pt idx="2">
                  <c:v>185</c:v>
                </c:pt>
                <c:pt idx="3">
                  <c:v>185</c:v>
                </c:pt>
                <c:pt idx="6">
                  <c:v>95.4</c:v>
                </c:pt>
                <c:pt idx="7">
                  <c:v>95.4</c:v>
                </c:pt>
                <c:pt idx="8">
                  <c:v>446</c:v>
                </c:pt>
                <c:pt idx="9">
                  <c:v>446</c:v>
                </c:pt>
                <c:pt idx="22">
                  <c:v>0</c:v>
                </c:pt>
                <c:pt idx="23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155</c:v>
                </c:pt>
                <c:pt idx="31">
                  <c:v>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B7-8344-8314-37B062F8F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13119"/>
        <c:axId val="1777537632"/>
      </c:scatterChart>
      <c:valAx>
        <c:axId val="193971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19F/30Si * SiO2%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37632"/>
        <c:crosses val="autoZero"/>
        <c:crossBetween val="midCat"/>
      </c:valAx>
      <c:valAx>
        <c:axId val="17775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1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'Glass Calibs Combined'!$BZ$1</c:f>
              <c:strCache>
                <c:ptCount val="1"/>
                <c:pt idx="0">
                  <c:v>16O1H/30Si * SiO2%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714960629921262"/>
                  <c:y val="0.10606481481481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'Glass Calibs Combined'!$BY$2:$BY$32</c:f>
              <c:numCache>
                <c:formatCode>General</c:formatCode>
                <c:ptCount val="31"/>
                <c:pt idx="0">
                  <c:v>1.415376</c:v>
                </c:pt>
                <c:pt idx="1">
                  <c:v>1.4401125000000001</c:v>
                </c:pt>
                <c:pt idx="2">
                  <c:v>9.670712</c:v>
                </c:pt>
                <c:pt idx="3">
                  <c:v>0.62040381759999996</c:v>
                </c:pt>
                <c:pt idx="4">
                  <c:v>0.60092761750000001</c:v>
                </c:pt>
                <c:pt idx="5">
                  <c:v>0.80527522499999993</c:v>
                </c:pt>
                <c:pt idx="6">
                  <c:v>0.91034153279999996</c:v>
                </c:pt>
                <c:pt idx="7">
                  <c:v>1.207527214</c:v>
                </c:pt>
                <c:pt idx="8">
                  <c:v>0.90845564400000001</c:v>
                </c:pt>
                <c:pt idx="9">
                  <c:v>0.99682276800000003</c:v>
                </c:pt>
                <c:pt idx="10">
                  <c:v>0.41921750000000002</c:v>
                </c:pt>
                <c:pt idx="11">
                  <c:v>0.28035700000000002</c:v>
                </c:pt>
                <c:pt idx="12">
                  <c:v>0.30986649999999999</c:v>
                </c:pt>
                <c:pt idx="13">
                  <c:v>1.1018167209</c:v>
                </c:pt>
                <c:pt idx="14">
                  <c:v>1.0744835346000001</c:v>
                </c:pt>
                <c:pt idx="15">
                  <c:v>0.96778270750000006</c:v>
                </c:pt>
                <c:pt idx="16">
                  <c:v>0.84343962499999992</c:v>
                </c:pt>
                <c:pt idx="17">
                  <c:v>0.62641490519999998</c:v>
                </c:pt>
                <c:pt idx="18">
                  <c:v>0.5287371702</c:v>
                </c:pt>
                <c:pt idx="19">
                  <c:v>0.83714745960000003</c:v>
                </c:pt>
                <c:pt idx="20">
                  <c:v>0.81248990679999999</c:v>
                </c:pt>
                <c:pt idx="21">
                  <c:v>1.4055035400000002</c:v>
                </c:pt>
                <c:pt idx="22">
                  <c:v>1.1476289496000001</c:v>
                </c:pt>
                <c:pt idx="23">
                  <c:v>0.18522396059999999</c:v>
                </c:pt>
                <c:pt idx="24">
                  <c:v>0.12036029200000001</c:v>
                </c:pt>
                <c:pt idx="25">
                  <c:v>0.677414976</c:v>
                </c:pt>
                <c:pt idx="26">
                  <c:v>0.48568032799999999</c:v>
                </c:pt>
                <c:pt idx="27">
                  <c:v>0.38005899999999998</c:v>
                </c:pt>
                <c:pt idx="28">
                  <c:v>1.1065670000000001</c:v>
                </c:pt>
                <c:pt idx="29">
                  <c:v>0.804392</c:v>
                </c:pt>
                <c:pt idx="30">
                  <c:v>0.74177899999999997</c:v>
                </c:pt>
              </c:numCache>
            </c:numRef>
          </c:xVal>
          <c:yVal>
            <c:numRef>
              <c:f>'Glass Calibs Combined'!$BM$2:$BM$32</c:f>
              <c:numCache>
                <c:formatCode>General</c:formatCode>
                <c:ptCount val="31"/>
                <c:pt idx="0">
                  <c:v>295</c:v>
                </c:pt>
                <c:pt idx="1">
                  <c:v>295</c:v>
                </c:pt>
                <c:pt idx="3">
                  <c:v>10</c:v>
                </c:pt>
                <c:pt idx="4">
                  <c:v>10</c:v>
                </c:pt>
                <c:pt idx="7">
                  <c:v>165</c:v>
                </c:pt>
                <c:pt idx="8">
                  <c:v>165</c:v>
                </c:pt>
                <c:pt idx="9">
                  <c:v>165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90</c:v>
                </c:pt>
                <c:pt idx="16">
                  <c:v>90</c:v>
                </c:pt>
                <c:pt idx="25">
                  <c:v>65</c:v>
                </c:pt>
                <c:pt idx="26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44-044E-97D3-02D470481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13119"/>
        <c:axId val="1777537632"/>
      </c:scatterChart>
      <c:valAx>
        <c:axId val="1939713119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12C/30Si * SiO2%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37632"/>
        <c:crosses val="autoZero"/>
        <c:crossBetween val="midCat"/>
      </c:valAx>
      <c:valAx>
        <c:axId val="177753763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1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'Glass Calibs Combined'!$BZ$1</c:f>
              <c:strCache>
                <c:ptCount val="1"/>
                <c:pt idx="0">
                  <c:v>16O1H/30Si * SiO2%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714960629921262"/>
                  <c:y val="0.10606481481481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'Glass Calibs Combined'!$BY$36:$BY$67</c:f>
              <c:numCache>
                <c:formatCode>General</c:formatCode>
                <c:ptCount val="32"/>
                <c:pt idx="0">
                  <c:v>1.3679393165282125</c:v>
                </c:pt>
                <c:pt idx="1">
                  <c:v>0.86796057660649995</c:v>
                </c:pt>
                <c:pt idx="2">
                  <c:v>1.5621274486393784</c:v>
                </c:pt>
                <c:pt idx="3">
                  <c:v>1.6581034228489906</c:v>
                </c:pt>
                <c:pt idx="4">
                  <c:v>1.2463220586431236</c:v>
                </c:pt>
                <c:pt idx="5">
                  <c:v>1.4743813385431503</c:v>
                </c:pt>
                <c:pt idx="6">
                  <c:v>0.77231825586026637</c:v>
                </c:pt>
                <c:pt idx="7">
                  <c:v>1.073972887989141</c:v>
                </c:pt>
                <c:pt idx="8">
                  <c:v>0.73143109952406671</c:v>
                </c:pt>
                <c:pt idx="9">
                  <c:v>0.66906430853709176</c:v>
                </c:pt>
                <c:pt idx="10">
                  <c:v>0.58339352048349291</c:v>
                </c:pt>
                <c:pt idx="11">
                  <c:v>0.65336747205873413</c:v>
                </c:pt>
                <c:pt idx="12">
                  <c:v>1.345639344504054</c:v>
                </c:pt>
                <c:pt idx="13">
                  <c:v>0.38522967584257445</c:v>
                </c:pt>
                <c:pt idx="14">
                  <c:v>0.76040940284964742</c:v>
                </c:pt>
                <c:pt idx="15">
                  <c:v>1.5986940182650875</c:v>
                </c:pt>
                <c:pt idx="16">
                  <c:v>0.95376219643541282</c:v>
                </c:pt>
                <c:pt idx="17">
                  <c:v>1.009716096609576</c:v>
                </c:pt>
                <c:pt idx="18">
                  <c:v>1.918955648054574</c:v>
                </c:pt>
                <c:pt idx="19">
                  <c:v>1.604362855715227</c:v>
                </c:pt>
                <c:pt idx="20">
                  <c:v>0.45410708386050425</c:v>
                </c:pt>
                <c:pt idx="21">
                  <c:v>0.22165727329933557</c:v>
                </c:pt>
                <c:pt idx="22">
                  <c:v>1.3701737607429243</c:v>
                </c:pt>
                <c:pt idx="23">
                  <c:v>1.5898343008046638</c:v>
                </c:pt>
                <c:pt idx="24">
                  <c:v>1.5297577642524749</c:v>
                </c:pt>
                <c:pt idx="25">
                  <c:v>1.5262191961271812</c:v>
                </c:pt>
                <c:pt idx="26">
                  <c:v>0.49377220422610202</c:v>
                </c:pt>
                <c:pt idx="27">
                  <c:v>0.22036781264741837</c:v>
                </c:pt>
                <c:pt idx="28">
                  <c:v>0.11154220481303821</c:v>
                </c:pt>
                <c:pt idx="29">
                  <c:v>0.23762306580551049</c:v>
                </c:pt>
                <c:pt idx="30">
                  <c:v>0.83568669844585786</c:v>
                </c:pt>
                <c:pt idx="31">
                  <c:v>0.86973950704443159</c:v>
                </c:pt>
              </c:numCache>
            </c:numRef>
          </c:xVal>
          <c:yVal>
            <c:numRef>
              <c:f>'Glass Calibs Combined'!$BM$36:$BM$67</c:f>
              <c:numCache>
                <c:formatCode>General</c:formatCode>
                <c:ptCount val="32"/>
                <c:pt idx="1">
                  <c:v>90</c:v>
                </c:pt>
                <c:pt idx="4">
                  <c:v>295</c:v>
                </c:pt>
                <c:pt idx="5">
                  <c:v>295</c:v>
                </c:pt>
                <c:pt idx="6">
                  <c:v>165</c:v>
                </c:pt>
                <c:pt idx="7">
                  <c:v>165</c:v>
                </c:pt>
                <c:pt idx="8">
                  <c:v>10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24">
                  <c:v>295</c:v>
                </c:pt>
                <c:pt idx="25">
                  <c:v>295</c:v>
                </c:pt>
                <c:pt idx="30">
                  <c:v>65</c:v>
                </c:pt>
                <c:pt idx="31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DC-FC47-A54B-09CA2F8D4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13119"/>
        <c:axId val="1777537632"/>
      </c:scatterChart>
      <c:valAx>
        <c:axId val="1939713119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12C/30Si * SiO2%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37632"/>
        <c:crosses val="autoZero"/>
        <c:crossBetween val="midCat"/>
      </c:valAx>
      <c:valAx>
        <c:axId val="177753763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1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Combined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'Glass Calibs Combined'!$BZ$1</c:f>
              <c:strCache>
                <c:ptCount val="1"/>
                <c:pt idx="0">
                  <c:v>16O1H/30Si * SiO2%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714960629921262"/>
                  <c:y val="0.10606481481481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'Glass Calib With Sulfur (2)'!$BJ$2:$BJ$33</c:f>
              <c:numCache>
                <c:formatCode>General</c:formatCode>
                <c:ptCount val="32"/>
                <c:pt idx="0">
                  <c:v>1.3679393165282125</c:v>
                </c:pt>
                <c:pt idx="1">
                  <c:v>0.86796057660649995</c:v>
                </c:pt>
                <c:pt idx="2">
                  <c:v>1.5621274486393784</c:v>
                </c:pt>
                <c:pt idx="3">
                  <c:v>1.6581034228489906</c:v>
                </c:pt>
                <c:pt idx="4">
                  <c:v>1.2463220586431236</c:v>
                </c:pt>
                <c:pt idx="5">
                  <c:v>1.4743813385431503</c:v>
                </c:pt>
                <c:pt idx="6">
                  <c:v>0.77231825586026637</c:v>
                </c:pt>
                <c:pt idx="7">
                  <c:v>1.073972887989141</c:v>
                </c:pt>
                <c:pt idx="8">
                  <c:v>0.73143109952406671</c:v>
                </c:pt>
                <c:pt idx="9">
                  <c:v>0.66906430853709176</c:v>
                </c:pt>
                <c:pt idx="10">
                  <c:v>0.58339352048349291</c:v>
                </c:pt>
                <c:pt idx="11">
                  <c:v>0.65336747205873413</c:v>
                </c:pt>
                <c:pt idx="12">
                  <c:v>1.345639344504054</c:v>
                </c:pt>
                <c:pt idx="13">
                  <c:v>0.38522967584257445</c:v>
                </c:pt>
                <c:pt idx="14">
                  <c:v>0.76040940284964742</c:v>
                </c:pt>
                <c:pt idx="15">
                  <c:v>1.5986940182650875</c:v>
                </c:pt>
                <c:pt idx="16">
                  <c:v>0.95376219643541282</c:v>
                </c:pt>
                <c:pt idx="17">
                  <c:v>1.009716096609576</c:v>
                </c:pt>
                <c:pt idx="18">
                  <c:v>1.918955648054574</c:v>
                </c:pt>
                <c:pt idx="19">
                  <c:v>1.604362855715227</c:v>
                </c:pt>
                <c:pt idx="20">
                  <c:v>0.45410708386050425</c:v>
                </c:pt>
                <c:pt idx="21">
                  <c:v>0.22165727329933557</c:v>
                </c:pt>
                <c:pt idx="22">
                  <c:v>1.3701737607429243</c:v>
                </c:pt>
                <c:pt idx="23">
                  <c:v>1.5898343008046638</c:v>
                </c:pt>
                <c:pt idx="24">
                  <c:v>1.5297577642524749</c:v>
                </c:pt>
                <c:pt idx="25">
                  <c:v>1.5262191961271812</c:v>
                </c:pt>
                <c:pt idx="26">
                  <c:v>0.49377220422610202</c:v>
                </c:pt>
                <c:pt idx="27">
                  <c:v>0.22036781264741837</c:v>
                </c:pt>
                <c:pt idx="28">
                  <c:v>0.11154220481303821</c:v>
                </c:pt>
                <c:pt idx="29">
                  <c:v>0.23762306580551049</c:v>
                </c:pt>
                <c:pt idx="30">
                  <c:v>0.83568669844585786</c:v>
                </c:pt>
                <c:pt idx="31">
                  <c:v>0.86973950704443159</c:v>
                </c:pt>
              </c:numCache>
            </c:numRef>
          </c:xVal>
          <c:yVal>
            <c:numRef>
              <c:f>'Glass Calib With Sulfur (2)'!$BB$2:$BB$33</c:f>
              <c:numCache>
                <c:formatCode>General</c:formatCode>
                <c:ptCount val="32"/>
                <c:pt idx="0">
                  <c:v>90</c:v>
                </c:pt>
                <c:pt idx="1">
                  <c:v>90</c:v>
                </c:pt>
                <c:pt idx="2">
                  <c:v>183</c:v>
                </c:pt>
                <c:pt idx="3">
                  <c:v>183</c:v>
                </c:pt>
                <c:pt idx="4">
                  <c:v>295</c:v>
                </c:pt>
                <c:pt idx="5">
                  <c:v>295</c:v>
                </c:pt>
                <c:pt idx="6">
                  <c:v>165</c:v>
                </c:pt>
                <c:pt idx="7">
                  <c:v>165</c:v>
                </c:pt>
                <c:pt idx="8">
                  <c:v>10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20">
                  <c:v>0</c:v>
                </c:pt>
                <c:pt idx="21">
                  <c:v>0</c:v>
                </c:pt>
                <c:pt idx="24">
                  <c:v>295</c:v>
                </c:pt>
                <c:pt idx="25">
                  <c:v>295</c:v>
                </c:pt>
                <c:pt idx="28">
                  <c:v>0</c:v>
                </c:pt>
                <c:pt idx="29">
                  <c:v>0</c:v>
                </c:pt>
                <c:pt idx="30">
                  <c:v>78</c:v>
                </c:pt>
                <c:pt idx="31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77-B04A-85D4-9BC633B5F1D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'Glass Calibs Combined'!$BY$2:$BY$32</c:f>
              <c:numCache>
                <c:formatCode>General</c:formatCode>
                <c:ptCount val="31"/>
                <c:pt idx="0">
                  <c:v>1.415376</c:v>
                </c:pt>
                <c:pt idx="1">
                  <c:v>1.4401125000000001</c:v>
                </c:pt>
                <c:pt idx="2">
                  <c:v>9.670712</c:v>
                </c:pt>
                <c:pt idx="3">
                  <c:v>0.62040381759999996</c:v>
                </c:pt>
                <c:pt idx="4">
                  <c:v>0.60092761750000001</c:v>
                </c:pt>
                <c:pt idx="5">
                  <c:v>0.80527522499999993</c:v>
                </c:pt>
                <c:pt idx="6">
                  <c:v>0.91034153279999996</c:v>
                </c:pt>
                <c:pt idx="7">
                  <c:v>1.207527214</c:v>
                </c:pt>
                <c:pt idx="8">
                  <c:v>0.90845564400000001</c:v>
                </c:pt>
                <c:pt idx="9">
                  <c:v>0.99682276800000003</c:v>
                </c:pt>
                <c:pt idx="10">
                  <c:v>0.41921750000000002</c:v>
                </c:pt>
                <c:pt idx="11">
                  <c:v>0.28035700000000002</c:v>
                </c:pt>
                <c:pt idx="12">
                  <c:v>0.30986649999999999</c:v>
                </c:pt>
                <c:pt idx="13">
                  <c:v>1.1018167209</c:v>
                </c:pt>
                <c:pt idx="14">
                  <c:v>1.0744835346000001</c:v>
                </c:pt>
                <c:pt idx="15">
                  <c:v>0.96778270750000006</c:v>
                </c:pt>
                <c:pt idx="16">
                  <c:v>0.84343962499999992</c:v>
                </c:pt>
                <c:pt idx="17">
                  <c:v>0.62641490519999998</c:v>
                </c:pt>
                <c:pt idx="18">
                  <c:v>0.5287371702</c:v>
                </c:pt>
                <c:pt idx="19">
                  <c:v>0.83714745960000003</c:v>
                </c:pt>
                <c:pt idx="20">
                  <c:v>0.81248990679999999</c:v>
                </c:pt>
                <c:pt idx="21">
                  <c:v>1.4055035400000002</c:v>
                </c:pt>
                <c:pt idx="22">
                  <c:v>1.1476289496000001</c:v>
                </c:pt>
                <c:pt idx="23">
                  <c:v>0.18522396059999999</c:v>
                </c:pt>
                <c:pt idx="24">
                  <c:v>0.12036029200000001</c:v>
                </c:pt>
                <c:pt idx="25">
                  <c:v>0.677414976</c:v>
                </c:pt>
                <c:pt idx="26">
                  <c:v>0.48568032799999999</c:v>
                </c:pt>
                <c:pt idx="27">
                  <c:v>0.38005899999999998</c:v>
                </c:pt>
                <c:pt idx="28">
                  <c:v>1.1065670000000001</c:v>
                </c:pt>
                <c:pt idx="29">
                  <c:v>0.804392</c:v>
                </c:pt>
                <c:pt idx="30">
                  <c:v>0.74177899999999997</c:v>
                </c:pt>
              </c:numCache>
            </c:numRef>
          </c:xVal>
          <c:yVal>
            <c:numRef>
              <c:f>'Glass Calibs Combined'!$BM$2:$BM$32</c:f>
              <c:numCache>
                <c:formatCode>General</c:formatCode>
                <c:ptCount val="31"/>
                <c:pt idx="0">
                  <c:v>295</c:v>
                </c:pt>
                <c:pt idx="1">
                  <c:v>295</c:v>
                </c:pt>
                <c:pt idx="3">
                  <c:v>10</c:v>
                </c:pt>
                <c:pt idx="4">
                  <c:v>10</c:v>
                </c:pt>
                <c:pt idx="7">
                  <c:v>165</c:v>
                </c:pt>
                <c:pt idx="8">
                  <c:v>165</c:v>
                </c:pt>
                <c:pt idx="9">
                  <c:v>165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90</c:v>
                </c:pt>
                <c:pt idx="16">
                  <c:v>90</c:v>
                </c:pt>
                <c:pt idx="25">
                  <c:v>65</c:v>
                </c:pt>
                <c:pt idx="26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77-B04A-85D4-9BC633B5F1D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Sheet1!$F$18:$F$26</c:f>
              <c:numCache>
                <c:formatCode>General</c:formatCode>
                <c:ptCount val="9"/>
                <c:pt idx="0">
                  <c:v>0.47075496058596483</c:v>
                </c:pt>
                <c:pt idx="1">
                  <c:v>0.3315064740482847</c:v>
                </c:pt>
                <c:pt idx="2">
                  <c:v>0.10595593700379823</c:v>
                </c:pt>
                <c:pt idx="3">
                  <c:v>0.12029438433167559</c:v>
                </c:pt>
                <c:pt idx="5">
                  <c:v>0.50391913622582885</c:v>
                </c:pt>
                <c:pt idx="6">
                  <c:v>0.51937598337314939</c:v>
                </c:pt>
                <c:pt idx="7">
                  <c:v>7.633445201746894E-2</c:v>
                </c:pt>
                <c:pt idx="8">
                  <c:v>0.71028427424969165</c:v>
                </c:pt>
              </c:numCache>
            </c:numRef>
          </c:xVal>
          <c:yVal>
            <c:numRef>
              <c:f>Sheet1!$G$18:$G$26</c:f>
              <c:numCache>
                <c:formatCode>General</c:formatCode>
                <c:ptCount val="9"/>
                <c:pt idx="0">
                  <c:v>65</c:v>
                </c:pt>
                <c:pt idx="1">
                  <c:v>65</c:v>
                </c:pt>
                <c:pt idx="2">
                  <c:v>0</c:v>
                </c:pt>
                <c:pt idx="3">
                  <c:v>0</c:v>
                </c:pt>
                <c:pt idx="5">
                  <c:v>165</c:v>
                </c:pt>
                <c:pt idx="6">
                  <c:v>165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77-B04A-85D4-9BC633B5F1D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Sheet1!$F$5:$F$12</c:f>
              <c:numCache>
                <c:formatCode>General</c:formatCode>
                <c:ptCount val="8"/>
                <c:pt idx="0">
                  <c:v>0.42774392680241058</c:v>
                </c:pt>
                <c:pt idx="1">
                  <c:v>0.78951464097054647</c:v>
                </c:pt>
                <c:pt idx="2">
                  <c:v>0.71925536994821071</c:v>
                </c:pt>
                <c:pt idx="3">
                  <c:v>0.71888562782194865</c:v>
                </c:pt>
                <c:pt idx="4">
                  <c:v>0.37201053587364613</c:v>
                </c:pt>
                <c:pt idx="5">
                  <c:v>0.61873697116421977</c:v>
                </c:pt>
                <c:pt idx="6">
                  <c:v>0.19704044773064958</c:v>
                </c:pt>
                <c:pt idx="7">
                  <c:v>0.20552029116002873</c:v>
                </c:pt>
              </c:numCache>
            </c:numRef>
          </c:xVal>
          <c:yVal>
            <c:numRef>
              <c:f>Sheet1!$G$5:$G$12</c:f>
              <c:numCache>
                <c:formatCode>General</c:formatCode>
                <c:ptCount val="8"/>
                <c:pt idx="0">
                  <c:v>65</c:v>
                </c:pt>
                <c:pt idx="1">
                  <c:v>65</c:v>
                </c:pt>
                <c:pt idx="2">
                  <c:v>165</c:v>
                </c:pt>
                <c:pt idx="3">
                  <c:v>165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77-B04A-85D4-9BC633B5F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13119"/>
        <c:axId val="1777537632"/>
      </c:scatterChart>
      <c:valAx>
        <c:axId val="1939713119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12C/30Si * SiO2%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37632"/>
        <c:crosses val="autoZero"/>
        <c:crossBetween val="midCat"/>
      </c:valAx>
      <c:valAx>
        <c:axId val="177753763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1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'Glass Calibs Combined'!$BZ$1</c:f>
              <c:strCache>
                <c:ptCount val="1"/>
                <c:pt idx="0">
                  <c:v>16O1H/30Si * SiO2%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714960629921262"/>
                  <c:y val="0.10606481481481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'Glass Calib With Sulfur'!$BJ$2:$BJ$33</c:f>
              <c:numCache>
                <c:formatCode>General</c:formatCode>
                <c:ptCount val="32"/>
                <c:pt idx="0">
                  <c:v>1.3679393165282125</c:v>
                </c:pt>
                <c:pt idx="1">
                  <c:v>0.86796057660649995</c:v>
                </c:pt>
                <c:pt idx="2">
                  <c:v>1.5621274486393784</c:v>
                </c:pt>
                <c:pt idx="3">
                  <c:v>1.6581034228489906</c:v>
                </c:pt>
                <c:pt idx="4">
                  <c:v>1.2463220586431236</c:v>
                </c:pt>
                <c:pt idx="5">
                  <c:v>1.4743813385431503</c:v>
                </c:pt>
                <c:pt idx="6">
                  <c:v>0.77231825586026637</c:v>
                </c:pt>
                <c:pt idx="7">
                  <c:v>1.073972887989141</c:v>
                </c:pt>
                <c:pt idx="8">
                  <c:v>0.73143109952406671</c:v>
                </c:pt>
                <c:pt idx="9">
                  <c:v>0.66906430853709176</c:v>
                </c:pt>
                <c:pt idx="10">
                  <c:v>0.58339352048349291</c:v>
                </c:pt>
                <c:pt idx="11">
                  <c:v>0.65336747205873413</c:v>
                </c:pt>
                <c:pt idx="12">
                  <c:v>1.345639344504054</c:v>
                </c:pt>
                <c:pt idx="13">
                  <c:v>0.38522967584257445</c:v>
                </c:pt>
                <c:pt idx="14">
                  <c:v>0.76040940284964742</c:v>
                </c:pt>
                <c:pt idx="15">
                  <c:v>1.5986940182650875</c:v>
                </c:pt>
                <c:pt idx="16">
                  <c:v>0.95376219643541282</c:v>
                </c:pt>
                <c:pt idx="17">
                  <c:v>1.009716096609576</c:v>
                </c:pt>
                <c:pt idx="18">
                  <c:v>1.918955648054574</c:v>
                </c:pt>
                <c:pt idx="19">
                  <c:v>1.604362855715227</c:v>
                </c:pt>
                <c:pt idx="20">
                  <c:v>0.45410708386050425</c:v>
                </c:pt>
                <c:pt idx="21">
                  <c:v>0.22165727329933557</c:v>
                </c:pt>
                <c:pt idx="22">
                  <c:v>1.3701737607429243</c:v>
                </c:pt>
                <c:pt idx="23">
                  <c:v>1.5898343008046638</c:v>
                </c:pt>
                <c:pt idx="24">
                  <c:v>1.5297577642524749</c:v>
                </c:pt>
                <c:pt idx="25">
                  <c:v>1.5262191961271812</c:v>
                </c:pt>
                <c:pt idx="26">
                  <c:v>0.49377220422610202</c:v>
                </c:pt>
                <c:pt idx="27">
                  <c:v>0.22036781264741837</c:v>
                </c:pt>
                <c:pt idx="28">
                  <c:v>0.11154220481303821</c:v>
                </c:pt>
                <c:pt idx="29">
                  <c:v>0.23762306580551049</c:v>
                </c:pt>
                <c:pt idx="30">
                  <c:v>0.83568669844585786</c:v>
                </c:pt>
                <c:pt idx="31">
                  <c:v>0.86973950704443159</c:v>
                </c:pt>
              </c:numCache>
            </c:numRef>
          </c:xVal>
          <c:yVal>
            <c:numRef>
              <c:f>'Glass Calib With Sulfur'!$BB$2:$BB$33</c:f>
              <c:numCache>
                <c:formatCode>General</c:formatCode>
                <c:ptCount val="32"/>
                <c:pt idx="1">
                  <c:v>90</c:v>
                </c:pt>
                <c:pt idx="4">
                  <c:v>295</c:v>
                </c:pt>
                <c:pt idx="5">
                  <c:v>295</c:v>
                </c:pt>
                <c:pt idx="6">
                  <c:v>165</c:v>
                </c:pt>
                <c:pt idx="7">
                  <c:v>165</c:v>
                </c:pt>
                <c:pt idx="8">
                  <c:v>10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24">
                  <c:v>295</c:v>
                </c:pt>
                <c:pt idx="25">
                  <c:v>295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65</c:v>
                </c:pt>
                <c:pt idx="31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0F-4945-B1E5-B4BFE2454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13119"/>
        <c:axId val="1777537632"/>
      </c:scatterChart>
      <c:valAx>
        <c:axId val="1939713119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12C/30Si * SiO2%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37632"/>
        <c:crosses val="autoZero"/>
        <c:crossBetween val="midCat"/>
      </c:valAx>
      <c:valAx>
        <c:axId val="177753763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1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025371828521441E-2"/>
          <c:y val="0.19486111111111112"/>
          <c:w val="0.87764129483814524"/>
          <c:h val="0.7212580198308544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7025000000000003"/>
                  <c:y val="1.810185185185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'Glass Calibs Combined'!$BY$2:$BY$67</c:f>
              <c:numCache>
                <c:formatCode>General</c:formatCode>
                <c:ptCount val="66"/>
                <c:pt idx="0">
                  <c:v>1.415376</c:v>
                </c:pt>
                <c:pt idx="1">
                  <c:v>1.4401125000000001</c:v>
                </c:pt>
                <c:pt idx="2">
                  <c:v>9.670712</c:v>
                </c:pt>
                <c:pt idx="3">
                  <c:v>0.62040381759999996</c:v>
                </c:pt>
                <c:pt idx="4">
                  <c:v>0.60092761750000001</c:v>
                </c:pt>
                <c:pt idx="5">
                  <c:v>0.80527522499999993</c:v>
                </c:pt>
                <c:pt idx="6">
                  <c:v>0.91034153279999996</c:v>
                </c:pt>
                <c:pt idx="7">
                  <c:v>1.207527214</c:v>
                </c:pt>
                <c:pt idx="8">
                  <c:v>0.90845564400000001</c:v>
                </c:pt>
                <c:pt idx="9">
                  <c:v>0.99682276800000003</c:v>
                </c:pt>
                <c:pt idx="10">
                  <c:v>0.41921750000000002</c:v>
                </c:pt>
                <c:pt idx="11">
                  <c:v>0.28035700000000002</c:v>
                </c:pt>
                <c:pt idx="12">
                  <c:v>0.30986649999999999</c:v>
                </c:pt>
                <c:pt idx="13">
                  <c:v>1.1018167209</c:v>
                </c:pt>
                <c:pt idx="14">
                  <c:v>1.0744835346000001</c:v>
                </c:pt>
                <c:pt idx="15">
                  <c:v>0.96778270750000006</c:v>
                </c:pt>
                <c:pt idx="16">
                  <c:v>0.84343962499999992</c:v>
                </c:pt>
                <c:pt idx="17">
                  <c:v>0.62641490519999998</c:v>
                </c:pt>
                <c:pt idx="18">
                  <c:v>0.5287371702</c:v>
                </c:pt>
                <c:pt idx="19">
                  <c:v>0.83714745960000003</c:v>
                </c:pt>
                <c:pt idx="20">
                  <c:v>0.81248990679999999</c:v>
                </c:pt>
                <c:pt idx="21">
                  <c:v>1.4055035400000002</c:v>
                </c:pt>
                <c:pt idx="22">
                  <c:v>1.1476289496000001</c:v>
                </c:pt>
                <c:pt idx="23">
                  <c:v>0.18522396059999999</c:v>
                </c:pt>
                <c:pt idx="24">
                  <c:v>0.12036029200000001</c:v>
                </c:pt>
                <c:pt idx="25">
                  <c:v>0.677414976</c:v>
                </c:pt>
                <c:pt idx="26">
                  <c:v>0.48568032799999999</c:v>
                </c:pt>
                <c:pt idx="27">
                  <c:v>0.38005899999999998</c:v>
                </c:pt>
                <c:pt idx="28">
                  <c:v>1.1065670000000001</c:v>
                </c:pt>
                <c:pt idx="29">
                  <c:v>0.804392</c:v>
                </c:pt>
                <c:pt idx="30">
                  <c:v>0.74177899999999997</c:v>
                </c:pt>
                <c:pt idx="34">
                  <c:v>1.3679393165282125</c:v>
                </c:pt>
                <c:pt idx="35">
                  <c:v>0.86796057660649995</c:v>
                </c:pt>
                <c:pt idx="36">
                  <c:v>1.5621274486393784</c:v>
                </c:pt>
                <c:pt idx="37">
                  <c:v>1.6581034228489906</c:v>
                </c:pt>
                <c:pt idx="38">
                  <c:v>1.2463220586431236</c:v>
                </c:pt>
                <c:pt idx="39">
                  <c:v>1.4743813385431503</c:v>
                </c:pt>
                <c:pt idx="40">
                  <c:v>0.77231825586026637</c:v>
                </c:pt>
                <c:pt idx="41">
                  <c:v>1.073972887989141</c:v>
                </c:pt>
                <c:pt idx="42">
                  <c:v>0.73143109952406671</c:v>
                </c:pt>
                <c:pt idx="43">
                  <c:v>0.66906430853709176</c:v>
                </c:pt>
                <c:pt idx="44">
                  <c:v>0.58339352048349291</c:v>
                </c:pt>
                <c:pt idx="45">
                  <c:v>0.65336747205873413</c:v>
                </c:pt>
                <c:pt idx="46">
                  <c:v>1.345639344504054</c:v>
                </c:pt>
                <c:pt idx="47">
                  <c:v>0.38522967584257445</c:v>
                </c:pt>
                <c:pt idx="48">
                  <c:v>0.76040940284964742</c:v>
                </c:pt>
                <c:pt idx="49">
                  <c:v>1.5986940182650875</c:v>
                </c:pt>
                <c:pt idx="50">
                  <c:v>0.95376219643541282</c:v>
                </c:pt>
                <c:pt idx="51">
                  <c:v>1.009716096609576</c:v>
                </c:pt>
                <c:pt idx="52">
                  <c:v>1.918955648054574</c:v>
                </c:pt>
                <c:pt idx="53">
                  <c:v>1.604362855715227</c:v>
                </c:pt>
                <c:pt idx="54">
                  <c:v>0.45410708386050425</c:v>
                </c:pt>
                <c:pt idx="55">
                  <c:v>0.22165727329933557</c:v>
                </c:pt>
                <c:pt idx="56">
                  <c:v>1.3701737607429243</c:v>
                </c:pt>
                <c:pt idx="57">
                  <c:v>1.5898343008046638</c:v>
                </c:pt>
                <c:pt idx="58">
                  <c:v>1.5297577642524749</c:v>
                </c:pt>
                <c:pt idx="59">
                  <c:v>1.5262191961271812</c:v>
                </c:pt>
                <c:pt idx="60">
                  <c:v>0.49377220422610202</c:v>
                </c:pt>
                <c:pt idx="61">
                  <c:v>0.22036781264741837</c:v>
                </c:pt>
                <c:pt idx="62">
                  <c:v>0.11154220481303821</c:v>
                </c:pt>
                <c:pt idx="63">
                  <c:v>0.23762306580551049</c:v>
                </c:pt>
                <c:pt idx="64">
                  <c:v>0.83568669844585786</c:v>
                </c:pt>
                <c:pt idx="65">
                  <c:v>0.86973950704443159</c:v>
                </c:pt>
              </c:numCache>
            </c:numRef>
          </c:xVal>
          <c:yVal>
            <c:numRef>
              <c:f>'Glass Calibs Combined'!$BM$2:$BM$67</c:f>
              <c:numCache>
                <c:formatCode>General</c:formatCode>
                <c:ptCount val="66"/>
                <c:pt idx="0">
                  <c:v>295</c:v>
                </c:pt>
                <c:pt idx="1">
                  <c:v>295</c:v>
                </c:pt>
                <c:pt idx="3">
                  <c:v>10</c:v>
                </c:pt>
                <c:pt idx="4">
                  <c:v>10</c:v>
                </c:pt>
                <c:pt idx="7">
                  <c:v>165</c:v>
                </c:pt>
                <c:pt idx="8">
                  <c:v>165</c:v>
                </c:pt>
                <c:pt idx="9">
                  <c:v>165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90</c:v>
                </c:pt>
                <c:pt idx="16">
                  <c:v>90</c:v>
                </c:pt>
                <c:pt idx="25">
                  <c:v>65</c:v>
                </c:pt>
                <c:pt idx="26">
                  <c:v>65</c:v>
                </c:pt>
                <c:pt idx="33">
                  <c:v>0</c:v>
                </c:pt>
                <c:pt idx="35">
                  <c:v>90</c:v>
                </c:pt>
                <c:pt idx="38">
                  <c:v>295</c:v>
                </c:pt>
                <c:pt idx="39">
                  <c:v>295</c:v>
                </c:pt>
                <c:pt idx="40">
                  <c:v>165</c:v>
                </c:pt>
                <c:pt idx="41">
                  <c:v>165</c:v>
                </c:pt>
                <c:pt idx="42">
                  <c:v>10</c:v>
                </c:pt>
                <c:pt idx="43">
                  <c:v>10</c:v>
                </c:pt>
                <c:pt idx="44">
                  <c:v>0</c:v>
                </c:pt>
                <c:pt idx="45">
                  <c:v>0</c:v>
                </c:pt>
                <c:pt idx="58">
                  <c:v>295</c:v>
                </c:pt>
                <c:pt idx="59">
                  <c:v>295</c:v>
                </c:pt>
                <c:pt idx="64">
                  <c:v>65</c:v>
                </c:pt>
                <c:pt idx="65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25-C744-84B8-26060E2A0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649007"/>
        <c:axId val="1435697184"/>
      </c:scatterChart>
      <c:valAx>
        <c:axId val="1918649007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697184"/>
        <c:crosses val="autoZero"/>
        <c:crossBetween val="midCat"/>
      </c:valAx>
      <c:valAx>
        <c:axId val="1435697184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64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025371828521441E-2"/>
          <c:y val="0.19486111111111112"/>
          <c:w val="0.87764129483814524"/>
          <c:h val="0.7212580198308544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541294838145232"/>
                  <c:y val="0.161620370370370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'Glass Calibs Combined'!$BZ$2:$BZ$67</c:f>
              <c:numCache>
                <c:formatCode>General</c:formatCode>
                <c:ptCount val="66"/>
                <c:pt idx="0">
                  <c:v>40.155637500000005</c:v>
                </c:pt>
                <c:pt idx="1">
                  <c:v>37.947785499999995</c:v>
                </c:pt>
                <c:pt idx="2">
                  <c:v>37.916402999999995</c:v>
                </c:pt>
                <c:pt idx="3">
                  <c:v>142.4558056292</c:v>
                </c:pt>
                <c:pt idx="4">
                  <c:v>154.591197061</c:v>
                </c:pt>
                <c:pt idx="5">
                  <c:v>246.48001407239997</c:v>
                </c:pt>
                <c:pt idx="6">
                  <c:v>250.98293053079996</c:v>
                </c:pt>
                <c:pt idx="7">
                  <c:v>12.620609383000001</c:v>
                </c:pt>
                <c:pt idx="8">
                  <c:v>12.762807539000001</c:v>
                </c:pt>
                <c:pt idx="9">
                  <c:v>12.397101220000001</c:v>
                </c:pt>
                <c:pt idx="10">
                  <c:v>139.60132999999999</c:v>
                </c:pt>
                <c:pt idx="11">
                  <c:v>122.3190845</c:v>
                </c:pt>
                <c:pt idx="12">
                  <c:v>137.0219525</c:v>
                </c:pt>
                <c:pt idx="13">
                  <c:v>36.589461167700001</c:v>
                </c:pt>
                <c:pt idx="14">
                  <c:v>38.292636356099997</c:v>
                </c:pt>
                <c:pt idx="15">
                  <c:v>107.19798314749998</c:v>
                </c:pt>
                <c:pt idx="16">
                  <c:v>108.2049758125</c:v>
                </c:pt>
                <c:pt idx="17">
                  <c:v>293.3621964198</c:v>
                </c:pt>
                <c:pt idx="18">
                  <c:v>249.87717008459998</c:v>
                </c:pt>
                <c:pt idx="19">
                  <c:v>110.52299362399999</c:v>
                </c:pt>
                <c:pt idx="20">
                  <c:v>61.150985934799998</c:v>
                </c:pt>
                <c:pt idx="21">
                  <c:v>244.06321483680003</c:v>
                </c:pt>
                <c:pt idx="22">
                  <c:v>218.32270264320002</c:v>
                </c:pt>
                <c:pt idx="23">
                  <c:v>1.9490110541999999</c:v>
                </c:pt>
                <c:pt idx="24">
                  <c:v>1.9450976545000003</c:v>
                </c:pt>
                <c:pt idx="25">
                  <c:v>74.736790988999999</c:v>
                </c:pt>
                <c:pt idx="26">
                  <c:v>74.780386338</c:v>
                </c:pt>
                <c:pt idx="27">
                  <c:v>0.76365000000000005</c:v>
                </c:pt>
                <c:pt idx="28">
                  <c:v>0.71567599999999998</c:v>
                </c:pt>
                <c:pt idx="29">
                  <c:v>0.179202</c:v>
                </c:pt>
                <c:pt idx="30">
                  <c:v>0.17178600000000002</c:v>
                </c:pt>
                <c:pt idx="34">
                  <c:v>119.06408674194465</c:v>
                </c:pt>
                <c:pt idx="35">
                  <c:v>107.21093995619384</c:v>
                </c:pt>
                <c:pt idx="36">
                  <c:v>34.694364766730573</c:v>
                </c:pt>
                <c:pt idx="37">
                  <c:v>35.048232734459532</c:v>
                </c:pt>
                <c:pt idx="38">
                  <c:v>42.773117352890431</c:v>
                </c:pt>
                <c:pt idx="39">
                  <c:v>43.517830783555119</c:v>
                </c:pt>
                <c:pt idx="40">
                  <c:v>13.52575992751718</c:v>
                </c:pt>
                <c:pt idx="41">
                  <c:v>13.483979464005841</c:v>
                </c:pt>
                <c:pt idx="42">
                  <c:v>142.08573732881774</c:v>
                </c:pt>
                <c:pt idx="43">
                  <c:v>140.74852729116742</c:v>
                </c:pt>
                <c:pt idx="44">
                  <c:v>135.34262944160241</c:v>
                </c:pt>
                <c:pt idx="45">
                  <c:v>136.74130997449754</c:v>
                </c:pt>
                <c:pt idx="46">
                  <c:v>210.95650906763032</c:v>
                </c:pt>
                <c:pt idx="47">
                  <c:v>213.66189216773222</c:v>
                </c:pt>
                <c:pt idx="48">
                  <c:v>277.98781133996289</c:v>
                </c:pt>
                <c:pt idx="49">
                  <c:v>279.2253462578297</c:v>
                </c:pt>
                <c:pt idx="50">
                  <c:v>114.12138365203201</c:v>
                </c:pt>
                <c:pt idx="51">
                  <c:v>115.23549145697633</c:v>
                </c:pt>
                <c:pt idx="52">
                  <c:v>223.22594774087571</c:v>
                </c:pt>
                <c:pt idx="53">
                  <c:v>223.70583519346104</c:v>
                </c:pt>
                <c:pt idx="54">
                  <c:v>0.77550875919583673</c:v>
                </c:pt>
                <c:pt idx="55">
                  <c:v>0.76266402638915398</c:v>
                </c:pt>
                <c:pt idx="56">
                  <c:v>0.18273370096728164</c:v>
                </c:pt>
                <c:pt idx="57">
                  <c:v>0.17393714238984737</c:v>
                </c:pt>
                <c:pt idx="58">
                  <c:v>44.863095696783098</c:v>
                </c:pt>
                <c:pt idx="59">
                  <c:v>44.848311709655363</c:v>
                </c:pt>
                <c:pt idx="60">
                  <c:v>2.0039568230136386</c:v>
                </c:pt>
                <c:pt idx="61">
                  <c:v>1.9587604023822793</c:v>
                </c:pt>
                <c:pt idx="62">
                  <c:v>0.3879425597668234</c:v>
                </c:pt>
                <c:pt idx="63">
                  <c:v>0.38169252981682877</c:v>
                </c:pt>
                <c:pt idx="64">
                  <c:v>67.596488531516556</c:v>
                </c:pt>
                <c:pt idx="65">
                  <c:v>84.680198522575694</c:v>
                </c:pt>
              </c:numCache>
            </c:numRef>
          </c:xVal>
          <c:yVal>
            <c:numRef>
              <c:f>'Glass Calibs Combined'!$BN$2:$BN$67</c:f>
              <c:numCache>
                <c:formatCode>General</c:formatCode>
                <c:ptCount val="66"/>
                <c:pt idx="0">
                  <c:v>5700</c:v>
                </c:pt>
                <c:pt idx="1">
                  <c:v>5700</c:v>
                </c:pt>
                <c:pt idx="2">
                  <c:v>5700</c:v>
                </c:pt>
                <c:pt idx="3">
                  <c:v>19800</c:v>
                </c:pt>
                <c:pt idx="4">
                  <c:v>19800</c:v>
                </c:pt>
                <c:pt idx="7">
                  <c:v>1700</c:v>
                </c:pt>
                <c:pt idx="8">
                  <c:v>1700</c:v>
                </c:pt>
                <c:pt idx="9">
                  <c:v>1700</c:v>
                </c:pt>
                <c:pt idx="10">
                  <c:v>18900</c:v>
                </c:pt>
                <c:pt idx="11">
                  <c:v>18900</c:v>
                </c:pt>
                <c:pt idx="12">
                  <c:v>18900</c:v>
                </c:pt>
                <c:pt idx="13">
                  <c:v>4900</c:v>
                </c:pt>
                <c:pt idx="14">
                  <c:v>4900</c:v>
                </c:pt>
                <c:pt idx="15">
                  <c:v>15800</c:v>
                </c:pt>
                <c:pt idx="16">
                  <c:v>15800</c:v>
                </c:pt>
                <c:pt idx="25">
                  <c:v>9800</c:v>
                </c:pt>
                <c:pt idx="26">
                  <c:v>9800</c:v>
                </c:pt>
                <c:pt idx="29">
                  <c:v>1</c:v>
                </c:pt>
                <c:pt idx="30">
                  <c:v>1</c:v>
                </c:pt>
                <c:pt idx="33">
                  <c:v>0</c:v>
                </c:pt>
                <c:pt idx="34">
                  <c:v>15800</c:v>
                </c:pt>
                <c:pt idx="35">
                  <c:v>15800</c:v>
                </c:pt>
                <c:pt idx="36">
                  <c:v>4900</c:v>
                </c:pt>
                <c:pt idx="37">
                  <c:v>4900</c:v>
                </c:pt>
                <c:pt idx="38">
                  <c:v>5700</c:v>
                </c:pt>
                <c:pt idx="39">
                  <c:v>5700</c:v>
                </c:pt>
                <c:pt idx="40">
                  <c:v>1700</c:v>
                </c:pt>
                <c:pt idx="41">
                  <c:v>1700</c:v>
                </c:pt>
                <c:pt idx="42">
                  <c:v>19800</c:v>
                </c:pt>
                <c:pt idx="43">
                  <c:v>19800</c:v>
                </c:pt>
                <c:pt idx="44">
                  <c:v>18900</c:v>
                </c:pt>
                <c:pt idx="45">
                  <c:v>18900</c:v>
                </c:pt>
                <c:pt idx="54">
                  <c:v>120</c:v>
                </c:pt>
                <c:pt idx="55">
                  <c:v>120</c:v>
                </c:pt>
                <c:pt idx="56">
                  <c:v>1</c:v>
                </c:pt>
                <c:pt idx="57">
                  <c:v>1</c:v>
                </c:pt>
                <c:pt idx="58">
                  <c:v>5700</c:v>
                </c:pt>
                <c:pt idx="59">
                  <c:v>5700</c:v>
                </c:pt>
                <c:pt idx="62">
                  <c:v>0</c:v>
                </c:pt>
                <c:pt idx="63">
                  <c:v>0</c:v>
                </c:pt>
                <c:pt idx="64">
                  <c:v>10000</c:v>
                </c:pt>
                <c:pt idx="65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62-E249-9004-E536D318E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649007"/>
        <c:axId val="1435697184"/>
      </c:scatterChart>
      <c:valAx>
        <c:axId val="191864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697184"/>
        <c:crosses val="autoZero"/>
        <c:crossBetween val="midCat"/>
      </c:valAx>
      <c:valAx>
        <c:axId val="14356971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64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025371828521441E-2"/>
          <c:y val="6.9861111111111124E-2"/>
          <c:w val="0.87764129483814524"/>
          <c:h val="0.8462580198308544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636111111111111"/>
                  <c:y val="0.314398148148148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'Glass Calibs Combined'!$BY$2:$BY$67</c:f>
              <c:numCache>
                <c:formatCode>General</c:formatCode>
                <c:ptCount val="66"/>
                <c:pt idx="0">
                  <c:v>1.415376</c:v>
                </c:pt>
                <c:pt idx="1">
                  <c:v>1.4401125000000001</c:v>
                </c:pt>
                <c:pt idx="2">
                  <c:v>9.670712</c:v>
                </c:pt>
                <c:pt idx="3">
                  <c:v>0.62040381759999996</c:v>
                </c:pt>
                <c:pt idx="4">
                  <c:v>0.60092761750000001</c:v>
                </c:pt>
                <c:pt idx="5">
                  <c:v>0.80527522499999993</c:v>
                </c:pt>
                <c:pt idx="6">
                  <c:v>0.91034153279999996</c:v>
                </c:pt>
                <c:pt idx="7">
                  <c:v>1.207527214</c:v>
                </c:pt>
                <c:pt idx="8">
                  <c:v>0.90845564400000001</c:v>
                </c:pt>
                <c:pt idx="9">
                  <c:v>0.99682276800000003</c:v>
                </c:pt>
                <c:pt idx="10">
                  <c:v>0.41921750000000002</c:v>
                </c:pt>
                <c:pt idx="11">
                  <c:v>0.28035700000000002</c:v>
                </c:pt>
                <c:pt idx="12">
                  <c:v>0.30986649999999999</c:v>
                </c:pt>
                <c:pt idx="13">
                  <c:v>1.1018167209</c:v>
                </c:pt>
                <c:pt idx="14">
                  <c:v>1.0744835346000001</c:v>
                </c:pt>
                <c:pt idx="15">
                  <c:v>0.96778270750000006</c:v>
                </c:pt>
                <c:pt idx="16">
                  <c:v>0.84343962499999992</c:v>
                </c:pt>
                <c:pt idx="17">
                  <c:v>0.62641490519999998</c:v>
                </c:pt>
                <c:pt idx="18">
                  <c:v>0.5287371702</c:v>
                </c:pt>
                <c:pt idx="19">
                  <c:v>0.83714745960000003</c:v>
                </c:pt>
                <c:pt idx="20">
                  <c:v>0.81248990679999999</c:v>
                </c:pt>
                <c:pt idx="21">
                  <c:v>1.4055035400000002</c:v>
                </c:pt>
                <c:pt idx="22">
                  <c:v>1.1476289496000001</c:v>
                </c:pt>
                <c:pt idx="23">
                  <c:v>0.18522396059999999</c:v>
                </c:pt>
                <c:pt idx="24">
                  <c:v>0.12036029200000001</c:v>
                </c:pt>
                <c:pt idx="25">
                  <c:v>0.677414976</c:v>
                </c:pt>
                <c:pt idx="26">
                  <c:v>0.48568032799999999</c:v>
                </c:pt>
                <c:pt idx="27">
                  <c:v>0.38005899999999998</c:v>
                </c:pt>
                <c:pt idx="28">
                  <c:v>1.1065670000000001</c:v>
                </c:pt>
                <c:pt idx="29">
                  <c:v>0.804392</c:v>
                </c:pt>
                <c:pt idx="30">
                  <c:v>0.74177899999999997</c:v>
                </c:pt>
                <c:pt idx="34">
                  <c:v>1.3679393165282125</c:v>
                </c:pt>
                <c:pt idx="35">
                  <c:v>0.86796057660649995</c:v>
                </c:pt>
                <c:pt idx="36">
                  <c:v>1.5621274486393784</c:v>
                </c:pt>
                <c:pt idx="37">
                  <c:v>1.6581034228489906</c:v>
                </c:pt>
                <c:pt idx="38">
                  <c:v>1.2463220586431236</c:v>
                </c:pt>
                <c:pt idx="39">
                  <c:v>1.4743813385431503</c:v>
                </c:pt>
                <c:pt idx="40">
                  <c:v>0.77231825586026637</c:v>
                </c:pt>
                <c:pt idx="41">
                  <c:v>1.073972887989141</c:v>
                </c:pt>
                <c:pt idx="42">
                  <c:v>0.73143109952406671</c:v>
                </c:pt>
                <c:pt idx="43">
                  <c:v>0.66906430853709176</c:v>
                </c:pt>
                <c:pt idx="44">
                  <c:v>0.58339352048349291</c:v>
                </c:pt>
                <c:pt idx="45">
                  <c:v>0.65336747205873413</c:v>
                </c:pt>
                <c:pt idx="46">
                  <c:v>1.345639344504054</c:v>
                </c:pt>
                <c:pt idx="47">
                  <c:v>0.38522967584257445</c:v>
                </c:pt>
                <c:pt idx="48">
                  <c:v>0.76040940284964742</c:v>
                </c:pt>
                <c:pt idx="49">
                  <c:v>1.5986940182650875</c:v>
                </c:pt>
                <c:pt idx="50">
                  <c:v>0.95376219643541282</c:v>
                </c:pt>
                <c:pt idx="51">
                  <c:v>1.009716096609576</c:v>
                </c:pt>
                <c:pt idx="52">
                  <c:v>1.918955648054574</c:v>
                </c:pt>
                <c:pt idx="53">
                  <c:v>1.604362855715227</c:v>
                </c:pt>
                <c:pt idx="54">
                  <c:v>0.45410708386050425</c:v>
                </c:pt>
                <c:pt idx="55">
                  <c:v>0.22165727329933557</c:v>
                </c:pt>
                <c:pt idx="56">
                  <c:v>1.3701737607429243</c:v>
                </c:pt>
                <c:pt idx="57">
                  <c:v>1.5898343008046638</c:v>
                </c:pt>
                <c:pt idx="58">
                  <c:v>1.5297577642524749</c:v>
                </c:pt>
                <c:pt idx="59">
                  <c:v>1.5262191961271812</c:v>
                </c:pt>
                <c:pt idx="60">
                  <c:v>0.49377220422610202</c:v>
                </c:pt>
                <c:pt idx="61">
                  <c:v>0.22036781264741837</c:v>
                </c:pt>
                <c:pt idx="62">
                  <c:v>0.11154220481303821</c:v>
                </c:pt>
                <c:pt idx="63">
                  <c:v>0.23762306580551049</c:v>
                </c:pt>
                <c:pt idx="64">
                  <c:v>0.83568669844585786</c:v>
                </c:pt>
                <c:pt idx="65">
                  <c:v>0.86973950704443159</c:v>
                </c:pt>
              </c:numCache>
            </c:numRef>
          </c:xVal>
          <c:yVal>
            <c:numRef>
              <c:f>'Glass Calibs Combined'!$BM$2:$BM$67</c:f>
              <c:numCache>
                <c:formatCode>General</c:formatCode>
                <c:ptCount val="66"/>
                <c:pt idx="0">
                  <c:v>295</c:v>
                </c:pt>
                <c:pt idx="1">
                  <c:v>295</c:v>
                </c:pt>
                <c:pt idx="3">
                  <c:v>10</c:v>
                </c:pt>
                <c:pt idx="4">
                  <c:v>10</c:v>
                </c:pt>
                <c:pt idx="7">
                  <c:v>165</c:v>
                </c:pt>
                <c:pt idx="8">
                  <c:v>165</c:v>
                </c:pt>
                <c:pt idx="9">
                  <c:v>165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90</c:v>
                </c:pt>
                <c:pt idx="16">
                  <c:v>90</c:v>
                </c:pt>
                <c:pt idx="25">
                  <c:v>65</c:v>
                </c:pt>
                <c:pt idx="26">
                  <c:v>65</c:v>
                </c:pt>
                <c:pt idx="33">
                  <c:v>0</c:v>
                </c:pt>
                <c:pt idx="35">
                  <c:v>90</c:v>
                </c:pt>
                <c:pt idx="38">
                  <c:v>295</c:v>
                </c:pt>
                <c:pt idx="39">
                  <c:v>295</c:v>
                </c:pt>
                <c:pt idx="40">
                  <c:v>165</c:v>
                </c:pt>
                <c:pt idx="41">
                  <c:v>165</c:v>
                </c:pt>
                <c:pt idx="42">
                  <c:v>10</c:v>
                </c:pt>
                <c:pt idx="43">
                  <c:v>10</c:v>
                </c:pt>
                <c:pt idx="44">
                  <c:v>0</c:v>
                </c:pt>
                <c:pt idx="45">
                  <c:v>0</c:v>
                </c:pt>
                <c:pt idx="58">
                  <c:v>295</c:v>
                </c:pt>
                <c:pt idx="59">
                  <c:v>295</c:v>
                </c:pt>
                <c:pt idx="64">
                  <c:v>65</c:v>
                </c:pt>
                <c:pt idx="65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73-0149-87E1-963C0D7237D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621828521434818E-2"/>
                  <c:y val="-5.71686351706036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'Mount B Drift'!$BF$2:$BF$68</c:f>
              <c:numCache>
                <c:formatCode>General</c:formatCode>
                <c:ptCount val="67"/>
                <c:pt idx="0">
                  <c:v>0.57281670500000004</c:v>
                </c:pt>
                <c:pt idx="1">
                  <c:v>0.57035248500000002</c:v>
                </c:pt>
                <c:pt idx="2">
                  <c:v>0.52968652400000005</c:v>
                </c:pt>
                <c:pt idx="3">
                  <c:v>0.55943832800000004</c:v>
                </c:pt>
                <c:pt idx="4">
                  <c:v>0.13698395549999998</c:v>
                </c:pt>
                <c:pt idx="5">
                  <c:v>0.1259265819</c:v>
                </c:pt>
                <c:pt idx="6">
                  <c:v>0.121184</c:v>
                </c:pt>
                <c:pt idx="7">
                  <c:v>0.115909</c:v>
                </c:pt>
                <c:pt idx="8">
                  <c:v>0.112937</c:v>
                </c:pt>
                <c:pt idx="9">
                  <c:v>8.3445999999999992E-2</c:v>
                </c:pt>
                <c:pt idx="10">
                  <c:v>0.34899190899999999</c:v>
                </c:pt>
                <c:pt idx="11">
                  <c:v>0.50434566000000003</c:v>
                </c:pt>
                <c:pt idx="12">
                  <c:v>0.46633561600000001</c:v>
                </c:pt>
                <c:pt idx="13">
                  <c:v>0.55365325499999996</c:v>
                </c:pt>
                <c:pt idx="14">
                  <c:v>0.47075492100000005</c:v>
                </c:pt>
                <c:pt idx="15">
                  <c:v>0.33150645499999998</c:v>
                </c:pt>
                <c:pt idx="16">
                  <c:v>0.10595599999999999</c:v>
                </c:pt>
                <c:pt idx="17">
                  <c:v>0.120294</c:v>
                </c:pt>
                <c:pt idx="18">
                  <c:v>0.50391935399999999</c:v>
                </c:pt>
                <c:pt idx="19">
                  <c:v>0.51937576000000008</c:v>
                </c:pt>
                <c:pt idx="20">
                  <c:v>7.6333999999999999E-2</c:v>
                </c:pt>
                <c:pt idx="21">
                  <c:v>0.71028407100000013</c:v>
                </c:pt>
                <c:pt idx="22">
                  <c:v>0.38167115000000001</c:v>
                </c:pt>
                <c:pt idx="23">
                  <c:v>0.35045209500000002</c:v>
                </c:pt>
                <c:pt idx="24">
                  <c:v>4.4927000000000002E-2</c:v>
                </c:pt>
                <c:pt idx="25">
                  <c:v>5.4210000000000001E-2</c:v>
                </c:pt>
                <c:pt idx="26">
                  <c:v>8.1380500000000008E-2</c:v>
                </c:pt>
                <c:pt idx="27">
                  <c:v>0.1150255</c:v>
                </c:pt>
                <c:pt idx="28">
                  <c:v>0.1108965</c:v>
                </c:pt>
                <c:pt idx="29">
                  <c:v>0.56330754300000008</c:v>
                </c:pt>
                <c:pt idx="30">
                  <c:v>0.55514444900000004</c:v>
                </c:pt>
                <c:pt idx="31">
                  <c:v>0.56534125499999999</c:v>
                </c:pt>
                <c:pt idx="32">
                  <c:v>0.10196599999999999</c:v>
                </c:pt>
                <c:pt idx="33">
                  <c:v>7.6530500000000001E-2</c:v>
                </c:pt>
                <c:pt idx="34">
                  <c:v>4.4041499999999997E-2</c:v>
                </c:pt>
                <c:pt idx="35">
                  <c:v>0.353845611</c:v>
                </c:pt>
                <c:pt idx="36">
                  <c:v>0.57471162200000003</c:v>
                </c:pt>
                <c:pt idx="37">
                  <c:v>0.56773437299999996</c:v>
                </c:pt>
                <c:pt idx="38">
                  <c:v>0.54737339000000007</c:v>
                </c:pt>
                <c:pt idx="39">
                  <c:v>0.113924</c:v>
                </c:pt>
                <c:pt idx="40">
                  <c:v>4.367E-2</c:v>
                </c:pt>
                <c:pt idx="41">
                  <c:v>7.2307999999999997E-2</c:v>
                </c:pt>
                <c:pt idx="42">
                  <c:v>7.6124999999999998E-2</c:v>
                </c:pt>
                <c:pt idx="43">
                  <c:v>7.6517000000000002E-2</c:v>
                </c:pt>
                <c:pt idx="44">
                  <c:v>7.5353000000000003E-2</c:v>
                </c:pt>
                <c:pt idx="45">
                  <c:v>4.4270275000000005E-2</c:v>
                </c:pt>
                <c:pt idx="46">
                  <c:v>4.6448129000000005E-2</c:v>
                </c:pt>
                <c:pt idx="47">
                  <c:v>4.5252347000000005E-2</c:v>
                </c:pt>
                <c:pt idx="48">
                  <c:v>0.33290599999999998</c:v>
                </c:pt>
                <c:pt idx="49">
                  <c:v>0.182672693</c:v>
                </c:pt>
                <c:pt idx="50">
                  <c:v>0.29094312299999997</c:v>
                </c:pt>
                <c:pt idx="51">
                  <c:v>0.114274051</c:v>
                </c:pt>
                <c:pt idx="52">
                  <c:v>8.1345388000000005E-2</c:v>
                </c:pt>
                <c:pt idx="53">
                  <c:v>8.2656779E-2</c:v>
                </c:pt>
                <c:pt idx="54">
                  <c:v>9.2896631999999993E-2</c:v>
                </c:pt>
                <c:pt idx="56">
                  <c:v>0.10964312200000001</c:v>
                </c:pt>
                <c:pt idx="57">
                  <c:v>0.16402152800000003</c:v>
                </c:pt>
                <c:pt idx="58">
                  <c:v>0.159365902</c:v>
                </c:pt>
                <c:pt idx="59">
                  <c:v>0.16846991</c:v>
                </c:pt>
                <c:pt idx="60">
                  <c:v>8.8789326000000002E-2</c:v>
                </c:pt>
                <c:pt idx="61">
                  <c:v>8.2755750000000003E-2</c:v>
                </c:pt>
                <c:pt idx="62">
                  <c:v>0.12622775</c:v>
                </c:pt>
                <c:pt idx="63">
                  <c:v>5.10375E-2</c:v>
                </c:pt>
                <c:pt idx="64">
                  <c:v>4.9267575000000001E-2</c:v>
                </c:pt>
                <c:pt idx="65">
                  <c:v>4.7808000000000003E-2</c:v>
                </c:pt>
                <c:pt idx="66">
                  <c:v>4.0888000000000001E-2</c:v>
                </c:pt>
              </c:numCache>
            </c:numRef>
          </c:xVal>
          <c:yVal>
            <c:numRef>
              <c:f>'Mount B Drift'!$BG$2:$BG$68</c:f>
              <c:numCache>
                <c:formatCode>General</c:formatCode>
                <c:ptCount val="67"/>
                <c:pt idx="0">
                  <c:v>165</c:v>
                </c:pt>
                <c:pt idx="1">
                  <c:v>165</c:v>
                </c:pt>
                <c:pt idx="2">
                  <c:v>165</c:v>
                </c:pt>
                <c:pt idx="3">
                  <c:v>165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65</c:v>
                </c:pt>
                <c:pt idx="11">
                  <c:v>65</c:v>
                </c:pt>
                <c:pt idx="12">
                  <c:v>165</c:v>
                </c:pt>
                <c:pt idx="13">
                  <c:v>165</c:v>
                </c:pt>
                <c:pt idx="14">
                  <c:v>65</c:v>
                </c:pt>
                <c:pt idx="15">
                  <c:v>65</c:v>
                </c:pt>
                <c:pt idx="16">
                  <c:v>0</c:v>
                </c:pt>
                <c:pt idx="17">
                  <c:v>0</c:v>
                </c:pt>
                <c:pt idx="18">
                  <c:v>165</c:v>
                </c:pt>
                <c:pt idx="19">
                  <c:v>165</c:v>
                </c:pt>
                <c:pt idx="20">
                  <c:v>0</c:v>
                </c:pt>
                <c:pt idx="22">
                  <c:v>65</c:v>
                </c:pt>
                <c:pt idx="23">
                  <c:v>65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165</c:v>
                </c:pt>
                <c:pt idx="30">
                  <c:v>165</c:v>
                </c:pt>
                <c:pt idx="31">
                  <c:v>165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65</c:v>
                </c:pt>
                <c:pt idx="36">
                  <c:v>165</c:v>
                </c:pt>
                <c:pt idx="37">
                  <c:v>165</c:v>
                </c:pt>
                <c:pt idx="38">
                  <c:v>165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D73-0149-87E1-963C0D7237D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55161854768154"/>
                  <c:y val="-0.131071223387857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'Mount A Drift Standards'!$E$2:$E$60</c:f>
              <c:numCache>
                <c:formatCode>General</c:formatCode>
                <c:ptCount val="59"/>
                <c:pt idx="0">
                  <c:v>0.42774392680241058</c:v>
                </c:pt>
                <c:pt idx="1">
                  <c:v>0.78951464097054647</c:v>
                </c:pt>
                <c:pt idx="2">
                  <c:v>0.71925536994821049</c:v>
                </c:pt>
                <c:pt idx="3">
                  <c:v>0.71888562782194876</c:v>
                </c:pt>
                <c:pt idx="4">
                  <c:v>0.37201053587364613</c:v>
                </c:pt>
                <c:pt idx="5">
                  <c:v>0.61873697116421977</c:v>
                </c:pt>
                <c:pt idx="6">
                  <c:v>0.19704044773064958</c:v>
                </c:pt>
                <c:pt idx="7">
                  <c:v>0.20552029116002868</c:v>
                </c:pt>
                <c:pt idx="12">
                  <c:v>0.8039094142288673</c:v>
                </c:pt>
                <c:pt idx="13">
                  <c:v>0.88369662090565548</c:v>
                </c:pt>
                <c:pt idx="14">
                  <c:v>0.39589974316720061</c:v>
                </c:pt>
                <c:pt idx="15">
                  <c:v>0.26895210643060957</c:v>
                </c:pt>
                <c:pt idx="16">
                  <c:v>9.1965118442074029E-2</c:v>
                </c:pt>
                <c:pt idx="17">
                  <c:v>0.12537162922117209</c:v>
                </c:pt>
                <c:pt idx="18">
                  <c:v>0.73112184618368459</c:v>
                </c:pt>
                <c:pt idx="19">
                  <c:v>0.65743381712781712</c:v>
                </c:pt>
                <c:pt idx="20">
                  <c:v>0.24580268519091872</c:v>
                </c:pt>
                <c:pt idx="21">
                  <c:v>0.29393732506701753</c:v>
                </c:pt>
                <c:pt idx="22">
                  <c:v>0.11303822141590469</c:v>
                </c:pt>
                <c:pt idx="23">
                  <c:v>0.1225880929872869</c:v>
                </c:pt>
                <c:pt idx="24">
                  <c:v>0.1740725462414662</c:v>
                </c:pt>
                <c:pt idx="25">
                  <c:v>0.2271678386782344</c:v>
                </c:pt>
                <c:pt idx="26">
                  <c:v>0.25629874833272681</c:v>
                </c:pt>
                <c:pt idx="28">
                  <c:v>0.73024432251679616</c:v>
                </c:pt>
                <c:pt idx="29">
                  <c:v>0.82191259023469299</c:v>
                </c:pt>
                <c:pt idx="30">
                  <c:v>0.73307784075044147</c:v>
                </c:pt>
                <c:pt idx="31">
                  <c:v>0.77322052725574741</c:v>
                </c:pt>
                <c:pt idx="32">
                  <c:v>0.69593932235299727</c:v>
                </c:pt>
                <c:pt idx="33">
                  <c:v>0.74487043130075647</c:v>
                </c:pt>
                <c:pt idx="34">
                  <c:v>0.56929652764567695</c:v>
                </c:pt>
                <c:pt idx="35">
                  <c:v>0.28648154819166799</c:v>
                </c:pt>
                <c:pt idx="36">
                  <c:v>0.68399957251287236</c:v>
                </c:pt>
                <c:pt idx="37">
                  <c:v>0.72705342029081543</c:v>
                </c:pt>
                <c:pt idx="38">
                  <c:v>0.3959528905966912</c:v>
                </c:pt>
                <c:pt idx="39">
                  <c:v>0.39983224463984895</c:v>
                </c:pt>
                <c:pt idx="43">
                  <c:v>0.20789042711964037</c:v>
                </c:pt>
                <c:pt idx="44">
                  <c:v>0.18925623327989111</c:v>
                </c:pt>
                <c:pt idx="45">
                  <c:v>0.36676360292061388</c:v>
                </c:pt>
                <c:pt idx="46">
                  <c:v>0.89023365379363539</c:v>
                </c:pt>
                <c:pt idx="47">
                  <c:v>0.72353873345088704</c:v>
                </c:pt>
                <c:pt idx="48">
                  <c:v>0.64004384561853922</c:v>
                </c:pt>
                <c:pt idx="49">
                  <c:v>0.67755792007437032</c:v>
                </c:pt>
                <c:pt idx="50">
                  <c:v>0.67192561945406348</c:v>
                </c:pt>
                <c:pt idx="51">
                  <c:v>0.1202573419935946</c:v>
                </c:pt>
                <c:pt idx="52">
                  <c:v>0.11812416715147861</c:v>
                </c:pt>
                <c:pt idx="53">
                  <c:v>0.68444654272637906</c:v>
                </c:pt>
                <c:pt idx="54">
                  <c:v>0.36540712851452001</c:v>
                </c:pt>
                <c:pt idx="55">
                  <c:v>0.62031223374220679</c:v>
                </c:pt>
                <c:pt idx="56">
                  <c:v>0.642914727016904</c:v>
                </c:pt>
                <c:pt idx="57">
                  <c:v>0.88689939203723678</c:v>
                </c:pt>
                <c:pt idx="58">
                  <c:v>0.77540402803695341</c:v>
                </c:pt>
              </c:numCache>
            </c:numRef>
          </c:xVal>
          <c:yVal>
            <c:numRef>
              <c:f>'Mount A Drift Standards'!$F$2:$F$60</c:f>
              <c:numCache>
                <c:formatCode>General</c:formatCode>
                <c:ptCount val="59"/>
                <c:pt idx="0">
                  <c:v>65</c:v>
                </c:pt>
                <c:pt idx="1">
                  <c:v>65</c:v>
                </c:pt>
                <c:pt idx="2">
                  <c:v>165</c:v>
                </c:pt>
                <c:pt idx="3">
                  <c:v>165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12">
                  <c:v>165</c:v>
                </c:pt>
                <c:pt idx="13">
                  <c:v>165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165</c:v>
                </c:pt>
                <c:pt idx="19">
                  <c:v>165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65</c:v>
                </c:pt>
                <c:pt idx="29">
                  <c:v>65</c:v>
                </c:pt>
                <c:pt idx="30">
                  <c:v>165</c:v>
                </c:pt>
                <c:pt idx="31">
                  <c:v>165</c:v>
                </c:pt>
                <c:pt idx="32">
                  <c:v>165</c:v>
                </c:pt>
                <c:pt idx="33">
                  <c:v>165</c:v>
                </c:pt>
                <c:pt idx="35">
                  <c:v>0</c:v>
                </c:pt>
                <c:pt idx="36">
                  <c:v>65</c:v>
                </c:pt>
                <c:pt idx="37">
                  <c:v>65</c:v>
                </c:pt>
                <c:pt idx="38">
                  <c:v>0</c:v>
                </c:pt>
                <c:pt idx="39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7">
                  <c:v>165</c:v>
                </c:pt>
                <c:pt idx="48">
                  <c:v>165</c:v>
                </c:pt>
                <c:pt idx="49">
                  <c:v>65</c:v>
                </c:pt>
                <c:pt idx="50">
                  <c:v>65</c:v>
                </c:pt>
                <c:pt idx="51">
                  <c:v>0</c:v>
                </c:pt>
                <c:pt idx="52">
                  <c:v>0</c:v>
                </c:pt>
                <c:pt idx="54">
                  <c:v>0</c:v>
                </c:pt>
                <c:pt idx="55">
                  <c:v>65</c:v>
                </c:pt>
                <c:pt idx="56">
                  <c:v>65</c:v>
                </c:pt>
                <c:pt idx="57">
                  <c:v>165</c:v>
                </c:pt>
                <c:pt idx="58">
                  <c:v>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D73-0149-87E1-963C0D723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649007"/>
        <c:axId val="1435697184"/>
      </c:scatterChart>
      <c:valAx>
        <c:axId val="1918649007"/>
        <c:scaling>
          <c:orientation val="minMax"/>
          <c:max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697184"/>
        <c:crosses val="autoZero"/>
        <c:crossBetween val="midCat"/>
      </c:valAx>
      <c:valAx>
        <c:axId val="1435697184"/>
        <c:scaling>
          <c:orientation val="minMax"/>
          <c:max val="4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64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025371828521441E-2"/>
          <c:y val="6.9861111111111124E-2"/>
          <c:w val="0.87764129483814524"/>
          <c:h val="0.8462580198308544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636111111111111"/>
                  <c:y val="0.314398148148148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'Glass Calibs Combined'!$BY$2:$BY$67</c:f>
              <c:numCache>
                <c:formatCode>General</c:formatCode>
                <c:ptCount val="66"/>
                <c:pt idx="0">
                  <c:v>1.415376</c:v>
                </c:pt>
                <c:pt idx="1">
                  <c:v>1.4401125000000001</c:v>
                </c:pt>
                <c:pt idx="2">
                  <c:v>9.670712</c:v>
                </c:pt>
                <c:pt idx="3">
                  <c:v>0.62040381759999996</c:v>
                </c:pt>
                <c:pt idx="4">
                  <c:v>0.60092761750000001</c:v>
                </c:pt>
                <c:pt idx="5">
                  <c:v>0.80527522499999993</c:v>
                </c:pt>
                <c:pt idx="6">
                  <c:v>0.91034153279999996</c:v>
                </c:pt>
                <c:pt idx="7">
                  <c:v>1.207527214</c:v>
                </c:pt>
                <c:pt idx="8">
                  <c:v>0.90845564400000001</c:v>
                </c:pt>
                <c:pt idx="9">
                  <c:v>0.99682276800000003</c:v>
                </c:pt>
                <c:pt idx="10">
                  <c:v>0.41921750000000002</c:v>
                </c:pt>
                <c:pt idx="11">
                  <c:v>0.28035700000000002</c:v>
                </c:pt>
                <c:pt idx="12">
                  <c:v>0.30986649999999999</c:v>
                </c:pt>
                <c:pt idx="13">
                  <c:v>1.1018167209</c:v>
                </c:pt>
                <c:pt idx="14">
                  <c:v>1.0744835346000001</c:v>
                </c:pt>
                <c:pt idx="15">
                  <c:v>0.96778270750000006</c:v>
                </c:pt>
                <c:pt idx="16">
                  <c:v>0.84343962499999992</c:v>
                </c:pt>
                <c:pt idx="17">
                  <c:v>0.62641490519999998</c:v>
                </c:pt>
                <c:pt idx="18">
                  <c:v>0.5287371702</c:v>
                </c:pt>
                <c:pt idx="19">
                  <c:v>0.83714745960000003</c:v>
                </c:pt>
                <c:pt idx="20">
                  <c:v>0.81248990679999999</c:v>
                </c:pt>
                <c:pt idx="21">
                  <c:v>1.4055035400000002</c:v>
                </c:pt>
                <c:pt idx="22">
                  <c:v>1.1476289496000001</c:v>
                </c:pt>
                <c:pt idx="23">
                  <c:v>0.18522396059999999</c:v>
                </c:pt>
                <c:pt idx="24">
                  <c:v>0.12036029200000001</c:v>
                </c:pt>
                <c:pt idx="25">
                  <c:v>0.677414976</c:v>
                </c:pt>
                <c:pt idx="26">
                  <c:v>0.48568032799999999</c:v>
                </c:pt>
                <c:pt idx="27">
                  <c:v>0.38005899999999998</c:v>
                </c:pt>
                <c:pt idx="28">
                  <c:v>1.1065670000000001</c:v>
                </c:pt>
                <c:pt idx="29">
                  <c:v>0.804392</c:v>
                </c:pt>
                <c:pt idx="30">
                  <c:v>0.74177899999999997</c:v>
                </c:pt>
                <c:pt idx="34">
                  <c:v>1.3679393165282125</c:v>
                </c:pt>
                <c:pt idx="35">
                  <c:v>0.86796057660649995</c:v>
                </c:pt>
                <c:pt idx="36">
                  <c:v>1.5621274486393784</c:v>
                </c:pt>
                <c:pt idx="37">
                  <c:v>1.6581034228489906</c:v>
                </c:pt>
                <c:pt idx="38">
                  <c:v>1.2463220586431236</c:v>
                </c:pt>
                <c:pt idx="39">
                  <c:v>1.4743813385431503</c:v>
                </c:pt>
                <c:pt idx="40">
                  <c:v>0.77231825586026637</c:v>
                </c:pt>
                <c:pt idx="41">
                  <c:v>1.073972887989141</c:v>
                </c:pt>
                <c:pt idx="42">
                  <c:v>0.73143109952406671</c:v>
                </c:pt>
                <c:pt idx="43">
                  <c:v>0.66906430853709176</c:v>
                </c:pt>
                <c:pt idx="44">
                  <c:v>0.58339352048349291</c:v>
                </c:pt>
                <c:pt idx="45">
                  <c:v>0.65336747205873413</c:v>
                </c:pt>
                <c:pt idx="46">
                  <c:v>1.345639344504054</c:v>
                </c:pt>
                <c:pt idx="47">
                  <c:v>0.38522967584257445</c:v>
                </c:pt>
                <c:pt idx="48">
                  <c:v>0.76040940284964742</c:v>
                </c:pt>
                <c:pt idx="49">
                  <c:v>1.5986940182650875</c:v>
                </c:pt>
                <c:pt idx="50">
                  <c:v>0.95376219643541282</c:v>
                </c:pt>
                <c:pt idx="51">
                  <c:v>1.009716096609576</c:v>
                </c:pt>
                <c:pt idx="52">
                  <c:v>1.918955648054574</c:v>
                </c:pt>
                <c:pt idx="53">
                  <c:v>1.604362855715227</c:v>
                </c:pt>
                <c:pt idx="54">
                  <c:v>0.45410708386050425</c:v>
                </c:pt>
                <c:pt idx="55">
                  <c:v>0.22165727329933557</c:v>
                </c:pt>
                <c:pt idx="56">
                  <c:v>1.3701737607429243</c:v>
                </c:pt>
                <c:pt idx="57">
                  <c:v>1.5898343008046638</c:v>
                </c:pt>
                <c:pt idx="58">
                  <c:v>1.5297577642524749</c:v>
                </c:pt>
                <c:pt idx="59">
                  <c:v>1.5262191961271812</c:v>
                </c:pt>
                <c:pt idx="60">
                  <c:v>0.49377220422610202</c:v>
                </c:pt>
                <c:pt idx="61">
                  <c:v>0.22036781264741837</c:v>
                </c:pt>
                <c:pt idx="62">
                  <c:v>0.11154220481303821</c:v>
                </c:pt>
                <c:pt idx="63">
                  <c:v>0.23762306580551049</c:v>
                </c:pt>
                <c:pt idx="64">
                  <c:v>0.83568669844585786</c:v>
                </c:pt>
                <c:pt idx="65">
                  <c:v>0.86973950704443159</c:v>
                </c:pt>
              </c:numCache>
            </c:numRef>
          </c:xVal>
          <c:yVal>
            <c:numRef>
              <c:f>'Glass Calibs Combined'!$BM$2:$BM$67</c:f>
              <c:numCache>
                <c:formatCode>General</c:formatCode>
                <c:ptCount val="66"/>
                <c:pt idx="0">
                  <c:v>295</c:v>
                </c:pt>
                <c:pt idx="1">
                  <c:v>295</c:v>
                </c:pt>
                <c:pt idx="3">
                  <c:v>10</c:v>
                </c:pt>
                <c:pt idx="4">
                  <c:v>10</c:v>
                </c:pt>
                <c:pt idx="7">
                  <c:v>165</c:v>
                </c:pt>
                <c:pt idx="8">
                  <c:v>165</c:v>
                </c:pt>
                <c:pt idx="9">
                  <c:v>165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90</c:v>
                </c:pt>
                <c:pt idx="16">
                  <c:v>90</c:v>
                </c:pt>
                <c:pt idx="25">
                  <c:v>65</c:v>
                </c:pt>
                <c:pt idx="26">
                  <c:v>65</c:v>
                </c:pt>
                <c:pt idx="33">
                  <c:v>0</c:v>
                </c:pt>
                <c:pt idx="35">
                  <c:v>90</c:v>
                </c:pt>
                <c:pt idx="38">
                  <c:v>295</c:v>
                </c:pt>
                <c:pt idx="39">
                  <c:v>295</c:v>
                </c:pt>
                <c:pt idx="40">
                  <c:v>165</c:v>
                </c:pt>
                <c:pt idx="41">
                  <c:v>165</c:v>
                </c:pt>
                <c:pt idx="42">
                  <c:v>10</c:v>
                </c:pt>
                <c:pt idx="43">
                  <c:v>10</c:v>
                </c:pt>
                <c:pt idx="44">
                  <c:v>0</c:v>
                </c:pt>
                <c:pt idx="45">
                  <c:v>0</c:v>
                </c:pt>
                <c:pt idx="58">
                  <c:v>295</c:v>
                </c:pt>
                <c:pt idx="59">
                  <c:v>295</c:v>
                </c:pt>
                <c:pt idx="64">
                  <c:v>65</c:v>
                </c:pt>
                <c:pt idx="65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2F-6843-8EF5-C6F6BF88337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621828521434818E-2"/>
                  <c:y val="-5.71686351706036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'Mount B Drift'!$BF$2:$BF$68</c:f>
              <c:numCache>
                <c:formatCode>General</c:formatCode>
                <c:ptCount val="67"/>
                <c:pt idx="0">
                  <c:v>0.57281670500000004</c:v>
                </c:pt>
                <c:pt idx="1">
                  <c:v>0.57035248500000002</c:v>
                </c:pt>
                <c:pt idx="2">
                  <c:v>0.52968652400000005</c:v>
                </c:pt>
                <c:pt idx="3">
                  <c:v>0.55943832800000004</c:v>
                </c:pt>
                <c:pt idx="4">
                  <c:v>0.13698395549999998</c:v>
                </c:pt>
                <c:pt idx="5">
                  <c:v>0.1259265819</c:v>
                </c:pt>
                <c:pt idx="6">
                  <c:v>0.121184</c:v>
                </c:pt>
                <c:pt idx="7">
                  <c:v>0.115909</c:v>
                </c:pt>
                <c:pt idx="8">
                  <c:v>0.112937</c:v>
                </c:pt>
                <c:pt idx="9">
                  <c:v>8.3445999999999992E-2</c:v>
                </c:pt>
                <c:pt idx="10">
                  <c:v>0.34899190899999999</c:v>
                </c:pt>
                <c:pt idx="11">
                  <c:v>0.50434566000000003</c:v>
                </c:pt>
                <c:pt idx="12">
                  <c:v>0.46633561600000001</c:v>
                </c:pt>
                <c:pt idx="13">
                  <c:v>0.55365325499999996</c:v>
                </c:pt>
                <c:pt idx="14">
                  <c:v>0.47075492100000005</c:v>
                </c:pt>
                <c:pt idx="15">
                  <c:v>0.33150645499999998</c:v>
                </c:pt>
                <c:pt idx="16">
                  <c:v>0.10595599999999999</c:v>
                </c:pt>
                <c:pt idx="17">
                  <c:v>0.120294</c:v>
                </c:pt>
                <c:pt idx="18">
                  <c:v>0.50391935399999999</c:v>
                </c:pt>
                <c:pt idx="19">
                  <c:v>0.51937576000000008</c:v>
                </c:pt>
                <c:pt idx="20">
                  <c:v>7.6333999999999999E-2</c:v>
                </c:pt>
                <c:pt idx="21">
                  <c:v>0.71028407100000013</c:v>
                </c:pt>
                <c:pt idx="22">
                  <c:v>0.38167115000000001</c:v>
                </c:pt>
                <c:pt idx="23">
                  <c:v>0.35045209500000002</c:v>
                </c:pt>
                <c:pt idx="24">
                  <c:v>4.4927000000000002E-2</c:v>
                </c:pt>
                <c:pt idx="25">
                  <c:v>5.4210000000000001E-2</c:v>
                </c:pt>
                <c:pt idx="26">
                  <c:v>8.1380500000000008E-2</c:v>
                </c:pt>
                <c:pt idx="27">
                  <c:v>0.1150255</c:v>
                </c:pt>
                <c:pt idx="28">
                  <c:v>0.1108965</c:v>
                </c:pt>
                <c:pt idx="29">
                  <c:v>0.56330754300000008</c:v>
                </c:pt>
                <c:pt idx="30">
                  <c:v>0.55514444900000004</c:v>
                </c:pt>
                <c:pt idx="31">
                  <c:v>0.56534125499999999</c:v>
                </c:pt>
                <c:pt idx="32">
                  <c:v>0.10196599999999999</c:v>
                </c:pt>
                <c:pt idx="33">
                  <c:v>7.6530500000000001E-2</c:v>
                </c:pt>
                <c:pt idx="34">
                  <c:v>4.4041499999999997E-2</c:v>
                </c:pt>
                <c:pt idx="35">
                  <c:v>0.353845611</c:v>
                </c:pt>
                <c:pt idx="36">
                  <c:v>0.57471162200000003</c:v>
                </c:pt>
                <c:pt idx="37">
                  <c:v>0.56773437299999996</c:v>
                </c:pt>
                <c:pt idx="38">
                  <c:v>0.54737339000000007</c:v>
                </c:pt>
                <c:pt idx="39">
                  <c:v>0.113924</c:v>
                </c:pt>
                <c:pt idx="40">
                  <c:v>4.367E-2</c:v>
                </c:pt>
                <c:pt idx="41">
                  <c:v>7.2307999999999997E-2</c:v>
                </c:pt>
                <c:pt idx="42">
                  <c:v>7.6124999999999998E-2</c:v>
                </c:pt>
                <c:pt idx="43">
                  <c:v>7.6517000000000002E-2</c:v>
                </c:pt>
                <c:pt idx="44">
                  <c:v>7.5353000000000003E-2</c:v>
                </c:pt>
                <c:pt idx="45">
                  <c:v>4.4270275000000005E-2</c:v>
                </c:pt>
                <c:pt idx="46">
                  <c:v>4.6448129000000005E-2</c:v>
                </c:pt>
                <c:pt idx="47">
                  <c:v>4.5252347000000005E-2</c:v>
                </c:pt>
                <c:pt idx="48">
                  <c:v>0.33290599999999998</c:v>
                </c:pt>
                <c:pt idx="49">
                  <c:v>0.182672693</c:v>
                </c:pt>
                <c:pt idx="50">
                  <c:v>0.29094312299999997</c:v>
                </c:pt>
                <c:pt idx="51">
                  <c:v>0.114274051</c:v>
                </c:pt>
                <c:pt idx="52">
                  <c:v>8.1345388000000005E-2</c:v>
                </c:pt>
                <c:pt idx="53">
                  <c:v>8.2656779E-2</c:v>
                </c:pt>
                <c:pt idx="54">
                  <c:v>9.2896631999999993E-2</c:v>
                </c:pt>
                <c:pt idx="56">
                  <c:v>0.10964312200000001</c:v>
                </c:pt>
                <c:pt idx="57">
                  <c:v>0.16402152800000003</c:v>
                </c:pt>
                <c:pt idx="58">
                  <c:v>0.159365902</c:v>
                </c:pt>
                <c:pt idx="59">
                  <c:v>0.16846991</c:v>
                </c:pt>
                <c:pt idx="60">
                  <c:v>8.8789326000000002E-2</c:v>
                </c:pt>
                <c:pt idx="61">
                  <c:v>8.2755750000000003E-2</c:v>
                </c:pt>
                <c:pt idx="62">
                  <c:v>0.12622775</c:v>
                </c:pt>
                <c:pt idx="63">
                  <c:v>5.10375E-2</c:v>
                </c:pt>
                <c:pt idx="64">
                  <c:v>4.9267575000000001E-2</c:v>
                </c:pt>
                <c:pt idx="65">
                  <c:v>4.7808000000000003E-2</c:v>
                </c:pt>
                <c:pt idx="66">
                  <c:v>4.0888000000000001E-2</c:v>
                </c:pt>
              </c:numCache>
            </c:numRef>
          </c:xVal>
          <c:yVal>
            <c:numRef>
              <c:f>'Mount B Drift'!$BG$2:$BG$68</c:f>
              <c:numCache>
                <c:formatCode>General</c:formatCode>
                <c:ptCount val="67"/>
                <c:pt idx="0">
                  <c:v>165</c:v>
                </c:pt>
                <c:pt idx="1">
                  <c:v>165</c:v>
                </c:pt>
                <c:pt idx="2">
                  <c:v>165</c:v>
                </c:pt>
                <c:pt idx="3">
                  <c:v>165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65</c:v>
                </c:pt>
                <c:pt idx="11">
                  <c:v>65</c:v>
                </c:pt>
                <c:pt idx="12">
                  <c:v>165</c:v>
                </c:pt>
                <c:pt idx="13">
                  <c:v>165</c:v>
                </c:pt>
                <c:pt idx="14">
                  <c:v>65</c:v>
                </c:pt>
                <c:pt idx="15">
                  <c:v>65</c:v>
                </c:pt>
                <c:pt idx="16">
                  <c:v>0</c:v>
                </c:pt>
                <c:pt idx="17">
                  <c:v>0</c:v>
                </c:pt>
                <c:pt idx="18">
                  <c:v>165</c:v>
                </c:pt>
                <c:pt idx="19">
                  <c:v>165</c:v>
                </c:pt>
                <c:pt idx="20">
                  <c:v>0</c:v>
                </c:pt>
                <c:pt idx="22">
                  <c:v>65</c:v>
                </c:pt>
                <c:pt idx="23">
                  <c:v>65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165</c:v>
                </c:pt>
                <c:pt idx="30">
                  <c:v>165</c:v>
                </c:pt>
                <c:pt idx="31">
                  <c:v>165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65</c:v>
                </c:pt>
                <c:pt idx="36">
                  <c:v>165</c:v>
                </c:pt>
                <c:pt idx="37">
                  <c:v>165</c:v>
                </c:pt>
                <c:pt idx="38">
                  <c:v>165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2F-6843-8EF5-C6F6BF883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649007"/>
        <c:axId val="1435697184"/>
      </c:scatterChart>
      <c:valAx>
        <c:axId val="1918649007"/>
        <c:scaling>
          <c:orientation val="minMax"/>
          <c:max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697184"/>
        <c:crosses val="autoZero"/>
        <c:crossBetween val="midCat"/>
      </c:valAx>
      <c:valAx>
        <c:axId val="1435697184"/>
        <c:scaling>
          <c:orientation val="minMax"/>
          <c:max val="4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64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Combined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350171209819624E-2"/>
          <c:y val="5.5537098560354381E-2"/>
          <c:w val="0.87692344625799856"/>
          <c:h val="0.849735498179006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'Glass Calibs Combined'!$BZ$1</c:f>
              <c:strCache>
                <c:ptCount val="1"/>
                <c:pt idx="0">
                  <c:v>16O1H/30Si * SiO2%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5005971684014886E-2"/>
                  <c:y val="0.18255813953488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'Glass Calib With Sulfur'!$BJ$2:$BJ$33</c:f>
              <c:numCache>
                <c:formatCode>General</c:formatCode>
                <c:ptCount val="32"/>
                <c:pt idx="0">
                  <c:v>1.3679393165282125</c:v>
                </c:pt>
                <c:pt idx="1">
                  <c:v>0.86796057660649995</c:v>
                </c:pt>
                <c:pt idx="2">
                  <c:v>1.5621274486393784</c:v>
                </c:pt>
                <c:pt idx="3">
                  <c:v>1.6581034228489906</c:v>
                </c:pt>
                <c:pt idx="4">
                  <c:v>1.2463220586431236</c:v>
                </c:pt>
                <c:pt idx="5">
                  <c:v>1.4743813385431503</c:v>
                </c:pt>
                <c:pt idx="6">
                  <c:v>0.77231825586026637</c:v>
                </c:pt>
                <c:pt idx="7">
                  <c:v>1.073972887989141</c:v>
                </c:pt>
                <c:pt idx="8">
                  <c:v>0.73143109952406671</c:v>
                </c:pt>
                <c:pt idx="9">
                  <c:v>0.66906430853709176</c:v>
                </c:pt>
                <c:pt idx="10">
                  <c:v>0.58339352048349291</c:v>
                </c:pt>
                <c:pt idx="11">
                  <c:v>0.65336747205873413</c:v>
                </c:pt>
                <c:pt idx="12">
                  <c:v>1.345639344504054</c:v>
                </c:pt>
                <c:pt idx="13">
                  <c:v>0.38522967584257445</c:v>
                </c:pt>
                <c:pt idx="14">
                  <c:v>0.76040940284964742</c:v>
                </c:pt>
                <c:pt idx="15">
                  <c:v>1.5986940182650875</c:v>
                </c:pt>
                <c:pt idx="16">
                  <c:v>0.95376219643541282</c:v>
                </c:pt>
                <c:pt idx="17">
                  <c:v>1.009716096609576</c:v>
                </c:pt>
                <c:pt idx="18">
                  <c:v>1.918955648054574</c:v>
                </c:pt>
                <c:pt idx="19">
                  <c:v>1.604362855715227</c:v>
                </c:pt>
                <c:pt idx="20">
                  <c:v>0.45410708386050425</c:v>
                </c:pt>
                <c:pt idx="21">
                  <c:v>0.22165727329933557</c:v>
                </c:pt>
                <c:pt idx="22">
                  <c:v>1.3701737607429243</c:v>
                </c:pt>
                <c:pt idx="23">
                  <c:v>1.5898343008046638</c:v>
                </c:pt>
                <c:pt idx="24">
                  <c:v>1.5297577642524749</c:v>
                </c:pt>
                <c:pt idx="25">
                  <c:v>1.5262191961271812</c:v>
                </c:pt>
                <c:pt idx="26">
                  <c:v>0.49377220422610202</c:v>
                </c:pt>
                <c:pt idx="27">
                  <c:v>0.22036781264741837</c:v>
                </c:pt>
                <c:pt idx="28">
                  <c:v>0.11154220481303821</c:v>
                </c:pt>
                <c:pt idx="29">
                  <c:v>0.23762306580551049</c:v>
                </c:pt>
                <c:pt idx="30">
                  <c:v>0.83568669844585786</c:v>
                </c:pt>
                <c:pt idx="31">
                  <c:v>0.86973950704443159</c:v>
                </c:pt>
              </c:numCache>
            </c:numRef>
          </c:xVal>
          <c:yVal>
            <c:numRef>
              <c:f>'Glass Calib With Sulfur'!$BB$2:$BB$33</c:f>
              <c:numCache>
                <c:formatCode>General</c:formatCode>
                <c:ptCount val="32"/>
                <c:pt idx="1">
                  <c:v>90</c:v>
                </c:pt>
                <c:pt idx="4">
                  <c:v>295</c:v>
                </c:pt>
                <c:pt idx="5">
                  <c:v>295</c:v>
                </c:pt>
                <c:pt idx="6">
                  <c:v>165</c:v>
                </c:pt>
                <c:pt idx="7">
                  <c:v>165</c:v>
                </c:pt>
                <c:pt idx="8">
                  <c:v>10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24">
                  <c:v>295</c:v>
                </c:pt>
                <c:pt idx="25">
                  <c:v>295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65</c:v>
                </c:pt>
                <c:pt idx="31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5E-4F42-B6C5-8134C5B63E0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6115312210351012"/>
                  <c:y val="0.284071613141380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'Glass Calibs Combined'!$BY$2:$BY$32</c:f>
              <c:numCache>
                <c:formatCode>General</c:formatCode>
                <c:ptCount val="31"/>
                <c:pt idx="0">
                  <c:v>1.415376</c:v>
                </c:pt>
                <c:pt idx="1">
                  <c:v>1.4401125000000001</c:v>
                </c:pt>
                <c:pt idx="2">
                  <c:v>9.670712</c:v>
                </c:pt>
                <c:pt idx="3">
                  <c:v>0.62040381759999996</c:v>
                </c:pt>
                <c:pt idx="4">
                  <c:v>0.60092761750000001</c:v>
                </c:pt>
                <c:pt idx="5">
                  <c:v>0.80527522499999993</c:v>
                </c:pt>
                <c:pt idx="6">
                  <c:v>0.91034153279999996</c:v>
                </c:pt>
                <c:pt idx="7">
                  <c:v>1.207527214</c:v>
                </c:pt>
                <c:pt idx="8">
                  <c:v>0.90845564400000001</c:v>
                </c:pt>
                <c:pt idx="9">
                  <c:v>0.99682276800000003</c:v>
                </c:pt>
                <c:pt idx="10">
                  <c:v>0.41921750000000002</c:v>
                </c:pt>
                <c:pt idx="11">
                  <c:v>0.28035700000000002</c:v>
                </c:pt>
                <c:pt idx="12">
                  <c:v>0.30986649999999999</c:v>
                </c:pt>
                <c:pt idx="13">
                  <c:v>1.1018167209</c:v>
                </c:pt>
                <c:pt idx="14">
                  <c:v>1.0744835346000001</c:v>
                </c:pt>
                <c:pt idx="15">
                  <c:v>0.96778270750000006</c:v>
                </c:pt>
                <c:pt idx="16">
                  <c:v>0.84343962499999992</c:v>
                </c:pt>
                <c:pt idx="17">
                  <c:v>0.62641490519999998</c:v>
                </c:pt>
                <c:pt idx="18">
                  <c:v>0.5287371702</c:v>
                </c:pt>
                <c:pt idx="19">
                  <c:v>0.83714745960000003</c:v>
                </c:pt>
                <c:pt idx="20">
                  <c:v>0.81248990679999999</c:v>
                </c:pt>
                <c:pt idx="21">
                  <c:v>1.4055035400000002</c:v>
                </c:pt>
                <c:pt idx="22">
                  <c:v>1.1476289496000001</c:v>
                </c:pt>
                <c:pt idx="23">
                  <c:v>0.18522396059999999</c:v>
                </c:pt>
                <c:pt idx="24">
                  <c:v>0.12036029200000001</c:v>
                </c:pt>
                <c:pt idx="25">
                  <c:v>0.677414976</c:v>
                </c:pt>
                <c:pt idx="26">
                  <c:v>0.48568032799999999</c:v>
                </c:pt>
                <c:pt idx="27">
                  <c:v>0.38005899999999998</c:v>
                </c:pt>
                <c:pt idx="28">
                  <c:v>1.1065670000000001</c:v>
                </c:pt>
                <c:pt idx="29">
                  <c:v>0.804392</c:v>
                </c:pt>
                <c:pt idx="30">
                  <c:v>0.74177899999999997</c:v>
                </c:pt>
              </c:numCache>
            </c:numRef>
          </c:xVal>
          <c:yVal>
            <c:numRef>
              <c:f>'Glass Calibs Combined'!$BM$2:$BM$32</c:f>
              <c:numCache>
                <c:formatCode>General</c:formatCode>
                <c:ptCount val="31"/>
                <c:pt idx="0">
                  <c:v>295</c:v>
                </c:pt>
                <c:pt idx="1">
                  <c:v>295</c:v>
                </c:pt>
                <c:pt idx="3">
                  <c:v>10</c:v>
                </c:pt>
                <c:pt idx="4">
                  <c:v>10</c:v>
                </c:pt>
                <c:pt idx="7">
                  <c:v>165</c:v>
                </c:pt>
                <c:pt idx="8">
                  <c:v>165</c:v>
                </c:pt>
                <c:pt idx="9">
                  <c:v>165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90</c:v>
                </c:pt>
                <c:pt idx="16">
                  <c:v>90</c:v>
                </c:pt>
                <c:pt idx="25">
                  <c:v>65</c:v>
                </c:pt>
                <c:pt idx="26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33-8E4C-A664-E1579A0FC5A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828229560736124E-2"/>
                  <c:y val="3.6155800292405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Sheet1!$F$18:$F$26</c:f>
              <c:numCache>
                <c:formatCode>General</c:formatCode>
                <c:ptCount val="9"/>
                <c:pt idx="0">
                  <c:v>0.47075496058596483</c:v>
                </c:pt>
                <c:pt idx="1">
                  <c:v>0.3315064740482847</c:v>
                </c:pt>
                <c:pt idx="2">
                  <c:v>0.10595593700379823</c:v>
                </c:pt>
                <c:pt idx="3">
                  <c:v>0.12029438433167559</c:v>
                </c:pt>
                <c:pt idx="5">
                  <c:v>0.50391913622582885</c:v>
                </c:pt>
                <c:pt idx="6">
                  <c:v>0.51937598337314939</c:v>
                </c:pt>
                <c:pt idx="7">
                  <c:v>7.633445201746894E-2</c:v>
                </c:pt>
                <c:pt idx="8">
                  <c:v>0.71028427424969165</c:v>
                </c:pt>
              </c:numCache>
            </c:numRef>
          </c:xVal>
          <c:yVal>
            <c:numRef>
              <c:f>Sheet1!$G$18:$G$26</c:f>
              <c:numCache>
                <c:formatCode>General</c:formatCode>
                <c:ptCount val="9"/>
                <c:pt idx="0">
                  <c:v>65</c:v>
                </c:pt>
                <c:pt idx="1">
                  <c:v>65</c:v>
                </c:pt>
                <c:pt idx="2">
                  <c:v>0</c:v>
                </c:pt>
                <c:pt idx="3">
                  <c:v>0</c:v>
                </c:pt>
                <c:pt idx="5">
                  <c:v>165</c:v>
                </c:pt>
                <c:pt idx="6">
                  <c:v>165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33-8E4C-A664-E1579A0FC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13119"/>
        <c:axId val="1777537632"/>
      </c:scatterChart>
      <c:valAx>
        <c:axId val="1939713119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12C/30Si * SiO2%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37632"/>
        <c:crosses val="autoZero"/>
        <c:crossBetween val="midCat"/>
      </c:valAx>
      <c:valAx>
        <c:axId val="177753763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1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H2O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'Glass Calibs Combined'!$BZ$1</c:f>
              <c:strCache>
                <c:ptCount val="1"/>
                <c:pt idx="0">
                  <c:v>16O1H/30Si * SiO2%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012970253718287"/>
                  <c:y val="3.28331875182268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'Glass Calib With Sulfur'!$BK$2:$BK$33</c:f>
              <c:numCache>
                <c:formatCode>General</c:formatCode>
                <c:ptCount val="32"/>
                <c:pt idx="0">
                  <c:v>119.06408674194465</c:v>
                </c:pt>
                <c:pt idx="1">
                  <c:v>107.21093995619384</c:v>
                </c:pt>
                <c:pt idx="2">
                  <c:v>34.694364766730573</c:v>
                </c:pt>
                <c:pt idx="3">
                  <c:v>35.048232734459532</c:v>
                </c:pt>
                <c:pt idx="4">
                  <c:v>42.773117352890431</c:v>
                </c:pt>
                <c:pt idx="5">
                  <c:v>43.517830783555119</c:v>
                </c:pt>
                <c:pt idx="6">
                  <c:v>13.52575992751718</c:v>
                </c:pt>
                <c:pt idx="7">
                  <c:v>13.483979464005841</c:v>
                </c:pt>
                <c:pt idx="8">
                  <c:v>142.08573732881774</c:v>
                </c:pt>
                <c:pt idx="9">
                  <c:v>140.74852729116742</c:v>
                </c:pt>
                <c:pt idx="10">
                  <c:v>135.34262944160241</c:v>
                </c:pt>
                <c:pt idx="11">
                  <c:v>136.74130997449754</c:v>
                </c:pt>
                <c:pt idx="12">
                  <c:v>210.95650906763032</c:v>
                </c:pt>
                <c:pt idx="13">
                  <c:v>213.66189216773222</c:v>
                </c:pt>
                <c:pt idx="14">
                  <c:v>277.98781133996289</c:v>
                </c:pt>
                <c:pt idx="15">
                  <c:v>279.2253462578297</c:v>
                </c:pt>
                <c:pt idx="16">
                  <c:v>114.12138365203201</c:v>
                </c:pt>
                <c:pt idx="17">
                  <c:v>115.23549145697633</c:v>
                </c:pt>
                <c:pt idx="18">
                  <c:v>223.22594774087571</c:v>
                </c:pt>
                <c:pt idx="19">
                  <c:v>223.70583519346104</c:v>
                </c:pt>
                <c:pt idx="20">
                  <c:v>0.77550875919583673</c:v>
                </c:pt>
                <c:pt idx="21">
                  <c:v>0.76266402638915398</c:v>
                </c:pt>
                <c:pt idx="22">
                  <c:v>0.18273370096728164</c:v>
                </c:pt>
                <c:pt idx="23">
                  <c:v>0.17393714238984737</c:v>
                </c:pt>
                <c:pt idx="24">
                  <c:v>44.863095696783098</c:v>
                </c:pt>
                <c:pt idx="25">
                  <c:v>44.848311709655363</c:v>
                </c:pt>
                <c:pt idx="26">
                  <c:v>2.0039568230136386</c:v>
                </c:pt>
                <c:pt idx="27">
                  <c:v>1.9587604023822793</c:v>
                </c:pt>
                <c:pt idx="28">
                  <c:v>0.3879425597668234</c:v>
                </c:pt>
                <c:pt idx="29">
                  <c:v>0.38169252981682877</c:v>
                </c:pt>
                <c:pt idx="30">
                  <c:v>67.596488531516556</c:v>
                </c:pt>
                <c:pt idx="31">
                  <c:v>84.680198522575694</c:v>
                </c:pt>
              </c:numCache>
            </c:numRef>
          </c:xVal>
          <c:yVal>
            <c:numRef>
              <c:f>'Glass Calib With Sulfur'!$BC$2:$BC$33</c:f>
              <c:numCache>
                <c:formatCode>General</c:formatCode>
                <c:ptCount val="32"/>
                <c:pt idx="0">
                  <c:v>15800</c:v>
                </c:pt>
                <c:pt idx="1">
                  <c:v>15800</c:v>
                </c:pt>
                <c:pt idx="2">
                  <c:v>4900</c:v>
                </c:pt>
                <c:pt idx="3">
                  <c:v>4900</c:v>
                </c:pt>
                <c:pt idx="4">
                  <c:v>5700</c:v>
                </c:pt>
                <c:pt idx="5">
                  <c:v>5700</c:v>
                </c:pt>
                <c:pt idx="6">
                  <c:v>1700</c:v>
                </c:pt>
                <c:pt idx="7">
                  <c:v>1700</c:v>
                </c:pt>
                <c:pt idx="8">
                  <c:v>19800</c:v>
                </c:pt>
                <c:pt idx="9">
                  <c:v>19800</c:v>
                </c:pt>
                <c:pt idx="10">
                  <c:v>18900</c:v>
                </c:pt>
                <c:pt idx="11">
                  <c:v>18900</c:v>
                </c:pt>
                <c:pt idx="20">
                  <c:v>120</c:v>
                </c:pt>
                <c:pt idx="21">
                  <c:v>120</c:v>
                </c:pt>
                <c:pt idx="22">
                  <c:v>1</c:v>
                </c:pt>
                <c:pt idx="23">
                  <c:v>1</c:v>
                </c:pt>
                <c:pt idx="24">
                  <c:v>5700</c:v>
                </c:pt>
                <c:pt idx="25">
                  <c:v>5700</c:v>
                </c:pt>
                <c:pt idx="28">
                  <c:v>0</c:v>
                </c:pt>
                <c:pt idx="29">
                  <c:v>0</c:v>
                </c:pt>
                <c:pt idx="30">
                  <c:v>10000</c:v>
                </c:pt>
                <c:pt idx="3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14-B14C-B561-E7D3470CA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13119"/>
        <c:axId val="1777537632"/>
      </c:scatterChart>
      <c:valAx>
        <c:axId val="193971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16O1H/30Si * SiO2%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37632"/>
        <c:crosses val="autoZero"/>
        <c:crossBetween val="midCat"/>
      </c:valAx>
      <c:valAx>
        <c:axId val="17775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H2O wt%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1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'Glass Calibs Combined'!$BZ$1</c:f>
              <c:strCache>
                <c:ptCount val="1"/>
                <c:pt idx="0">
                  <c:v>16O1H/30Si * SiO2%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012970253718287"/>
                  <c:y val="3.283318751822689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17.893x + 1.6393</a:t>
                    </a:r>
                    <a:br>
                      <a:rPr lang="en-US" baseline="0"/>
                    </a:br>
                    <a:r>
                      <a:rPr lang="en-US" baseline="0"/>
                      <a:t>R² = 0.9826</a:t>
                    </a:r>
                  </a:p>
                  <a:p>
                    <a:pPr>
                      <a:defRPr/>
                    </a:pP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'Glass Calib With Sulfur'!$BO$2:$BO$33</c:f>
              <c:numCache>
                <c:formatCode>General</c:formatCode>
                <c:ptCount val="32"/>
                <c:pt idx="0">
                  <c:v>52.586979703499352</c:v>
                </c:pt>
                <c:pt idx="1">
                  <c:v>58.251104497337984</c:v>
                </c:pt>
                <c:pt idx="2">
                  <c:v>55.45785372868977</c:v>
                </c:pt>
                <c:pt idx="3">
                  <c:v>55.587552602333282</c:v>
                </c:pt>
                <c:pt idx="4">
                  <c:v>52.54785860348624</c:v>
                </c:pt>
                <c:pt idx="5">
                  <c:v>51.894568449858291</c:v>
                </c:pt>
                <c:pt idx="6">
                  <c:v>53.713059839830059</c:v>
                </c:pt>
                <c:pt idx="7">
                  <c:v>53.611552279570283</c:v>
                </c:pt>
                <c:pt idx="8">
                  <c:v>38.100741764032797</c:v>
                </c:pt>
                <c:pt idx="9">
                  <c:v>38.177574601761727</c:v>
                </c:pt>
                <c:pt idx="10">
                  <c:v>21.323454257520861</c:v>
                </c:pt>
                <c:pt idx="11">
                  <c:v>21.271306600729638</c:v>
                </c:pt>
                <c:pt idx="12">
                  <c:v>9.3922046862736211E-2</c:v>
                </c:pt>
                <c:pt idx="13">
                  <c:v>9.2022193719704465E-2</c:v>
                </c:pt>
                <c:pt idx="14">
                  <c:v>1.6189100319446224</c:v>
                </c:pt>
                <c:pt idx="15">
                  <c:v>1.6290681697660987</c:v>
                </c:pt>
                <c:pt idx="16">
                  <c:v>20.273467339432752</c:v>
                </c:pt>
                <c:pt idx="17">
                  <c:v>20.264106717000505</c:v>
                </c:pt>
                <c:pt idx="18">
                  <c:v>5.6657517751109658E-2</c:v>
                </c:pt>
                <c:pt idx="19">
                  <c:v>6.4824543662745884E-2</c:v>
                </c:pt>
                <c:pt idx="20">
                  <c:v>1.235800675253647E-2</c:v>
                </c:pt>
                <c:pt idx="21">
                  <c:v>7.6073653739142794E-3</c:v>
                </c:pt>
                <c:pt idx="22">
                  <c:v>1.5151047383492365E-2</c:v>
                </c:pt>
                <c:pt idx="23">
                  <c:v>1.0575513693168039E-2</c:v>
                </c:pt>
                <c:pt idx="24">
                  <c:v>53.223972641444838</c:v>
                </c:pt>
                <c:pt idx="25">
                  <c:v>53.297755902700551</c:v>
                </c:pt>
                <c:pt idx="26">
                  <c:v>1.429645703320926E-2</c:v>
                </c:pt>
                <c:pt idx="27">
                  <c:v>1.1916048011976316E-2</c:v>
                </c:pt>
                <c:pt idx="28">
                  <c:v>1.0508590852510546E-2</c:v>
                </c:pt>
                <c:pt idx="29">
                  <c:v>9.343200190667509E-3</c:v>
                </c:pt>
                <c:pt idx="30">
                  <c:v>41.369675148274801</c:v>
                </c:pt>
                <c:pt idx="31">
                  <c:v>46.484433922726907</c:v>
                </c:pt>
              </c:numCache>
            </c:numRef>
          </c:xVal>
          <c:yVal>
            <c:numRef>
              <c:f>'Glass Calib With Sulfur'!$BE$2:$BE$33</c:f>
              <c:numCache>
                <c:formatCode>General</c:formatCode>
                <c:ptCount val="32"/>
                <c:pt idx="0">
                  <c:v>981</c:v>
                </c:pt>
                <c:pt idx="1">
                  <c:v>981</c:v>
                </c:pt>
                <c:pt idx="2">
                  <c:v>943</c:v>
                </c:pt>
                <c:pt idx="3">
                  <c:v>943</c:v>
                </c:pt>
                <c:pt idx="6">
                  <c:v>950</c:v>
                </c:pt>
                <c:pt idx="7">
                  <c:v>950</c:v>
                </c:pt>
                <c:pt idx="8">
                  <c:v>643</c:v>
                </c:pt>
                <c:pt idx="9">
                  <c:v>643</c:v>
                </c:pt>
                <c:pt idx="10">
                  <c:v>358</c:v>
                </c:pt>
                <c:pt idx="11">
                  <c:v>358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937</c:v>
                </c:pt>
                <c:pt idx="31">
                  <c:v>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ED-7F44-BFC4-64C9F4FF5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13119"/>
        <c:axId val="1777537632"/>
      </c:scatterChart>
      <c:valAx>
        <c:axId val="193971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32S/30Si * SiO2%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37632"/>
        <c:crosses val="autoZero"/>
        <c:crossBetween val="midCat"/>
      </c:valAx>
      <c:valAx>
        <c:axId val="17775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 ppm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1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'Glass Calibs Combined'!$BZ$1</c:f>
              <c:strCache>
                <c:ptCount val="1"/>
                <c:pt idx="0">
                  <c:v>16O1H/30Si * SiO2%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012970253718287"/>
                  <c:y val="3.28331875182268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'Glass Calib With Sulfur'!$BM$2:$BM$33</c:f>
              <c:numCache>
                <c:formatCode>General</c:formatCode>
                <c:ptCount val="32"/>
                <c:pt idx="0">
                  <c:v>24.553611503386438</c:v>
                </c:pt>
                <c:pt idx="1">
                  <c:v>22.502934917322495</c:v>
                </c:pt>
                <c:pt idx="2">
                  <c:v>14.192134987378408</c:v>
                </c:pt>
                <c:pt idx="3">
                  <c:v>14.207307236476492</c:v>
                </c:pt>
                <c:pt idx="4">
                  <c:v>25.502115414057258</c:v>
                </c:pt>
                <c:pt idx="5">
                  <c:v>25.386631695142203</c:v>
                </c:pt>
                <c:pt idx="6">
                  <c:v>9.7557273732978853</c:v>
                </c:pt>
                <c:pt idx="7">
                  <c:v>9.8080807781216173</c:v>
                </c:pt>
                <c:pt idx="8">
                  <c:v>35.5395409984989</c:v>
                </c:pt>
                <c:pt idx="9">
                  <c:v>35.21404318481806</c:v>
                </c:pt>
                <c:pt idx="10">
                  <c:v>45.122107445062298</c:v>
                </c:pt>
                <c:pt idx="11">
                  <c:v>45.662100336164151</c:v>
                </c:pt>
                <c:pt idx="12">
                  <c:v>3.6065683328268445</c:v>
                </c:pt>
                <c:pt idx="13">
                  <c:v>3.684280606404553</c:v>
                </c:pt>
                <c:pt idx="14">
                  <c:v>0.18431829669142211</c:v>
                </c:pt>
                <c:pt idx="15">
                  <c:v>0.18455119536611</c:v>
                </c:pt>
                <c:pt idx="16">
                  <c:v>37.90465134999414</c:v>
                </c:pt>
                <c:pt idx="17">
                  <c:v>38.007882753779278</c:v>
                </c:pt>
                <c:pt idx="18">
                  <c:v>3.6096216384684028</c:v>
                </c:pt>
                <c:pt idx="19">
                  <c:v>3.6385576249311851</c:v>
                </c:pt>
                <c:pt idx="20">
                  <c:v>2.9044854404320274E-2</c:v>
                </c:pt>
                <c:pt idx="21">
                  <c:v>2.7156034773965637E-2</c:v>
                </c:pt>
                <c:pt idx="22">
                  <c:v>3.7943325885794368E-2</c:v>
                </c:pt>
                <c:pt idx="23">
                  <c:v>3.6842596715069988E-2</c:v>
                </c:pt>
                <c:pt idx="24">
                  <c:v>26.204371663918746</c:v>
                </c:pt>
                <c:pt idx="25">
                  <c:v>26.201263731720598</c:v>
                </c:pt>
                <c:pt idx="26">
                  <c:v>2.3037678433497035</c:v>
                </c:pt>
                <c:pt idx="27">
                  <c:v>2.2989435541517325</c:v>
                </c:pt>
                <c:pt idx="28">
                  <c:v>4.4264107969823913E-2</c:v>
                </c:pt>
                <c:pt idx="29">
                  <c:v>4.4153624747989478E-2</c:v>
                </c:pt>
                <c:pt idx="30">
                  <c:v>12.018243710567395</c:v>
                </c:pt>
                <c:pt idx="31">
                  <c:v>14.404341246253475</c:v>
                </c:pt>
              </c:numCache>
            </c:numRef>
          </c:xVal>
          <c:yVal>
            <c:numRef>
              <c:f>'Glass Calib With Sulfur'!$BD$2:$BD$33</c:f>
              <c:numCache>
                <c:formatCode>General</c:formatCode>
                <c:ptCount val="32"/>
                <c:pt idx="0">
                  <c:v>288</c:v>
                </c:pt>
                <c:pt idx="1">
                  <c:v>288</c:v>
                </c:pt>
                <c:pt idx="2">
                  <c:v>185</c:v>
                </c:pt>
                <c:pt idx="3">
                  <c:v>185</c:v>
                </c:pt>
                <c:pt idx="6">
                  <c:v>95.4</c:v>
                </c:pt>
                <c:pt idx="7">
                  <c:v>95.4</c:v>
                </c:pt>
                <c:pt idx="8">
                  <c:v>446</c:v>
                </c:pt>
                <c:pt idx="9">
                  <c:v>446</c:v>
                </c:pt>
                <c:pt idx="22">
                  <c:v>0</c:v>
                </c:pt>
                <c:pt idx="23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155</c:v>
                </c:pt>
                <c:pt idx="31">
                  <c:v>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BF-DB49-8EC9-3388855CB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13119"/>
        <c:axId val="1777537632"/>
      </c:scatterChart>
      <c:valAx>
        <c:axId val="193971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19F/30Si * SiO2%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37632"/>
        <c:crosses val="autoZero"/>
        <c:crossBetween val="midCat"/>
      </c:valAx>
      <c:valAx>
        <c:axId val="17775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1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35Cl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'Glass Calibs Combined'!$BZ$1</c:f>
              <c:strCache>
                <c:ptCount val="1"/>
                <c:pt idx="0">
                  <c:v>16O1H/30Si * SiO2%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430351150395891"/>
                  <c:y val="5.976851851851851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</a:t>
                    </a:r>
                  </a:p>
                  <a:p>
                    <a:pPr>
                      <a:defRPr/>
                    </a:pPr>
                    <a:br>
                      <a:rPr lang="en-US" baseline="0"/>
                    </a:br>
                    <a:r>
                      <a:rPr lang="en-US" baseline="0"/>
                      <a:t>R² = 0.9925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'Glass Calib With Sulfur'!$BP$2:$BP$33</c:f>
              <c:numCache>
                <c:formatCode>General</c:formatCode>
                <c:ptCount val="32"/>
                <c:pt idx="0">
                  <c:v>11.474918479803801</c:v>
                </c:pt>
                <c:pt idx="1">
                  <c:v>13.371579494640056</c:v>
                </c:pt>
                <c:pt idx="2">
                  <c:v>2.1036640760009258</c:v>
                </c:pt>
                <c:pt idx="3">
                  <c:v>2.1031309674675049</c:v>
                </c:pt>
                <c:pt idx="4">
                  <c:v>2.2293273038793986</c:v>
                </c:pt>
                <c:pt idx="5">
                  <c:v>2.2374689431669021</c:v>
                </c:pt>
                <c:pt idx="6">
                  <c:v>1.806624057324836</c:v>
                </c:pt>
                <c:pt idx="7">
                  <c:v>1.7497787822331998</c:v>
                </c:pt>
                <c:pt idx="8">
                  <c:v>22.558190894568188</c:v>
                </c:pt>
                <c:pt idx="9">
                  <c:v>22.205027196743632</c:v>
                </c:pt>
                <c:pt idx="10">
                  <c:v>10.690558223653774</c:v>
                </c:pt>
                <c:pt idx="11">
                  <c:v>10.630413375319895</c:v>
                </c:pt>
                <c:pt idx="12">
                  <c:v>140.61130741458774</c:v>
                </c:pt>
                <c:pt idx="13">
                  <c:v>140.35314466117867</c:v>
                </c:pt>
                <c:pt idx="14">
                  <c:v>19.259191022964419</c:v>
                </c:pt>
                <c:pt idx="15">
                  <c:v>19.648661291219163</c:v>
                </c:pt>
                <c:pt idx="16">
                  <c:v>23.804646320391299</c:v>
                </c:pt>
                <c:pt idx="17">
                  <c:v>23.684202387928043</c:v>
                </c:pt>
                <c:pt idx="18">
                  <c:v>132.01094621727034</c:v>
                </c:pt>
                <c:pt idx="19">
                  <c:v>128.72401679864745</c:v>
                </c:pt>
                <c:pt idx="20">
                  <c:v>1.8542950612039387E-2</c:v>
                </c:pt>
                <c:pt idx="21">
                  <c:v>1.891689255112847E-2</c:v>
                </c:pt>
                <c:pt idx="22">
                  <c:v>78.76240721228514</c:v>
                </c:pt>
                <c:pt idx="23">
                  <c:v>78.491082699093198</c:v>
                </c:pt>
                <c:pt idx="24">
                  <c:v>2.1773933908928962</c:v>
                </c:pt>
                <c:pt idx="25">
                  <c:v>2.1786033068492898</c:v>
                </c:pt>
                <c:pt idx="26">
                  <c:v>2.8422754816955918E-3</c:v>
                </c:pt>
                <c:pt idx="27">
                  <c:v>1.7861701919534478E-3</c:v>
                </c:pt>
                <c:pt idx="28">
                  <c:v>1.8041932046761041E-3</c:v>
                </c:pt>
                <c:pt idx="29">
                  <c:v>2.2867891934361677E-3</c:v>
                </c:pt>
                <c:pt idx="30">
                  <c:v>5.5739003629996438</c:v>
                </c:pt>
                <c:pt idx="31">
                  <c:v>6.4589931228826005</c:v>
                </c:pt>
              </c:numCache>
            </c:numRef>
          </c:xVal>
          <c:yVal>
            <c:numRef>
              <c:f>'Glass Calib With Sulfur'!$BF$2:$BF$33</c:f>
              <c:numCache>
                <c:formatCode>General</c:formatCode>
                <c:ptCount val="32"/>
                <c:pt idx="0">
                  <c:v>400</c:v>
                </c:pt>
                <c:pt idx="1">
                  <c:v>400</c:v>
                </c:pt>
                <c:pt idx="2">
                  <c:v>80</c:v>
                </c:pt>
                <c:pt idx="3">
                  <c:v>80</c:v>
                </c:pt>
                <c:pt idx="6">
                  <c:v>53</c:v>
                </c:pt>
                <c:pt idx="7">
                  <c:v>53</c:v>
                </c:pt>
                <c:pt idx="8">
                  <c:v>747</c:v>
                </c:pt>
                <c:pt idx="9">
                  <c:v>747</c:v>
                </c:pt>
                <c:pt idx="28">
                  <c:v>0</c:v>
                </c:pt>
                <c:pt idx="29">
                  <c:v>0</c:v>
                </c:pt>
                <c:pt idx="30">
                  <c:v>241</c:v>
                </c:pt>
                <c:pt idx="31">
                  <c:v>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0C-984D-AA5D-749173143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13119"/>
        <c:axId val="1777537632"/>
      </c:scatterChart>
      <c:valAx>
        <c:axId val="1939713119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35Cl/30Si * SiO2%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37632"/>
        <c:crosses val="autoZero"/>
        <c:crossBetween val="midCat"/>
      </c:valAx>
      <c:valAx>
        <c:axId val="1777537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 ppm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1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H2O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'Glass Calibs Combined'!$BZ$1</c:f>
              <c:strCache>
                <c:ptCount val="1"/>
                <c:pt idx="0">
                  <c:v>16O1H/30Si * SiO2%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012970253718287"/>
                  <c:y val="3.28331875182268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'Glass Calib With Sulfur (2)'!$BK$2:$BK$33</c:f>
              <c:numCache>
                <c:formatCode>General</c:formatCode>
                <c:ptCount val="32"/>
                <c:pt idx="0">
                  <c:v>119.06408674194465</c:v>
                </c:pt>
                <c:pt idx="1">
                  <c:v>107.21093995619384</c:v>
                </c:pt>
                <c:pt idx="2">
                  <c:v>34.694364766730573</c:v>
                </c:pt>
                <c:pt idx="3">
                  <c:v>35.048232734459532</c:v>
                </c:pt>
                <c:pt idx="4">
                  <c:v>42.773117352890431</c:v>
                </c:pt>
                <c:pt idx="5">
                  <c:v>43.517830783555119</c:v>
                </c:pt>
                <c:pt idx="6">
                  <c:v>13.52575992751718</c:v>
                </c:pt>
                <c:pt idx="7">
                  <c:v>13.483979464005841</c:v>
                </c:pt>
                <c:pt idx="8">
                  <c:v>142.08573732881774</c:v>
                </c:pt>
                <c:pt idx="9">
                  <c:v>140.74852729116742</c:v>
                </c:pt>
                <c:pt idx="10">
                  <c:v>135.34262944160241</c:v>
                </c:pt>
                <c:pt idx="11">
                  <c:v>136.74130997449754</c:v>
                </c:pt>
                <c:pt idx="12">
                  <c:v>210.95650906763032</c:v>
                </c:pt>
                <c:pt idx="13">
                  <c:v>213.66189216773222</c:v>
                </c:pt>
                <c:pt idx="14">
                  <c:v>277.98781133996289</c:v>
                </c:pt>
                <c:pt idx="15">
                  <c:v>279.2253462578297</c:v>
                </c:pt>
                <c:pt idx="16">
                  <c:v>114.12138365203201</c:v>
                </c:pt>
                <c:pt idx="17">
                  <c:v>115.23549145697633</c:v>
                </c:pt>
                <c:pt idx="18">
                  <c:v>223.22594774087571</c:v>
                </c:pt>
                <c:pt idx="19">
                  <c:v>223.70583519346104</c:v>
                </c:pt>
                <c:pt idx="20">
                  <c:v>0.77550875919583673</c:v>
                </c:pt>
                <c:pt idx="21">
                  <c:v>0.76266402638915398</c:v>
                </c:pt>
                <c:pt idx="22">
                  <c:v>0.18273370096728164</c:v>
                </c:pt>
                <c:pt idx="23">
                  <c:v>0.17393714238984737</c:v>
                </c:pt>
                <c:pt idx="24">
                  <c:v>44.863095696783098</c:v>
                </c:pt>
                <c:pt idx="25">
                  <c:v>44.848311709655363</c:v>
                </c:pt>
                <c:pt idx="26">
                  <c:v>2.0039568230136386</c:v>
                </c:pt>
                <c:pt idx="27">
                  <c:v>1.9587604023822793</c:v>
                </c:pt>
                <c:pt idx="28">
                  <c:v>0.3879425597668234</c:v>
                </c:pt>
                <c:pt idx="29">
                  <c:v>0.38169252981682877</c:v>
                </c:pt>
                <c:pt idx="30">
                  <c:v>67.596488531516556</c:v>
                </c:pt>
                <c:pt idx="31">
                  <c:v>84.680198522575694</c:v>
                </c:pt>
              </c:numCache>
            </c:numRef>
          </c:xVal>
          <c:yVal>
            <c:numRef>
              <c:f>'Glass Calib With Sulfur (2)'!$BC$2:$BC$33</c:f>
              <c:numCache>
                <c:formatCode>General</c:formatCode>
                <c:ptCount val="32"/>
                <c:pt idx="0">
                  <c:v>15800</c:v>
                </c:pt>
                <c:pt idx="1">
                  <c:v>15800</c:v>
                </c:pt>
                <c:pt idx="2">
                  <c:v>4900</c:v>
                </c:pt>
                <c:pt idx="3">
                  <c:v>4900</c:v>
                </c:pt>
                <c:pt idx="4">
                  <c:v>5700</c:v>
                </c:pt>
                <c:pt idx="5">
                  <c:v>5700</c:v>
                </c:pt>
                <c:pt idx="6">
                  <c:v>1700</c:v>
                </c:pt>
                <c:pt idx="7">
                  <c:v>1700</c:v>
                </c:pt>
                <c:pt idx="8">
                  <c:v>19800</c:v>
                </c:pt>
                <c:pt idx="9">
                  <c:v>19800</c:v>
                </c:pt>
                <c:pt idx="10">
                  <c:v>18900</c:v>
                </c:pt>
                <c:pt idx="11">
                  <c:v>18900</c:v>
                </c:pt>
                <c:pt idx="20">
                  <c:v>120</c:v>
                </c:pt>
                <c:pt idx="21">
                  <c:v>120</c:v>
                </c:pt>
                <c:pt idx="22">
                  <c:v>1</c:v>
                </c:pt>
                <c:pt idx="23">
                  <c:v>1</c:v>
                </c:pt>
                <c:pt idx="24">
                  <c:v>5700</c:v>
                </c:pt>
                <c:pt idx="25">
                  <c:v>5700</c:v>
                </c:pt>
                <c:pt idx="28">
                  <c:v>0</c:v>
                </c:pt>
                <c:pt idx="29">
                  <c:v>0</c:v>
                </c:pt>
                <c:pt idx="30">
                  <c:v>10000</c:v>
                </c:pt>
                <c:pt idx="3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C0-4C49-9068-7093EB3C2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13119"/>
        <c:axId val="1777537632"/>
      </c:scatterChart>
      <c:valAx>
        <c:axId val="193971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16O1H/30Si * SiO2%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37632"/>
        <c:crosses val="autoZero"/>
        <c:crossBetween val="midCat"/>
      </c:valAx>
      <c:valAx>
        <c:axId val="17775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H2O wt%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1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'Glass Calibs Combined'!$BZ$1</c:f>
              <c:strCache>
                <c:ptCount val="1"/>
                <c:pt idx="0">
                  <c:v>16O1H/30Si * SiO2%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714960629921262"/>
                  <c:y val="0.10606481481481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'Glass Calibs Combined'!$BY$2:$BY$32</c:f>
              <c:numCache>
                <c:formatCode>General</c:formatCode>
                <c:ptCount val="31"/>
                <c:pt idx="0">
                  <c:v>1.415376</c:v>
                </c:pt>
                <c:pt idx="1">
                  <c:v>1.4401125000000001</c:v>
                </c:pt>
                <c:pt idx="2">
                  <c:v>9.670712</c:v>
                </c:pt>
                <c:pt idx="3">
                  <c:v>0.62040381759999996</c:v>
                </c:pt>
                <c:pt idx="4">
                  <c:v>0.60092761750000001</c:v>
                </c:pt>
                <c:pt idx="5">
                  <c:v>0.80527522499999993</c:v>
                </c:pt>
                <c:pt idx="6">
                  <c:v>0.91034153279999996</c:v>
                </c:pt>
                <c:pt idx="7">
                  <c:v>1.207527214</c:v>
                </c:pt>
                <c:pt idx="8">
                  <c:v>0.90845564400000001</c:v>
                </c:pt>
                <c:pt idx="9">
                  <c:v>0.99682276800000003</c:v>
                </c:pt>
                <c:pt idx="10">
                  <c:v>0.41921750000000002</c:v>
                </c:pt>
                <c:pt idx="11">
                  <c:v>0.28035700000000002</c:v>
                </c:pt>
                <c:pt idx="12">
                  <c:v>0.30986649999999999</c:v>
                </c:pt>
                <c:pt idx="13">
                  <c:v>1.1018167209</c:v>
                </c:pt>
                <c:pt idx="14">
                  <c:v>1.0744835346000001</c:v>
                </c:pt>
                <c:pt idx="15">
                  <c:v>0.96778270750000006</c:v>
                </c:pt>
                <c:pt idx="16">
                  <c:v>0.84343962499999992</c:v>
                </c:pt>
                <c:pt idx="17">
                  <c:v>0.62641490519999998</c:v>
                </c:pt>
                <c:pt idx="18">
                  <c:v>0.5287371702</c:v>
                </c:pt>
                <c:pt idx="19">
                  <c:v>0.83714745960000003</c:v>
                </c:pt>
                <c:pt idx="20">
                  <c:v>0.81248990679999999</c:v>
                </c:pt>
                <c:pt idx="21">
                  <c:v>1.4055035400000002</c:v>
                </c:pt>
                <c:pt idx="22">
                  <c:v>1.1476289496000001</c:v>
                </c:pt>
                <c:pt idx="23">
                  <c:v>0.18522396059999999</c:v>
                </c:pt>
                <c:pt idx="24">
                  <c:v>0.12036029200000001</c:v>
                </c:pt>
                <c:pt idx="25">
                  <c:v>0.677414976</c:v>
                </c:pt>
                <c:pt idx="26">
                  <c:v>0.48568032799999999</c:v>
                </c:pt>
                <c:pt idx="27">
                  <c:v>0.38005899999999998</c:v>
                </c:pt>
                <c:pt idx="28">
                  <c:v>1.1065670000000001</c:v>
                </c:pt>
                <c:pt idx="29">
                  <c:v>0.804392</c:v>
                </c:pt>
                <c:pt idx="30">
                  <c:v>0.74177899999999997</c:v>
                </c:pt>
              </c:numCache>
            </c:numRef>
          </c:xVal>
          <c:yVal>
            <c:numRef>
              <c:f>'Glass Calibs Combined'!$BM$2:$BM$32</c:f>
              <c:numCache>
                <c:formatCode>General</c:formatCode>
                <c:ptCount val="31"/>
                <c:pt idx="0">
                  <c:v>295</c:v>
                </c:pt>
                <c:pt idx="1">
                  <c:v>295</c:v>
                </c:pt>
                <c:pt idx="3">
                  <c:v>10</c:v>
                </c:pt>
                <c:pt idx="4">
                  <c:v>10</c:v>
                </c:pt>
                <c:pt idx="7">
                  <c:v>165</c:v>
                </c:pt>
                <c:pt idx="8">
                  <c:v>165</c:v>
                </c:pt>
                <c:pt idx="9">
                  <c:v>165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90</c:v>
                </c:pt>
                <c:pt idx="16">
                  <c:v>90</c:v>
                </c:pt>
                <c:pt idx="25">
                  <c:v>65</c:v>
                </c:pt>
                <c:pt idx="26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A5-1644-8C5F-6034EE8D2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13119"/>
        <c:axId val="1777537632"/>
      </c:scatterChart>
      <c:valAx>
        <c:axId val="1939713119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12C/30Si * SiO2%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37632"/>
        <c:crosses val="autoZero"/>
        <c:crossBetween val="midCat"/>
      </c:valAx>
      <c:valAx>
        <c:axId val="177753763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1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'Glass Calibs Combined'!$BZ$1</c:f>
              <c:strCache>
                <c:ptCount val="1"/>
                <c:pt idx="0">
                  <c:v>16O1H/30Si * SiO2%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714960629921262"/>
                  <c:y val="0.10606481481481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'Glass Calib With Sulfur'!$BJ$2:$BJ$33</c:f>
              <c:numCache>
                <c:formatCode>General</c:formatCode>
                <c:ptCount val="32"/>
                <c:pt idx="0">
                  <c:v>1.3679393165282125</c:v>
                </c:pt>
                <c:pt idx="1">
                  <c:v>0.86796057660649995</c:v>
                </c:pt>
                <c:pt idx="2">
                  <c:v>1.5621274486393784</c:v>
                </c:pt>
                <c:pt idx="3">
                  <c:v>1.6581034228489906</c:v>
                </c:pt>
                <c:pt idx="4">
                  <c:v>1.2463220586431236</c:v>
                </c:pt>
                <c:pt idx="5">
                  <c:v>1.4743813385431503</c:v>
                </c:pt>
                <c:pt idx="6">
                  <c:v>0.77231825586026637</c:v>
                </c:pt>
                <c:pt idx="7">
                  <c:v>1.073972887989141</c:v>
                </c:pt>
                <c:pt idx="8">
                  <c:v>0.73143109952406671</c:v>
                </c:pt>
                <c:pt idx="9">
                  <c:v>0.66906430853709176</c:v>
                </c:pt>
                <c:pt idx="10">
                  <c:v>0.58339352048349291</c:v>
                </c:pt>
                <c:pt idx="11">
                  <c:v>0.65336747205873413</c:v>
                </c:pt>
                <c:pt idx="12">
                  <c:v>1.345639344504054</c:v>
                </c:pt>
                <c:pt idx="13">
                  <c:v>0.38522967584257445</c:v>
                </c:pt>
                <c:pt idx="14">
                  <c:v>0.76040940284964742</c:v>
                </c:pt>
                <c:pt idx="15">
                  <c:v>1.5986940182650875</c:v>
                </c:pt>
                <c:pt idx="16">
                  <c:v>0.95376219643541282</c:v>
                </c:pt>
                <c:pt idx="17">
                  <c:v>1.009716096609576</c:v>
                </c:pt>
                <c:pt idx="18">
                  <c:v>1.918955648054574</c:v>
                </c:pt>
                <c:pt idx="19">
                  <c:v>1.604362855715227</c:v>
                </c:pt>
                <c:pt idx="20">
                  <c:v>0.45410708386050425</c:v>
                </c:pt>
                <c:pt idx="21">
                  <c:v>0.22165727329933557</c:v>
                </c:pt>
                <c:pt idx="22">
                  <c:v>1.3701737607429243</c:v>
                </c:pt>
                <c:pt idx="23">
                  <c:v>1.5898343008046638</c:v>
                </c:pt>
                <c:pt idx="24">
                  <c:v>1.5297577642524749</c:v>
                </c:pt>
                <c:pt idx="25">
                  <c:v>1.5262191961271812</c:v>
                </c:pt>
                <c:pt idx="26">
                  <c:v>0.49377220422610202</c:v>
                </c:pt>
                <c:pt idx="27">
                  <c:v>0.22036781264741837</c:v>
                </c:pt>
                <c:pt idx="28">
                  <c:v>0.11154220481303821</c:v>
                </c:pt>
                <c:pt idx="29">
                  <c:v>0.23762306580551049</c:v>
                </c:pt>
                <c:pt idx="30">
                  <c:v>0.83568669844585786</c:v>
                </c:pt>
                <c:pt idx="31">
                  <c:v>0.86973950704443159</c:v>
                </c:pt>
              </c:numCache>
            </c:numRef>
          </c:xVal>
          <c:yVal>
            <c:numRef>
              <c:f>'Glass Calib With Sulfur'!$BB$2:$BB$33</c:f>
              <c:numCache>
                <c:formatCode>General</c:formatCode>
                <c:ptCount val="32"/>
                <c:pt idx="1">
                  <c:v>90</c:v>
                </c:pt>
                <c:pt idx="4">
                  <c:v>295</c:v>
                </c:pt>
                <c:pt idx="5">
                  <c:v>295</c:v>
                </c:pt>
                <c:pt idx="6">
                  <c:v>165</c:v>
                </c:pt>
                <c:pt idx="7">
                  <c:v>165</c:v>
                </c:pt>
                <c:pt idx="8">
                  <c:v>10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24">
                  <c:v>295</c:v>
                </c:pt>
                <c:pt idx="25">
                  <c:v>295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65</c:v>
                </c:pt>
                <c:pt idx="31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57-7345-AA7D-8132B2778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13119"/>
        <c:axId val="1777537632"/>
      </c:scatterChart>
      <c:valAx>
        <c:axId val="1939713119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12C/30Si * SiO2%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37632"/>
        <c:crosses val="autoZero"/>
        <c:crossBetween val="midCat"/>
      </c:valAx>
      <c:valAx>
        <c:axId val="177753763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1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Combined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'Glass Calibs Combined'!$BZ$1</c:f>
              <c:strCache>
                <c:ptCount val="1"/>
                <c:pt idx="0">
                  <c:v>16O1H/30Si * SiO2%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714960629921262"/>
                  <c:y val="0.10606481481481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'Glass Calib With Sulfur'!$BJ$2:$BJ$33</c:f>
              <c:numCache>
                <c:formatCode>General</c:formatCode>
                <c:ptCount val="32"/>
                <c:pt idx="0">
                  <c:v>1.3679393165282125</c:v>
                </c:pt>
                <c:pt idx="1">
                  <c:v>0.86796057660649995</c:v>
                </c:pt>
                <c:pt idx="2">
                  <c:v>1.5621274486393784</c:v>
                </c:pt>
                <c:pt idx="3">
                  <c:v>1.6581034228489906</c:v>
                </c:pt>
                <c:pt idx="4">
                  <c:v>1.2463220586431236</c:v>
                </c:pt>
                <c:pt idx="5">
                  <c:v>1.4743813385431503</c:v>
                </c:pt>
                <c:pt idx="6">
                  <c:v>0.77231825586026637</c:v>
                </c:pt>
                <c:pt idx="7">
                  <c:v>1.073972887989141</c:v>
                </c:pt>
                <c:pt idx="8">
                  <c:v>0.73143109952406671</c:v>
                </c:pt>
                <c:pt idx="9">
                  <c:v>0.66906430853709176</c:v>
                </c:pt>
                <c:pt idx="10">
                  <c:v>0.58339352048349291</c:v>
                </c:pt>
                <c:pt idx="11">
                  <c:v>0.65336747205873413</c:v>
                </c:pt>
                <c:pt idx="12">
                  <c:v>1.345639344504054</c:v>
                </c:pt>
                <c:pt idx="13">
                  <c:v>0.38522967584257445</c:v>
                </c:pt>
                <c:pt idx="14">
                  <c:v>0.76040940284964742</c:v>
                </c:pt>
                <c:pt idx="15">
                  <c:v>1.5986940182650875</c:v>
                </c:pt>
                <c:pt idx="16">
                  <c:v>0.95376219643541282</c:v>
                </c:pt>
                <c:pt idx="17">
                  <c:v>1.009716096609576</c:v>
                </c:pt>
                <c:pt idx="18">
                  <c:v>1.918955648054574</c:v>
                </c:pt>
                <c:pt idx="19">
                  <c:v>1.604362855715227</c:v>
                </c:pt>
                <c:pt idx="20">
                  <c:v>0.45410708386050425</c:v>
                </c:pt>
                <c:pt idx="21">
                  <c:v>0.22165727329933557</c:v>
                </c:pt>
                <c:pt idx="22">
                  <c:v>1.3701737607429243</c:v>
                </c:pt>
                <c:pt idx="23">
                  <c:v>1.5898343008046638</c:v>
                </c:pt>
                <c:pt idx="24">
                  <c:v>1.5297577642524749</c:v>
                </c:pt>
                <c:pt idx="25">
                  <c:v>1.5262191961271812</c:v>
                </c:pt>
                <c:pt idx="26">
                  <c:v>0.49377220422610202</c:v>
                </c:pt>
                <c:pt idx="27">
                  <c:v>0.22036781264741837</c:v>
                </c:pt>
                <c:pt idx="28">
                  <c:v>0.11154220481303821</c:v>
                </c:pt>
                <c:pt idx="29">
                  <c:v>0.23762306580551049</c:v>
                </c:pt>
                <c:pt idx="30">
                  <c:v>0.83568669844585786</c:v>
                </c:pt>
                <c:pt idx="31">
                  <c:v>0.86973950704443159</c:v>
                </c:pt>
              </c:numCache>
            </c:numRef>
          </c:xVal>
          <c:yVal>
            <c:numRef>
              <c:f>'Glass Calib With Sulfur'!$BB$2:$BB$33</c:f>
              <c:numCache>
                <c:formatCode>General</c:formatCode>
                <c:ptCount val="32"/>
                <c:pt idx="1">
                  <c:v>90</c:v>
                </c:pt>
                <c:pt idx="4">
                  <c:v>295</c:v>
                </c:pt>
                <c:pt idx="5">
                  <c:v>295</c:v>
                </c:pt>
                <c:pt idx="6">
                  <c:v>165</c:v>
                </c:pt>
                <c:pt idx="7">
                  <c:v>165</c:v>
                </c:pt>
                <c:pt idx="8">
                  <c:v>10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24">
                  <c:v>295</c:v>
                </c:pt>
                <c:pt idx="25">
                  <c:v>295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65</c:v>
                </c:pt>
                <c:pt idx="31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2B-9A45-BE9B-BFFA5E1E660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'Glass Calibs Combined'!$BY$2:$BY$32</c:f>
              <c:numCache>
                <c:formatCode>General</c:formatCode>
                <c:ptCount val="31"/>
                <c:pt idx="0">
                  <c:v>1.415376</c:v>
                </c:pt>
                <c:pt idx="1">
                  <c:v>1.4401125000000001</c:v>
                </c:pt>
                <c:pt idx="2">
                  <c:v>9.670712</c:v>
                </c:pt>
                <c:pt idx="3">
                  <c:v>0.62040381759999996</c:v>
                </c:pt>
                <c:pt idx="4">
                  <c:v>0.60092761750000001</c:v>
                </c:pt>
                <c:pt idx="5">
                  <c:v>0.80527522499999993</c:v>
                </c:pt>
                <c:pt idx="6">
                  <c:v>0.91034153279999996</c:v>
                </c:pt>
                <c:pt idx="7">
                  <c:v>1.207527214</c:v>
                </c:pt>
                <c:pt idx="8">
                  <c:v>0.90845564400000001</c:v>
                </c:pt>
                <c:pt idx="9">
                  <c:v>0.99682276800000003</c:v>
                </c:pt>
                <c:pt idx="10">
                  <c:v>0.41921750000000002</c:v>
                </c:pt>
                <c:pt idx="11">
                  <c:v>0.28035700000000002</c:v>
                </c:pt>
                <c:pt idx="12">
                  <c:v>0.30986649999999999</c:v>
                </c:pt>
                <c:pt idx="13">
                  <c:v>1.1018167209</c:v>
                </c:pt>
                <c:pt idx="14">
                  <c:v>1.0744835346000001</c:v>
                </c:pt>
                <c:pt idx="15">
                  <c:v>0.96778270750000006</c:v>
                </c:pt>
                <c:pt idx="16">
                  <c:v>0.84343962499999992</c:v>
                </c:pt>
                <c:pt idx="17">
                  <c:v>0.62641490519999998</c:v>
                </c:pt>
                <c:pt idx="18">
                  <c:v>0.5287371702</c:v>
                </c:pt>
                <c:pt idx="19">
                  <c:v>0.83714745960000003</c:v>
                </c:pt>
                <c:pt idx="20">
                  <c:v>0.81248990679999999</c:v>
                </c:pt>
                <c:pt idx="21">
                  <c:v>1.4055035400000002</c:v>
                </c:pt>
                <c:pt idx="22">
                  <c:v>1.1476289496000001</c:v>
                </c:pt>
                <c:pt idx="23">
                  <c:v>0.18522396059999999</c:v>
                </c:pt>
                <c:pt idx="24">
                  <c:v>0.12036029200000001</c:v>
                </c:pt>
                <c:pt idx="25">
                  <c:v>0.677414976</c:v>
                </c:pt>
                <c:pt idx="26">
                  <c:v>0.48568032799999999</c:v>
                </c:pt>
                <c:pt idx="27">
                  <c:v>0.38005899999999998</c:v>
                </c:pt>
                <c:pt idx="28">
                  <c:v>1.1065670000000001</c:v>
                </c:pt>
                <c:pt idx="29">
                  <c:v>0.804392</c:v>
                </c:pt>
                <c:pt idx="30">
                  <c:v>0.74177899999999997</c:v>
                </c:pt>
              </c:numCache>
            </c:numRef>
          </c:xVal>
          <c:yVal>
            <c:numRef>
              <c:f>'Glass Calibs Combined'!$BM$2:$BM$32</c:f>
              <c:numCache>
                <c:formatCode>General</c:formatCode>
                <c:ptCount val="31"/>
                <c:pt idx="0">
                  <c:v>295</c:v>
                </c:pt>
                <c:pt idx="1">
                  <c:v>295</c:v>
                </c:pt>
                <c:pt idx="3">
                  <c:v>10</c:v>
                </c:pt>
                <c:pt idx="4">
                  <c:v>10</c:v>
                </c:pt>
                <c:pt idx="7">
                  <c:v>165</c:v>
                </c:pt>
                <c:pt idx="8">
                  <c:v>165</c:v>
                </c:pt>
                <c:pt idx="9">
                  <c:v>165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90</c:v>
                </c:pt>
                <c:pt idx="16">
                  <c:v>90</c:v>
                </c:pt>
                <c:pt idx="25">
                  <c:v>65</c:v>
                </c:pt>
                <c:pt idx="26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2B-9A45-BE9B-BFFA5E1E660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Sheet1!$F$18:$F$26</c:f>
              <c:numCache>
                <c:formatCode>General</c:formatCode>
                <c:ptCount val="9"/>
                <c:pt idx="0">
                  <c:v>0.47075496058596483</c:v>
                </c:pt>
                <c:pt idx="1">
                  <c:v>0.3315064740482847</c:v>
                </c:pt>
                <c:pt idx="2">
                  <c:v>0.10595593700379823</c:v>
                </c:pt>
                <c:pt idx="3">
                  <c:v>0.12029438433167559</c:v>
                </c:pt>
                <c:pt idx="5">
                  <c:v>0.50391913622582885</c:v>
                </c:pt>
                <c:pt idx="6">
                  <c:v>0.51937598337314939</c:v>
                </c:pt>
                <c:pt idx="7">
                  <c:v>7.633445201746894E-2</c:v>
                </c:pt>
                <c:pt idx="8">
                  <c:v>0.71028427424969165</c:v>
                </c:pt>
              </c:numCache>
            </c:numRef>
          </c:xVal>
          <c:yVal>
            <c:numRef>
              <c:f>Sheet1!$G$18:$G$26</c:f>
              <c:numCache>
                <c:formatCode>General</c:formatCode>
                <c:ptCount val="9"/>
                <c:pt idx="0">
                  <c:v>65</c:v>
                </c:pt>
                <c:pt idx="1">
                  <c:v>65</c:v>
                </c:pt>
                <c:pt idx="2">
                  <c:v>0</c:v>
                </c:pt>
                <c:pt idx="3">
                  <c:v>0</c:v>
                </c:pt>
                <c:pt idx="5">
                  <c:v>165</c:v>
                </c:pt>
                <c:pt idx="6">
                  <c:v>165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2B-9A45-BE9B-BFFA5E1E660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Sheet1!$F$5:$F$12</c:f>
              <c:numCache>
                <c:formatCode>General</c:formatCode>
                <c:ptCount val="8"/>
                <c:pt idx="0">
                  <c:v>0.42774392680241058</c:v>
                </c:pt>
                <c:pt idx="1">
                  <c:v>0.78951464097054647</c:v>
                </c:pt>
                <c:pt idx="2">
                  <c:v>0.71925536994821071</c:v>
                </c:pt>
                <c:pt idx="3">
                  <c:v>0.71888562782194865</c:v>
                </c:pt>
                <c:pt idx="4">
                  <c:v>0.37201053587364613</c:v>
                </c:pt>
                <c:pt idx="5">
                  <c:v>0.61873697116421977</c:v>
                </c:pt>
                <c:pt idx="6">
                  <c:v>0.19704044773064958</c:v>
                </c:pt>
                <c:pt idx="7">
                  <c:v>0.20552029116002873</c:v>
                </c:pt>
              </c:numCache>
            </c:numRef>
          </c:xVal>
          <c:yVal>
            <c:numRef>
              <c:f>Sheet1!$G$5:$G$12</c:f>
              <c:numCache>
                <c:formatCode>General</c:formatCode>
                <c:ptCount val="8"/>
                <c:pt idx="0">
                  <c:v>65</c:v>
                </c:pt>
                <c:pt idx="1">
                  <c:v>65</c:v>
                </c:pt>
                <c:pt idx="2">
                  <c:v>165</c:v>
                </c:pt>
                <c:pt idx="3">
                  <c:v>165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2B-9A45-BE9B-BFFA5E1E6604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'Mount A Drift Standards'!$E$2:$E$60</c:f>
              <c:numCache>
                <c:formatCode>General</c:formatCode>
                <c:ptCount val="59"/>
                <c:pt idx="0">
                  <c:v>0.42774392680241058</c:v>
                </c:pt>
                <c:pt idx="1">
                  <c:v>0.78951464097054647</c:v>
                </c:pt>
                <c:pt idx="2">
                  <c:v>0.71925536994821049</c:v>
                </c:pt>
                <c:pt idx="3">
                  <c:v>0.71888562782194876</c:v>
                </c:pt>
                <c:pt idx="4">
                  <c:v>0.37201053587364613</c:v>
                </c:pt>
                <c:pt idx="5">
                  <c:v>0.61873697116421977</c:v>
                </c:pt>
                <c:pt idx="6">
                  <c:v>0.19704044773064958</c:v>
                </c:pt>
                <c:pt idx="7">
                  <c:v>0.20552029116002868</c:v>
                </c:pt>
                <c:pt idx="12">
                  <c:v>0.8039094142288673</c:v>
                </c:pt>
                <c:pt idx="13">
                  <c:v>0.88369662090565548</c:v>
                </c:pt>
                <c:pt idx="14">
                  <c:v>0.39589974316720061</c:v>
                </c:pt>
                <c:pt idx="15">
                  <c:v>0.26895210643060957</c:v>
                </c:pt>
                <c:pt idx="16">
                  <c:v>9.1965118442074029E-2</c:v>
                </c:pt>
                <c:pt idx="17">
                  <c:v>0.12537162922117209</c:v>
                </c:pt>
                <c:pt idx="18">
                  <c:v>0.73112184618368459</c:v>
                </c:pt>
                <c:pt idx="19">
                  <c:v>0.65743381712781712</c:v>
                </c:pt>
                <c:pt idx="20">
                  <c:v>0.24580268519091872</c:v>
                </c:pt>
                <c:pt idx="21">
                  <c:v>0.29393732506701753</c:v>
                </c:pt>
                <c:pt idx="22">
                  <c:v>0.11303822141590469</c:v>
                </c:pt>
                <c:pt idx="23">
                  <c:v>0.1225880929872869</c:v>
                </c:pt>
                <c:pt idx="24">
                  <c:v>0.1740725462414662</c:v>
                </c:pt>
                <c:pt idx="25">
                  <c:v>0.2271678386782344</c:v>
                </c:pt>
                <c:pt idx="26">
                  <c:v>0.25629874833272681</c:v>
                </c:pt>
                <c:pt idx="28">
                  <c:v>0.73024432251679616</c:v>
                </c:pt>
                <c:pt idx="29">
                  <c:v>0.82191259023469299</c:v>
                </c:pt>
                <c:pt idx="30">
                  <c:v>0.73307784075044147</c:v>
                </c:pt>
                <c:pt idx="31">
                  <c:v>0.77322052725574741</c:v>
                </c:pt>
                <c:pt idx="32">
                  <c:v>0.69593932235299727</c:v>
                </c:pt>
                <c:pt idx="33">
                  <c:v>0.74487043130075647</c:v>
                </c:pt>
                <c:pt idx="34">
                  <c:v>0.56929652764567695</c:v>
                </c:pt>
                <c:pt idx="35">
                  <c:v>0.28648154819166799</c:v>
                </c:pt>
                <c:pt idx="36">
                  <c:v>0.68399957251287236</c:v>
                </c:pt>
                <c:pt idx="37">
                  <c:v>0.72705342029081543</c:v>
                </c:pt>
                <c:pt idx="38">
                  <c:v>0.3959528905966912</c:v>
                </c:pt>
                <c:pt idx="39">
                  <c:v>0.39983224463984895</c:v>
                </c:pt>
                <c:pt idx="43">
                  <c:v>0.20789042711964037</c:v>
                </c:pt>
                <c:pt idx="44">
                  <c:v>0.18925623327989111</c:v>
                </c:pt>
                <c:pt idx="45">
                  <c:v>0.36676360292061388</c:v>
                </c:pt>
                <c:pt idx="46">
                  <c:v>0.89023365379363539</c:v>
                </c:pt>
                <c:pt idx="47">
                  <c:v>0.72353873345088704</c:v>
                </c:pt>
                <c:pt idx="48">
                  <c:v>0.64004384561853922</c:v>
                </c:pt>
                <c:pt idx="49">
                  <c:v>0.67755792007437032</c:v>
                </c:pt>
                <c:pt idx="50">
                  <c:v>0.67192561945406348</c:v>
                </c:pt>
                <c:pt idx="51">
                  <c:v>0.1202573419935946</c:v>
                </c:pt>
                <c:pt idx="52">
                  <c:v>0.11812416715147861</c:v>
                </c:pt>
                <c:pt idx="53">
                  <c:v>0.68444654272637906</c:v>
                </c:pt>
                <c:pt idx="54">
                  <c:v>0.36540712851452001</c:v>
                </c:pt>
                <c:pt idx="55">
                  <c:v>0.62031223374220679</c:v>
                </c:pt>
                <c:pt idx="56">
                  <c:v>0.642914727016904</c:v>
                </c:pt>
                <c:pt idx="57">
                  <c:v>0.88689939203723678</c:v>
                </c:pt>
                <c:pt idx="58">
                  <c:v>0.77540402803695341</c:v>
                </c:pt>
              </c:numCache>
            </c:numRef>
          </c:xVal>
          <c:yVal>
            <c:numRef>
              <c:f>'Mount A Drift Standards'!$F$2:$F$60</c:f>
              <c:numCache>
                <c:formatCode>General</c:formatCode>
                <c:ptCount val="59"/>
                <c:pt idx="0">
                  <c:v>65</c:v>
                </c:pt>
                <c:pt idx="1">
                  <c:v>65</c:v>
                </c:pt>
                <c:pt idx="2">
                  <c:v>165</c:v>
                </c:pt>
                <c:pt idx="3">
                  <c:v>165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12">
                  <c:v>165</c:v>
                </c:pt>
                <c:pt idx="13">
                  <c:v>165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165</c:v>
                </c:pt>
                <c:pt idx="19">
                  <c:v>165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65</c:v>
                </c:pt>
                <c:pt idx="29">
                  <c:v>65</c:v>
                </c:pt>
                <c:pt idx="30">
                  <c:v>165</c:v>
                </c:pt>
                <c:pt idx="31">
                  <c:v>165</c:v>
                </c:pt>
                <c:pt idx="32">
                  <c:v>165</c:v>
                </c:pt>
                <c:pt idx="33">
                  <c:v>165</c:v>
                </c:pt>
                <c:pt idx="35">
                  <c:v>0</c:v>
                </c:pt>
                <c:pt idx="36">
                  <c:v>65</c:v>
                </c:pt>
                <c:pt idx="37">
                  <c:v>65</c:v>
                </c:pt>
                <c:pt idx="38">
                  <c:v>0</c:v>
                </c:pt>
                <c:pt idx="39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7">
                  <c:v>165</c:v>
                </c:pt>
                <c:pt idx="48">
                  <c:v>165</c:v>
                </c:pt>
                <c:pt idx="49">
                  <c:v>65</c:v>
                </c:pt>
                <c:pt idx="50">
                  <c:v>65</c:v>
                </c:pt>
                <c:pt idx="51">
                  <c:v>0</c:v>
                </c:pt>
                <c:pt idx="52">
                  <c:v>0</c:v>
                </c:pt>
                <c:pt idx="54">
                  <c:v>0</c:v>
                </c:pt>
                <c:pt idx="55">
                  <c:v>65</c:v>
                </c:pt>
                <c:pt idx="56">
                  <c:v>65</c:v>
                </c:pt>
                <c:pt idx="57">
                  <c:v>165</c:v>
                </c:pt>
                <c:pt idx="58">
                  <c:v>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2B-9A45-BE9B-BFFA5E1E6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13119"/>
        <c:axId val="1777537632"/>
      </c:scatterChart>
      <c:valAx>
        <c:axId val="1939713119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12C/30Si * SiO2%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37632"/>
        <c:crosses val="autoZero"/>
        <c:crossBetween val="midCat"/>
      </c:valAx>
      <c:valAx>
        <c:axId val="177753763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1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'Glass Calibs Combined'!$BZ$1</c:f>
              <c:strCache>
                <c:ptCount val="1"/>
                <c:pt idx="0">
                  <c:v>16O1H/30Si * SiO2%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714960629921262"/>
                  <c:y val="0.10606481481481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'Glass Calib With Sulfur'!$BJ$2:$BJ$33</c:f>
              <c:numCache>
                <c:formatCode>General</c:formatCode>
                <c:ptCount val="32"/>
                <c:pt idx="0">
                  <c:v>1.3679393165282125</c:v>
                </c:pt>
                <c:pt idx="1">
                  <c:v>0.86796057660649995</c:v>
                </c:pt>
                <c:pt idx="2">
                  <c:v>1.5621274486393784</c:v>
                </c:pt>
                <c:pt idx="3">
                  <c:v>1.6581034228489906</c:v>
                </c:pt>
                <c:pt idx="4">
                  <c:v>1.2463220586431236</c:v>
                </c:pt>
                <c:pt idx="5">
                  <c:v>1.4743813385431503</c:v>
                </c:pt>
                <c:pt idx="6">
                  <c:v>0.77231825586026637</c:v>
                </c:pt>
                <c:pt idx="7">
                  <c:v>1.073972887989141</c:v>
                </c:pt>
                <c:pt idx="8">
                  <c:v>0.73143109952406671</c:v>
                </c:pt>
                <c:pt idx="9">
                  <c:v>0.66906430853709176</c:v>
                </c:pt>
                <c:pt idx="10">
                  <c:v>0.58339352048349291</c:v>
                </c:pt>
                <c:pt idx="11">
                  <c:v>0.65336747205873413</c:v>
                </c:pt>
                <c:pt idx="12">
                  <c:v>1.345639344504054</c:v>
                </c:pt>
                <c:pt idx="13">
                  <c:v>0.38522967584257445</c:v>
                </c:pt>
                <c:pt idx="14">
                  <c:v>0.76040940284964742</c:v>
                </c:pt>
                <c:pt idx="15">
                  <c:v>1.5986940182650875</c:v>
                </c:pt>
                <c:pt idx="16">
                  <c:v>0.95376219643541282</c:v>
                </c:pt>
                <c:pt idx="17">
                  <c:v>1.009716096609576</c:v>
                </c:pt>
                <c:pt idx="18">
                  <c:v>1.918955648054574</c:v>
                </c:pt>
                <c:pt idx="19">
                  <c:v>1.604362855715227</c:v>
                </c:pt>
                <c:pt idx="20">
                  <c:v>0.45410708386050425</c:v>
                </c:pt>
                <c:pt idx="21">
                  <c:v>0.22165727329933557</c:v>
                </c:pt>
                <c:pt idx="22">
                  <c:v>1.3701737607429243</c:v>
                </c:pt>
                <c:pt idx="23">
                  <c:v>1.5898343008046638</c:v>
                </c:pt>
                <c:pt idx="24">
                  <c:v>1.5297577642524749</c:v>
                </c:pt>
                <c:pt idx="25">
                  <c:v>1.5262191961271812</c:v>
                </c:pt>
                <c:pt idx="26">
                  <c:v>0.49377220422610202</c:v>
                </c:pt>
                <c:pt idx="27">
                  <c:v>0.22036781264741837</c:v>
                </c:pt>
                <c:pt idx="28">
                  <c:v>0.11154220481303821</c:v>
                </c:pt>
                <c:pt idx="29">
                  <c:v>0.23762306580551049</c:v>
                </c:pt>
                <c:pt idx="30">
                  <c:v>0.83568669844585786</c:v>
                </c:pt>
                <c:pt idx="31">
                  <c:v>0.86973950704443159</c:v>
                </c:pt>
              </c:numCache>
            </c:numRef>
          </c:xVal>
          <c:yVal>
            <c:numRef>
              <c:f>'Glass Calib With Sulfur'!$BB$2:$BB$33</c:f>
              <c:numCache>
                <c:formatCode>General</c:formatCode>
                <c:ptCount val="32"/>
                <c:pt idx="1">
                  <c:v>90</c:v>
                </c:pt>
                <c:pt idx="4">
                  <c:v>295</c:v>
                </c:pt>
                <c:pt idx="5">
                  <c:v>295</c:v>
                </c:pt>
                <c:pt idx="6">
                  <c:v>165</c:v>
                </c:pt>
                <c:pt idx="7">
                  <c:v>165</c:v>
                </c:pt>
                <c:pt idx="8">
                  <c:v>10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24">
                  <c:v>295</c:v>
                </c:pt>
                <c:pt idx="25">
                  <c:v>295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65</c:v>
                </c:pt>
                <c:pt idx="31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81-A243-AE46-34E2298FD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13119"/>
        <c:axId val="1777537632"/>
      </c:scatterChart>
      <c:valAx>
        <c:axId val="1939713119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12C/30Si * SiO2%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37632"/>
        <c:crosses val="autoZero"/>
        <c:crossBetween val="midCat"/>
      </c:valAx>
      <c:valAx>
        <c:axId val="177753763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1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[2]Sheet1!$F$1</c:f>
              <c:strCache>
                <c:ptCount val="1"/>
                <c:pt idx="0">
                  <c:v>CO2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[2]Sheet1!$E$2:$E$60</c:f>
              <c:numCache>
                <c:formatCode>General</c:formatCode>
                <c:ptCount val="59"/>
                <c:pt idx="0">
                  <c:v>0.42774392680241058</c:v>
                </c:pt>
                <c:pt idx="1">
                  <c:v>0.78951464097054647</c:v>
                </c:pt>
                <c:pt idx="2">
                  <c:v>0.71925536994821049</c:v>
                </c:pt>
                <c:pt idx="3">
                  <c:v>0.71888562782194876</c:v>
                </c:pt>
                <c:pt idx="4">
                  <c:v>0.37201053587364613</c:v>
                </c:pt>
                <c:pt idx="5">
                  <c:v>0.61873697116421977</c:v>
                </c:pt>
                <c:pt idx="6">
                  <c:v>0.19704044773064958</c:v>
                </c:pt>
                <c:pt idx="7">
                  <c:v>0.20552029116002868</c:v>
                </c:pt>
                <c:pt idx="12">
                  <c:v>0.8039094142288673</c:v>
                </c:pt>
                <c:pt idx="13">
                  <c:v>0.88369662090565548</c:v>
                </c:pt>
                <c:pt idx="14">
                  <c:v>0.39589974316720061</c:v>
                </c:pt>
                <c:pt idx="15">
                  <c:v>0.26895210643060957</c:v>
                </c:pt>
                <c:pt idx="16">
                  <c:v>9.1965118442074029E-2</c:v>
                </c:pt>
                <c:pt idx="17">
                  <c:v>0.12537162922117209</c:v>
                </c:pt>
                <c:pt idx="18">
                  <c:v>0.73112184618368459</c:v>
                </c:pt>
                <c:pt idx="19">
                  <c:v>0.65743381712781712</c:v>
                </c:pt>
                <c:pt idx="20">
                  <c:v>0.24580268519091872</c:v>
                </c:pt>
                <c:pt idx="21">
                  <c:v>0.29393732506701753</c:v>
                </c:pt>
                <c:pt idx="22">
                  <c:v>0.11303822141590469</c:v>
                </c:pt>
                <c:pt idx="23">
                  <c:v>0.1225880929872869</c:v>
                </c:pt>
                <c:pt idx="24">
                  <c:v>0.1740725462414662</c:v>
                </c:pt>
                <c:pt idx="25">
                  <c:v>0.2271678386782344</c:v>
                </c:pt>
                <c:pt idx="26">
                  <c:v>0.25629874833272681</c:v>
                </c:pt>
                <c:pt idx="27">
                  <c:v>1.443933868102905</c:v>
                </c:pt>
                <c:pt idx="28">
                  <c:v>0.73024432251679616</c:v>
                </c:pt>
                <c:pt idx="29">
                  <c:v>0.82191259023469299</c:v>
                </c:pt>
                <c:pt idx="30">
                  <c:v>0.73307784075044147</c:v>
                </c:pt>
                <c:pt idx="31">
                  <c:v>0.77322052725574741</c:v>
                </c:pt>
                <c:pt idx="32">
                  <c:v>0.69593932235299727</c:v>
                </c:pt>
                <c:pt idx="33">
                  <c:v>0.74487043130075647</c:v>
                </c:pt>
                <c:pt idx="34">
                  <c:v>0.56929652764567695</c:v>
                </c:pt>
                <c:pt idx="35">
                  <c:v>0.28648154819166799</c:v>
                </c:pt>
                <c:pt idx="36">
                  <c:v>0.68399957251287236</c:v>
                </c:pt>
                <c:pt idx="37">
                  <c:v>0.72705342029081543</c:v>
                </c:pt>
                <c:pt idx="38">
                  <c:v>0.3959528905966912</c:v>
                </c:pt>
                <c:pt idx="39">
                  <c:v>0.39983224463984895</c:v>
                </c:pt>
                <c:pt idx="43">
                  <c:v>0.20789042711964037</c:v>
                </c:pt>
                <c:pt idx="44">
                  <c:v>0.18925623327989111</c:v>
                </c:pt>
                <c:pt idx="45">
                  <c:v>0.36676360292061388</c:v>
                </c:pt>
                <c:pt idx="46">
                  <c:v>0.89023365379363539</c:v>
                </c:pt>
                <c:pt idx="47">
                  <c:v>0.72353873345088704</c:v>
                </c:pt>
                <c:pt idx="48">
                  <c:v>0.64004384561853922</c:v>
                </c:pt>
                <c:pt idx="49">
                  <c:v>0.67755792007437032</c:v>
                </c:pt>
                <c:pt idx="50">
                  <c:v>0.67192561945406348</c:v>
                </c:pt>
                <c:pt idx="51">
                  <c:v>0.1202573419935946</c:v>
                </c:pt>
                <c:pt idx="52">
                  <c:v>0.11812416715147861</c:v>
                </c:pt>
                <c:pt idx="53">
                  <c:v>0.68444654272637906</c:v>
                </c:pt>
                <c:pt idx="54">
                  <c:v>0.36540712851452001</c:v>
                </c:pt>
                <c:pt idx="55">
                  <c:v>0.62031223374220679</c:v>
                </c:pt>
                <c:pt idx="56">
                  <c:v>0.642914727016904</c:v>
                </c:pt>
                <c:pt idx="57">
                  <c:v>0.88689939203723678</c:v>
                </c:pt>
                <c:pt idx="58">
                  <c:v>0.77540402803695341</c:v>
                </c:pt>
              </c:numCache>
            </c:numRef>
          </c:xVal>
          <c:yVal>
            <c:numRef>
              <c:f>[2]Sheet1!$F$2:$F$60</c:f>
              <c:numCache>
                <c:formatCode>General</c:formatCode>
                <c:ptCount val="59"/>
                <c:pt idx="0">
                  <c:v>65</c:v>
                </c:pt>
                <c:pt idx="1">
                  <c:v>65</c:v>
                </c:pt>
                <c:pt idx="2">
                  <c:v>165</c:v>
                </c:pt>
                <c:pt idx="3">
                  <c:v>165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2">
                  <c:v>165</c:v>
                </c:pt>
                <c:pt idx="13">
                  <c:v>165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165</c:v>
                </c:pt>
                <c:pt idx="19">
                  <c:v>165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65</c:v>
                </c:pt>
                <c:pt idx="29">
                  <c:v>65</c:v>
                </c:pt>
                <c:pt idx="30">
                  <c:v>165</c:v>
                </c:pt>
                <c:pt idx="31">
                  <c:v>165</c:v>
                </c:pt>
                <c:pt idx="32">
                  <c:v>165</c:v>
                </c:pt>
                <c:pt idx="33">
                  <c:v>165</c:v>
                </c:pt>
                <c:pt idx="34">
                  <c:v>0</c:v>
                </c:pt>
                <c:pt idx="35">
                  <c:v>0</c:v>
                </c:pt>
                <c:pt idx="36">
                  <c:v>65</c:v>
                </c:pt>
                <c:pt idx="37">
                  <c:v>65</c:v>
                </c:pt>
                <c:pt idx="38">
                  <c:v>0</c:v>
                </c:pt>
                <c:pt idx="39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165</c:v>
                </c:pt>
                <c:pt idx="48">
                  <c:v>165</c:v>
                </c:pt>
                <c:pt idx="49">
                  <c:v>65</c:v>
                </c:pt>
                <c:pt idx="50">
                  <c:v>65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65</c:v>
                </c:pt>
                <c:pt idx="56">
                  <c:v>65</c:v>
                </c:pt>
                <c:pt idx="57">
                  <c:v>165</c:v>
                </c:pt>
                <c:pt idx="58">
                  <c:v>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8-E14B-B3C1-94B6A84BD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472512"/>
        <c:axId val="261478048"/>
      </c:scatterChart>
      <c:valAx>
        <c:axId val="26147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478048"/>
        <c:crosses val="autoZero"/>
        <c:crossBetween val="midCat"/>
      </c:valAx>
      <c:valAx>
        <c:axId val="2614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47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[2]Sheet1!$F$1</c:f>
              <c:strCache>
                <c:ptCount val="1"/>
                <c:pt idx="0">
                  <c:v>CO2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[2]Sheet1!$E$2:$E$60</c:f>
              <c:numCache>
                <c:formatCode>General</c:formatCode>
                <c:ptCount val="59"/>
                <c:pt idx="0">
                  <c:v>0.42774392680241058</c:v>
                </c:pt>
                <c:pt idx="1">
                  <c:v>0.78951464097054647</c:v>
                </c:pt>
                <c:pt idx="2">
                  <c:v>0.71925536994821049</c:v>
                </c:pt>
                <c:pt idx="3">
                  <c:v>0.71888562782194876</c:v>
                </c:pt>
                <c:pt idx="4">
                  <c:v>0.37201053587364613</c:v>
                </c:pt>
                <c:pt idx="5">
                  <c:v>0.61873697116421977</c:v>
                </c:pt>
                <c:pt idx="6">
                  <c:v>0.19704044773064958</c:v>
                </c:pt>
                <c:pt idx="7">
                  <c:v>0.20552029116002868</c:v>
                </c:pt>
                <c:pt idx="12">
                  <c:v>0.8039094142288673</c:v>
                </c:pt>
                <c:pt idx="13">
                  <c:v>0.88369662090565548</c:v>
                </c:pt>
                <c:pt idx="14">
                  <c:v>0.39589974316720061</c:v>
                </c:pt>
                <c:pt idx="15">
                  <c:v>0.26895210643060957</c:v>
                </c:pt>
                <c:pt idx="16">
                  <c:v>9.1965118442074029E-2</c:v>
                </c:pt>
                <c:pt idx="17">
                  <c:v>0.12537162922117209</c:v>
                </c:pt>
                <c:pt idx="18">
                  <c:v>0.73112184618368459</c:v>
                </c:pt>
                <c:pt idx="19">
                  <c:v>0.65743381712781712</c:v>
                </c:pt>
                <c:pt idx="20">
                  <c:v>0.24580268519091872</c:v>
                </c:pt>
                <c:pt idx="21">
                  <c:v>0.29393732506701753</c:v>
                </c:pt>
                <c:pt idx="22">
                  <c:v>0.11303822141590469</c:v>
                </c:pt>
                <c:pt idx="23">
                  <c:v>0.1225880929872869</c:v>
                </c:pt>
                <c:pt idx="24">
                  <c:v>0.1740725462414662</c:v>
                </c:pt>
                <c:pt idx="25">
                  <c:v>0.2271678386782344</c:v>
                </c:pt>
                <c:pt idx="26">
                  <c:v>0.25629874833272681</c:v>
                </c:pt>
                <c:pt idx="27">
                  <c:v>1.443933868102905</c:v>
                </c:pt>
                <c:pt idx="28">
                  <c:v>0.73024432251679616</c:v>
                </c:pt>
                <c:pt idx="29">
                  <c:v>0.82191259023469299</c:v>
                </c:pt>
                <c:pt idx="30">
                  <c:v>0.73307784075044147</c:v>
                </c:pt>
                <c:pt idx="31">
                  <c:v>0.77322052725574741</c:v>
                </c:pt>
                <c:pt idx="32">
                  <c:v>0.69593932235299727</c:v>
                </c:pt>
                <c:pt idx="33">
                  <c:v>0.74487043130075647</c:v>
                </c:pt>
                <c:pt idx="34">
                  <c:v>0.56929652764567695</c:v>
                </c:pt>
                <c:pt idx="35">
                  <c:v>0.28648154819166799</c:v>
                </c:pt>
                <c:pt idx="36">
                  <c:v>0.68399957251287236</c:v>
                </c:pt>
                <c:pt idx="37">
                  <c:v>0.72705342029081543</c:v>
                </c:pt>
                <c:pt idx="38">
                  <c:v>0.3959528905966912</c:v>
                </c:pt>
                <c:pt idx="39">
                  <c:v>0.39983224463984895</c:v>
                </c:pt>
                <c:pt idx="43">
                  <c:v>0.20789042711964037</c:v>
                </c:pt>
                <c:pt idx="44">
                  <c:v>0.18925623327989111</c:v>
                </c:pt>
                <c:pt idx="45">
                  <c:v>0.36676360292061388</c:v>
                </c:pt>
                <c:pt idx="46">
                  <c:v>0.89023365379363539</c:v>
                </c:pt>
                <c:pt idx="47">
                  <c:v>0.72353873345088704</c:v>
                </c:pt>
                <c:pt idx="48">
                  <c:v>0.64004384561853922</c:v>
                </c:pt>
                <c:pt idx="49">
                  <c:v>0.67755792007437032</c:v>
                </c:pt>
                <c:pt idx="50">
                  <c:v>0.67192561945406348</c:v>
                </c:pt>
                <c:pt idx="51">
                  <c:v>0.1202573419935946</c:v>
                </c:pt>
                <c:pt idx="52">
                  <c:v>0.11812416715147861</c:v>
                </c:pt>
                <c:pt idx="53">
                  <c:v>0.68444654272637906</c:v>
                </c:pt>
                <c:pt idx="54">
                  <c:v>0.36540712851452001</c:v>
                </c:pt>
                <c:pt idx="55">
                  <c:v>0.62031223374220679</c:v>
                </c:pt>
                <c:pt idx="56">
                  <c:v>0.642914727016904</c:v>
                </c:pt>
                <c:pt idx="57">
                  <c:v>0.88689939203723678</c:v>
                </c:pt>
                <c:pt idx="58">
                  <c:v>0.77540402803695341</c:v>
                </c:pt>
              </c:numCache>
            </c:numRef>
          </c:xVal>
          <c:yVal>
            <c:numRef>
              <c:f>[2]Sheet1!$F$2:$F$60</c:f>
              <c:numCache>
                <c:formatCode>General</c:formatCode>
                <c:ptCount val="59"/>
                <c:pt idx="0">
                  <c:v>65</c:v>
                </c:pt>
                <c:pt idx="1">
                  <c:v>65</c:v>
                </c:pt>
                <c:pt idx="2">
                  <c:v>165</c:v>
                </c:pt>
                <c:pt idx="3">
                  <c:v>165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2">
                  <c:v>165</c:v>
                </c:pt>
                <c:pt idx="13">
                  <c:v>165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165</c:v>
                </c:pt>
                <c:pt idx="19">
                  <c:v>165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65</c:v>
                </c:pt>
                <c:pt idx="29">
                  <c:v>65</c:v>
                </c:pt>
                <c:pt idx="30">
                  <c:v>165</c:v>
                </c:pt>
                <c:pt idx="31">
                  <c:v>165</c:v>
                </c:pt>
                <c:pt idx="32">
                  <c:v>165</c:v>
                </c:pt>
                <c:pt idx="33">
                  <c:v>165</c:v>
                </c:pt>
                <c:pt idx="34">
                  <c:v>0</c:v>
                </c:pt>
                <c:pt idx="35">
                  <c:v>0</c:v>
                </c:pt>
                <c:pt idx="36">
                  <c:v>65</c:v>
                </c:pt>
                <c:pt idx="37">
                  <c:v>65</c:v>
                </c:pt>
                <c:pt idx="38">
                  <c:v>0</c:v>
                </c:pt>
                <c:pt idx="39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165</c:v>
                </c:pt>
                <c:pt idx="48">
                  <c:v>165</c:v>
                </c:pt>
                <c:pt idx="49">
                  <c:v>65</c:v>
                </c:pt>
                <c:pt idx="50">
                  <c:v>65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65</c:v>
                </c:pt>
                <c:pt idx="56">
                  <c:v>65</c:v>
                </c:pt>
                <c:pt idx="57">
                  <c:v>165</c:v>
                </c:pt>
                <c:pt idx="58">
                  <c:v>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6F-4345-910F-4A04FAB1D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472512"/>
        <c:axId val="261478048"/>
      </c:scatterChart>
      <c:valAx>
        <c:axId val="26147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478048"/>
        <c:crosses val="autoZero"/>
        <c:crossBetween val="midCat"/>
      </c:valAx>
      <c:valAx>
        <c:axId val="2614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47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[2]Sheet1!$F$1</c:f>
              <c:strCache>
                <c:ptCount val="1"/>
                <c:pt idx="0">
                  <c:v>CO2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[2]Sheet1!$I$2:$I$152</c:f>
              <c:numCache>
                <c:formatCode>General</c:formatCode>
                <c:ptCount val="151"/>
                <c:pt idx="0">
                  <c:v>4.6957092134318722E-3</c:v>
                </c:pt>
                <c:pt idx="1">
                  <c:v>8.4991328440660683E-3</c:v>
                </c:pt>
                <c:pt idx="2">
                  <c:v>8.3208617554998889E-3</c:v>
                </c:pt>
                <c:pt idx="3">
                  <c:v>8.6804586717307616E-3</c:v>
                </c:pt>
                <c:pt idx="4">
                  <c:v>2.5036694860166163E-3</c:v>
                </c:pt>
                <c:pt idx="5">
                  <c:v>4.1623684678575145E-3</c:v>
                </c:pt>
                <c:pt idx="6">
                  <c:v>1.3188350227492107E-3</c:v>
                </c:pt>
                <c:pt idx="7">
                  <c:v>1.3567176640372275E-3</c:v>
                </c:pt>
                <c:pt idx="8">
                  <c:v>1.2093010066794046E-2</c:v>
                </c:pt>
                <c:pt idx="9">
                  <c:v>3.8704649070523071E-3</c:v>
                </c:pt>
                <c:pt idx="10">
                  <c:v>9.8923875658582039E-4</c:v>
                </c:pt>
                <c:pt idx="11">
                  <c:v>2.061461756981403E-3</c:v>
                </c:pt>
                <c:pt idx="12">
                  <c:v>8.8262768086893005E-3</c:v>
                </c:pt>
                <c:pt idx="13">
                  <c:v>9.7686419561662744E-3</c:v>
                </c:pt>
                <c:pt idx="14">
                  <c:v>2.6627357837877316E-3</c:v>
                </c:pt>
                <c:pt idx="15">
                  <c:v>1.7792601242789241E-3</c:v>
                </c:pt>
                <c:pt idx="16">
                  <c:v>5.9773521095496515E-4</c:v>
                </c:pt>
                <c:pt idx="17">
                  <c:v>8.2016562535491703E-4</c:v>
                </c:pt>
                <c:pt idx="18">
                  <c:v>8.7913811519976653E-3</c:v>
                </c:pt>
                <c:pt idx="19">
                  <c:v>8.3669472873261277E-3</c:v>
                </c:pt>
                <c:pt idx="20">
                  <c:v>1.6218423146683661E-3</c:v>
                </c:pt>
                <c:pt idx="21">
                  <c:v>1.9220904930379562E-3</c:v>
                </c:pt>
                <c:pt idx="22">
                  <c:v>7.38558483631774E-4</c:v>
                </c:pt>
                <c:pt idx="23">
                  <c:v>7.9324320710283315E-4</c:v>
                </c:pt>
                <c:pt idx="24">
                  <c:v>1.1641301626311397E-3</c:v>
                </c:pt>
                <c:pt idx="25">
                  <c:v>1.531596487390711E-3</c:v>
                </c:pt>
                <c:pt idx="26">
                  <c:v>1.7300148813142887E-3</c:v>
                </c:pt>
                <c:pt idx="27">
                  <c:v>9.6155400792750367E-3</c:v>
                </c:pt>
                <c:pt idx="28">
                  <c:v>7.923456544888732E-3</c:v>
                </c:pt>
                <c:pt idx="29">
                  <c:v>8.9555088325977712E-3</c:v>
                </c:pt>
                <c:pt idx="30">
                  <c:v>7.8415966985004859E-3</c:v>
                </c:pt>
                <c:pt idx="31">
                  <c:v>8.3615232115111585E-3</c:v>
                </c:pt>
                <c:pt idx="32">
                  <c:v>7.5881130655099209E-3</c:v>
                </c:pt>
                <c:pt idx="33">
                  <c:v>8.1816925254216341E-3</c:v>
                </c:pt>
                <c:pt idx="34">
                  <c:v>3.6966245323319996E-3</c:v>
                </c:pt>
                <c:pt idx="35">
                  <c:v>1.8811778166376986E-3</c:v>
                </c:pt>
                <c:pt idx="36">
                  <c:v>7.1788684860315888E-3</c:v>
                </c:pt>
                <c:pt idx="37">
                  <c:v>7.6375861934869635E-3</c:v>
                </c:pt>
                <c:pt idx="38">
                  <c:v>2.6043306528959432E-3</c:v>
                </c:pt>
                <c:pt idx="39">
                  <c:v>2.586533082670049E-3</c:v>
                </c:pt>
                <c:pt idx="40">
                  <c:v>5.2375990965614705E-3</c:v>
                </c:pt>
                <c:pt idx="41">
                  <c:v>1.0339164706417879E-3</c:v>
                </c:pt>
                <c:pt idx="42">
                  <c:v>1.7024914535917919E-3</c:v>
                </c:pt>
                <c:pt idx="43">
                  <c:v>1.3302496537933865E-3</c:v>
                </c:pt>
                <c:pt idx="44">
                  <c:v>1.2416903257524191E-3</c:v>
                </c:pt>
                <c:pt idx="45">
                  <c:v>2.4475105462842053E-3</c:v>
                </c:pt>
                <c:pt idx="46">
                  <c:v>6.0285231988700212E-3</c:v>
                </c:pt>
                <c:pt idx="47">
                  <c:v>8.7259015743640349E-3</c:v>
                </c:pt>
                <c:pt idx="48">
                  <c:v>7.8251258792249017E-3</c:v>
                </c:pt>
                <c:pt idx="49">
                  <c:v>7.7989442630299628E-3</c:v>
                </c:pt>
                <c:pt idx="50">
                  <c:v>7.9579899065372103E-3</c:v>
                </c:pt>
                <c:pt idx="51">
                  <c:v>8.1574359848410848E-4</c:v>
                </c:pt>
                <c:pt idx="52">
                  <c:v>7.8804966393603633E-4</c:v>
                </c:pt>
                <c:pt idx="53">
                  <c:v>4.6913926331167803E-3</c:v>
                </c:pt>
                <c:pt idx="54">
                  <c:v>2.4751527177810403E-3</c:v>
                </c:pt>
                <c:pt idx="55">
                  <c:v>8.1229245352894518E-3</c:v>
                </c:pt>
                <c:pt idx="56">
                  <c:v>7.7369938203318044E-3</c:v>
                </c:pt>
                <c:pt idx="57">
                  <c:v>1.1145952997203402E-2</c:v>
                </c:pt>
                <c:pt idx="58">
                  <c:v>9.4428430188174019E-3</c:v>
                </c:pt>
                <c:pt idx="60">
                  <c:v>0</c:v>
                </c:pt>
                <c:pt idx="74">
                  <c:v>9.6703158004082042E-4</c:v>
                </c:pt>
                <c:pt idx="75">
                  <c:v>1.2703699622239044E-3</c:v>
                </c:pt>
                <c:pt idx="76">
                  <c:v>1.6591879066796334E-3</c:v>
                </c:pt>
                <c:pt idx="77">
                  <c:v>9.1594688291987008E-4</c:v>
                </c:pt>
                <c:pt idx="78">
                  <c:v>1.2811080249477871E-3</c:v>
                </c:pt>
                <c:pt idx="79">
                  <c:v>1.1200198215142777E-3</c:v>
                </c:pt>
                <c:pt idx="80">
                  <c:v>2.35303278701659E-3</c:v>
                </c:pt>
                <c:pt idx="81">
                  <c:v>8.5146131843623026E-4</c:v>
                </c:pt>
                <c:pt idx="82">
                  <c:v>2.3237572893361103E-3</c:v>
                </c:pt>
                <c:pt idx="83">
                  <c:v>8.3534674792762147E-4</c:v>
                </c:pt>
                <c:pt idx="84">
                  <c:v>7.0072967737779641E-4</c:v>
                </c:pt>
                <c:pt idx="85">
                  <c:v>9.1845989745445705E-4</c:v>
                </c:pt>
                <c:pt idx="86">
                  <c:v>8.5296909635587009E-4</c:v>
                </c:pt>
                <c:pt idx="87">
                  <c:v>8.4477365251291962E-4</c:v>
                </c:pt>
                <c:pt idx="88">
                  <c:v>8.4836190427113102E-4</c:v>
                </c:pt>
                <c:pt idx="89">
                  <c:v>8.8424558134744715E-4</c:v>
                </c:pt>
                <c:pt idx="90">
                  <c:v>8.1838718856537963E-4</c:v>
                </c:pt>
                <c:pt idx="91">
                  <c:v>7.7501753152613563E-4</c:v>
                </c:pt>
                <c:pt idx="92">
                  <c:v>1.3269410993203012E-3</c:v>
                </c:pt>
                <c:pt idx="93">
                  <c:v>1.1496674553424838E-3</c:v>
                </c:pt>
                <c:pt idx="94">
                  <c:v>2.5292101797305701E-2</c:v>
                </c:pt>
                <c:pt idx="95">
                  <c:v>8.2708483938192482E-4</c:v>
                </c:pt>
                <c:pt idx="96">
                  <c:v>8.5684171469079754E-4</c:v>
                </c:pt>
                <c:pt idx="97">
                  <c:v>1.2958251789656511E-3</c:v>
                </c:pt>
                <c:pt idx="98">
                  <c:v>7.0873374984941283E-4</c:v>
                </c:pt>
                <c:pt idx="99">
                  <c:v>7.3228122845827508E-4</c:v>
                </c:pt>
                <c:pt idx="100">
                  <c:v>7.0391194164337297E-4</c:v>
                </c:pt>
                <c:pt idx="101">
                  <c:v>6.6773716024206241E-4</c:v>
                </c:pt>
                <c:pt idx="102">
                  <c:v>1.84940063204288E-3</c:v>
                </c:pt>
                <c:pt idx="103">
                  <c:v>1.0189142292477405E-3</c:v>
                </c:pt>
                <c:pt idx="104">
                  <c:v>8.5042742330999313E-4</c:v>
                </c:pt>
                <c:pt idx="105">
                  <c:v>8.7645340026434729E-4</c:v>
                </c:pt>
                <c:pt idx="106">
                  <c:v>8.8258273174230989E-4</c:v>
                </c:pt>
                <c:pt idx="107">
                  <c:v>9.7163628233648471E-4</c:v>
                </c:pt>
                <c:pt idx="108">
                  <c:v>9.1493072328985346E-4</c:v>
                </c:pt>
                <c:pt idx="112">
                  <c:v>6.8589540855450879E-3</c:v>
                </c:pt>
                <c:pt idx="113">
                  <c:v>8.8585981489220202E-4</c:v>
                </c:pt>
                <c:pt idx="114">
                  <c:v>1.8682477547286307E-3</c:v>
                </c:pt>
                <c:pt idx="115">
                  <c:v>1.3674885283791857E-3</c:v>
                </c:pt>
                <c:pt idx="117">
                  <c:v>2.2000932926215079E-3</c:v>
                </c:pt>
                <c:pt idx="118">
                  <c:v>9.6853934401988293E-4</c:v>
                </c:pt>
                <c:pt idx="119">
                  <c:v>3.2888909957202814E-3</c:v>
                </c:pt>
                <c:pt idx="120">
                  <c:v>7.2227236648073729E-4</c:v>
                </c:pt>
                <c:pt idx="121">
                  <c:v>7.3342932811177892E-4</c:v>
                </c:pt>
                <c:pt idx="122">
                  <c:v>7.0779921187802625E-4</c:v>
                </c:pt>
                <c:pt idx="123">
                  <c:v>2.3085161543639848E-2</c:v>
                </c:pt>
                <c:pt idx="124">
                  <c:v>1.4865190010778897E-2</c:v>
                </c:pt>
                <c:pt idx="125">
                  <c:v>8.0416299133356198E-4</c:v>
                </c:pt>
                <c:pt idx="126">
                  <c:v>8.2030387594346369E-4</c:v>
                </c:pt>
                <c:pt idx="127">
                  <c:v>7.6268952268900415E-4</c:v>
                </c:pt>
                <c:pt idx="128">
                  <c:v>7.4520081280404576E-4</c:v>
                </c:pt>
                <c:pt idx="129">
                  <c:v>8.7104322386335543E-4</c:v>
                </c:pt>
                <c:pt idx="130">
                  <c:v>2.2405044477121537E-3</c:v>
                </c:pt>
                <c:pt idx="131">
                  <c:v>1.0413107728000643E-3</c:v>
                </c:pt>
                <c:pt idx="132">
                  <c:v>9.3088053335338547E-4</c:v>
                </c:pt>
                <c:pt idx="133">
                  <c:v>1.8403564107683556E-3</c:v>
                </c:pt>
                <c:pt idx="134">
                  <c:v>1.5438345640145295E-3</c:v>
                </c:pt>
                <c:pt idx="135">
                  <c:v>1.6985397576946436E-3</c:v>
                </c:pt>
                <c:pt idx="136">
                  <c:v>1.0862418226339234E-3</c:v>
                </c:pt>
                <c:pt idx="137">
                  <c:v>2.9326823261626388E-3</c:v>
                </c:pt>
                <c:pt idx="138">
                  <c:v>1.4592214593604077E-3</c:v>
                </c:pt>
                <c:pt idx="139">
                  <c:v>1.2937826798223903E-3</c:v>
                </c:pt>
                <c:pt idx="140">
                  <c:v>1.5343771889643992E-3</c:v>
                </c:pt>
                <c:pt idx="141">
                  <c:v>2.8371506677982378E-3</c:v>
                </c:pt>
                <c:pt idx="142">
                  <c:v>1.7614990849384384E-3</c:v>
                </c:pt>
                <c:pt idx="143">
                  <c:v>1.4547065808535552E-3</c:v>
                </c:pt>
                <c:pt idx="144">
                  <c:v>1.6057199331233503E-3</c:v>
                </c:pt>
                <c:pt idx="145">
                  <c:v>1.463137508576723E-3</c:v>
                </c:pt>
                <c:pt idx="146">
                  <c:v>2.3511520856412168E-3</c:v>
                </c:pt>
                <c:pt idx="147">
                  <c:v>1.5212865247551707E-3</c:v>
                </c:pt>
                <c:pt idx="148">
                  <c:v>1.3669022777627355E-3</c:v>
                </c:pt>
                <c:pt idx="149">
                  <c:v>1.7331441166701894E-3</c:v>
                </c:pt>
                <c:pt idx="150">
                  <c:v>1.125066576284317E-3</c:v>
                </c:pt>
              </c:numCache>
            </c:numRef>
          </c:xVal>
          <c:yVal>
            <c:numRef>
              <c:f>[2]Sheet1!$F$2:$F$152</c:f>
              <c:numCache>
                <c:formatCode>General</c:formatCode>
                <c:ptCount val="151"/>
                <c:pt idx="0">
                  <c:v>65</c:v>
                </c:pt>
                <c:pt idx="1">
                  <c:v>65</c:v>
                </c:pt>
                <c:pt idx="2">
                  <c:v>165</c:v>
                </c:pt>
                <c:pt idx="3">
                  <c:v>165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2">
                  <c:v>165</c:v>
                </c:pt>
                <c:pt idx="13">
                  <c:v>165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165</c:v>
                </c:pt>
                <c:pt idx="19">
                  <c:v>165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65</c:v>
                </c:pt>
                <c:pt idx="29">
                  <c:v>65</c:v>
                </c:pt>
                <c:pt idx="30">
                  <c:v>165</c:v>
                </c:pt>
                <c:pt idx="31">
                  <c:v>165</c:v>
                </c:pt>
                <c:pt idx="32">
                  <c:v>165</c:v>
                </c:pt>
                <c:pt idx="33">
                  <c:v>165</c:v>
                </c:pt>
                <c:pt idx="34">
                  <c:v>0</c:v>
                </c:pt>
                <c:pt idx="35">
                  <c:v>0</c:v>
                </c:pt>
                <c:pt idx="36">
                  <c:v>65</c:v>
                </c:pt>
                <c:pt idx="37">
                  <c:v>65</c:v>
                </c:pt>
                <c:pt idx="38">
                  <c:v>0</c:v>
                </c:pt>
                <c:pt idx="39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165</c:v>
                </c:pt>
                <c:pt idx="48">
                  <c:v>165</c:v>
                </c:pt>
                <c:pt idx="49">
                  <c:v>65</c:v>
                </c:pt>
                <c:pt idx="50">
                  <c:v>65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65</c:v>
                </c:pt>
                <c:pt idx="56">
                  <c:v>65</c:v>
                </c:pt>
                <c:pt idx="57">
                  <c:v>165</c:v>
                </c:pt>
                <c:pt idx="58">
                  <c:v>165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FC-A146-9F7A-0EE1D79A7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472512"/>
        <c:axId val="261478048"/>
      </c:scatterChart>
      <c:valAx>
        <c:axId val="26147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478048"/>
        <c:crosses val="autoZero"/>
        <c:crossBetween val="midCat"/>
      </c:valAx>
      <c:valAx>
        <c:axId val="2614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47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910826771653543"/>
                  <c:y val="0.101824607127475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'Mount A Drift Standards'!$E$2:$E$60</c:f>
              <c:numCache>
                <c:formatCode>General</c:formatCode>
                <c:ptCount val="59"/>
                <c:pt idx="0">
                  <c:v>0.42774392680241058</c:v>
                </c:pt>
                <c:pt idx="1">
                  <c:v>0.78951464097054647</c:v>
                </c:pt>
                <c:pt idx="2">
                  <c:v>0.71925536994821049</c:v>
                </c:pt>
                <c:pt idx="3">
                  <c:v>0.71888562782194876</c:v>
                </c:pt>
                <c:pt idx="4">
                  <c:v>0.37201053587364613</c:v>
                </c:pt>
                <c:pt idx="5">
                  <c:v>0.61873697116421977</c:v>
                </c:pt>
                <c:pt idx="6">
                  <c:v>0.19704044773064958</c:v>
                </c:pt>
                <c:pt idx="7">
                  <c:v>0.20552029116002868</c:v>
                </c:pt>
                <c:pt idx="12">
                  <c:v>0.8039094142288673</c:v>
                </c:pt>
                <c:pt idx="13">
                  <c:v>0.88369662090565548</c:v>
                </c:pt>
                <c:pt idx="14">
                  <c:v>0.39589974316720061</c:v>
                </c:pt>
                <c:pt idx="15">
                  <c:v>0.26895210643060957</c:v>
                </c:pt>
                <c:pt idx="16">
                  <c:v>9.1965118442074029E-2</c:v>
                </c:pt>
                <c:pt idx="17">
                  <c:v>0.12537162922117209</c:v>
                </c:pt>
                <c:pt idx="18">
                  <c:v>0.73112184618368459</c:v>
                </c:pt>
                <c:pt idx="19">
                  <c:v>0.65743381712781712</c:v>
                </c:pt>
                <c:pt idx="20">
                  <c:v>0.24580268519091872</c:v>
                </c:pt>
                <c:pt idx="21">
                  <c:v>0.29393732506701753</c:v>
                </c:pt>
                <c:pt idx="22">
                  <c:v>0.11303822141590469</c:v>
                </c:pt>
                <c:pt idx="23">
                  <c:v>0.1225880929872869</c:v>
                </c:pt>
                <c:pt idx="24">
                  <c:v>0.1740725462414662</c:v>
                </c:pt>
                <c:pt idx="25">
                  <c:v>0.2271678386782344</c:v>
                </c:pt>
                <c:pt idx="26">
                  <c:v>0.25629874833272681</c:v>
                </c:pt>
                <c:pt idx="28">
                  <c:v>0.73024432251679616</c:v>
                </c:pt>
                <c:pt idx="29">
                  <c:v>0.82191259023469299</c:v>
                </c:pt>
                <c:pt idx="30">
                  <c:v>0.73307784075044147</c:v>
                </c:pt>
                <c:pt idx="31">
                  <c:v>0.77322052725574741</c:v>
                </c:pt>
                <c:pt idx="32">
                  <c:v>0.69593932235299727</c:v>
                </c:pt>
                <c:pt idx="33">
                  <c:v>0.74487043130075647</c:v>
                </c:pt>
                <c:pt idx="34">
                  <c:v>0.56929652764567695</c:v>
                </c:pt>
                <c:pt idx="35">
                  <c:v>0.28648154819166799</c:v>
                </c:pt>
                <c:pt idx="36">
                  <c:v>0.68399957251287236</c:v>
                </c:pt>
                <c:pt idx="37">
                  <c:v>0.72705342029081543</c:v>
                </c:pt>
                <c:pt idx="38">
                  <c:v>0.3959528905966912</c:v>
                </c:pt>
                <c:pt idx="39">
                  <c:v>0.39983224463984895</c:v>
                </c:pt>
                <c:pt idx="43">
                  <c:v>0.20789042711964037</c:v>
                </c:pt>
                <c:pt idx="44">
                  <c:v>0.18925623327989111</c:v>
                </c:pt>
                <c:pt idx="45">
                  <c:v>0.36676360292061388</c:v>
                </c:pt>
                <c:pt idx="46">
                  <c:v>0.89023365379363539</c:v>
                </c:pt>
                <c:pt idx="47">
                  <c:v>0.72353873345088704</c:v>
                </c:pt>
                <c:pt idx="48">
                  <c:v>0.64004384561853922</c:v>
                </c:pt>
                <c:pt idx="49">
                  <c:v>0.67755792007437032</c:v>
                </c:pt>
                <c:pt idx="50">
                  <c:v>0.67192561945406348</c:v>
                </c:pt>
                <c:pt idx="51">
                  <c:v>0.1202573419935946</c:v>
                </c:pt>
                <c:pt idx="52">
                  <c:v>0.11812416715147861</c:v>
                </c:pt>
                <c:pt idx="53">
                  <c:v>0.68444654272637906</c:v>
                </c:pt>
                <c:pt idx="54">
                  <c:v>0.36540712851452001</c:v>
                </c:pt>
                <c:pt idx="55">
                  <c:v>0.62031223374220679</c:v>
                </c:pt>
                <c:pt idx="56">
                  <c:v>0.642914727016904</c:v>
                </c:pt>
                <c:pt idx="57">
                  <c:v>0.88689939203723678</c:v>
                </c:pt>
                <c:pt idx="58">
                  <c:v>0.77540402803695341</c:v>
                </c:pt>
              </c:numCache>
            </c:numRef>
          </c:xVal>
          <c:yVal>
            <c:numRef>
              <c:f>'Mount A Drift Standards'!$F$2:$F$60</c:f>
              <c:numCache>
                <c:formatCode>General</c:formatCode>
                <c:ptCount val="59"/>
                <c:pt idx="0">
                  <c:v>65</c:v>
                </c:pt>
                <c:pt idx="1">
                  <c:v>65</c:v>
                </c:pt>
                <c:pt idx="2">
                  <c:v>165</c:v>
                </c:pt>
                <c:pt idx="3">
                  <c:v>165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12">
                  <c:v>165</c:v>
                </c:pt>
                <c:pt idx="13">
                  <c:v>165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165</c:v>
                </c:pt>
                <c:pt idx="19">
                  <c:v>165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65</c:v>
                </c:pt>
                <c:pt idx="29">
                  <c:v>65</c:v>
                </c:pt>
                <c:pt idx="30">
                  <c:v>165</c:v>
                </c:pt>
                <c:pt idx="31">
                  <c:v>165</c:v>
                </c:pt>
                <c:pt idx="32">
                  <c:v>165</c:v>
                </c:pt>
                <c:pt idx="33">
                  <c:v>165</c:v>
                </c:pt>
                <c:pt idx="35">
                  <c:v>0</c:v>
                </c:pt>
                <c:pt idx="36">
                  <c:v>65</c:v>
                </c:pt>
                <c:pt idx="37">
                  <c:v>65</c:v>
                </c:pt>
                <c:pt idx="38">
                  <c:v>0</c:v>
                </c:pt>
                <c:pt idx="39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7">
                  <c:v>165</c:v>
                </c:pt>
                <c:pt idx="48">
                  <c:v>165</c:v>
                </c:pt>
                <c:pt idx="49">
                  <c:v>65</c:v>
                </c:pt>
                <c:pt idx="50">
                  <c:v>65</c:v>
                </c:pt>
                <c:pt idx="51">
                  <c:v>0</c:v>
                </c:pt>
                <c:pt idx="52">
                  <c:v>0</c:v>
                </c:pt>
                <c:pt idx="54">
                  <c:v>0</c:v>
                </c:pt>
                <c:pt idx="55">
                  <c:v>65</c:v>
                </c:pt>
                <c:pt idx="56">
                  <c:v>65</c:v>
                </c:pt>
                <c:pt idx="57">
                  <c:v>165</c:v>
                </c:pt>
                <c:pt idx="58">
                  <c:v>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0-994C-B41E-FC5AADD4A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115168"/>
        <c:axId val="890903600"/>
      </c:scatterChart>
      <c:valAx>
        <c:axId val="89111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03600"/>
        <c:crosses val="autoZero"/>
        <c:crossBetween val="midCat"/>
      </c:valAx>
      <c:valAx>
        <c:axId val="89090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11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[1]Sheet1!$F$5:$F$12</c:f>
              <c:numCache>
                <c:formatCode>General</c:formatCode>
                <c:ptCount val="8"/>
                <c:pt idx="0">
                  <c:v>0.42774392680241058</c:v>
                </c:pt>
                <c:pt idx="1">
                  <c:v>0.78951464097054647</c:v>
                </c:pt>
                <c:pt idx="2">
                  <c:v>0.71925536994821071</c:v>
                </c:pt>
                <c:pt idx="3">
                  <c:v>0.71888562782194865</c:v>
                </c:pt>
                <c:pt idx="4">
                  <c:v>0.37201053587364613</c:v>
                </c:pt>
                <c:pt idx="5">
                  <c:v>0.61873697116421977</c:v>
                </c:pt>
                <c:pt idx="6">
                  <c:v>0.19704044773064958</c:v>
                </c:pt>
                <c:pt idx="7">
                  <c:v>0.20552029116002873</c:v>
                </c:pt>
              </c:numCache>
            </c:numRef>
          </c:xVal>
          <c:yVal>
            <c:numRef>
              <c:f>[1]Sheet1!$G$5:$G$12</c:f>
              <c:numCache>
                <c:formatCode>General</c:formatCode>
                <c:ptCount val="8"/>
                <c:pt idx="0">
                  <c:v>65</c:v>
                </c:pt>
                <c:pt idx="1">
                  <c:v>65</c:v>
                </c:pt>
                <c:pt idx="2">
                  <c:v>165</c:v>
                </c:pt>
                <c:pt idx="3">
                  <c:v>165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63-6A41-9DCB-D62748C59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533215"/>
        <c:axId val="1210545039"/>
      </c:scatterChart>
      <c:valAx>
        <c:axId val="121053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545039"/>
        <c:crosses val="autoZero"/>
        <c:crossBetween val="midCat"/>
      </c:valAx>
      <c:valAx>
        <c:axId val="121054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53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[1]Sheet1!$F$18:$F$26</c:f>
              <c:numCache>
                <c:formatCode>General</c:formatCode>
                <c:ptCount val="9"/>
                <c:pt idx="0">
                  <c:v>0.47075496058596483</c:v>
                </c:pt>
                <c:pt idx="1">
                  <c:v>0.3315064740482847</c:v>
                </c:pt>
                <c:pt idx="2">
                  <c:v>0.10595593700379823</c:v>
                </c:pt>
                <c:pt idx="3">
                  <c:v>0.12029438433167559</c:v>
                </c:pt>
                <c:pt idx="5">
                  <c:v>0.50391913622582885</c:v>
                </c:pt>
                <c:pt idx="6">
                  <c:v>0.51937598337314939</c:v>
                </c:pt>
                <c:pt idx="7">
                  <c:v>7.633445201746894E-2</c:v>
                </c:pt>
                <c:pt idx="8">
                  <c:v>0.71028427424969165</c:v>
                </c:pt>
              </c:numCache>
            </c:numRef>
          </c:xVal>
          <c:yVal>
            <c:numRef>
              <c:f>[1]Sheet1!$G$18:$G$26</c:f>
              <c:numCache>
                <c:formatCode>General</c:formatCode>
                <c:ptCount val="9"/>
                <c:pt idx="0">
                  <c:v>65</c:v>
                </c:pt>
                <c:pt idx="1">
                  <c:v>65</c:v>
                </c:pt>
                <c:pt idx="2">
                  <c:v>0</c:v>
                </c:pt>
                <c:pt idx="3">
                  <c:v>0</c:v>
                </c:pt>
                <c:pt idx="5">
                  <c:v>165</c:v>
                </c:pt>
                <c:pt idx="6">
                  <c:v>165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FD-E84B-BBD8-5646E4F2D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533215"/>
        <c:axId val="1210545039"/>
      </c:scatterChart>
      <c:valAx>
        <c:axId val="121053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545039"/>
        <c:crosses val="autoZero"/>
        <c:crossBetween val="midCat"/>
      </c:valAx>
      <c:valAx>
        <c:axId val="121054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53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'Glass Calibs Combined'!$BZ$1</c:f>
              <c:strCache>
                <c:ptCount val="1"/>
                <c:pt idx="0">
                  <c:v>16O1H/30Si * SiO2%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012970253718287"/>
                  <c:y val="3.283318751822689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17.893x + 1.6393</a:t>
                    </a:r>
                    <a:br>
                      <a:rPr lang="en-US" baseline="0"/>
                    </a:br>
                    <a:r>
                      <a:rPr lang="en-US" baseline="0"/>
                      <a:t>R² = 0.9826</a:t>
                    </a:r>
                  </a:p>
                  <a:p>
                    <a:pPr>
                      <a:defRPr/>
                    </a:pP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'Glass Calib With Sulfur (2)'!$BO$2:$BO$33</c:f>
              <c:numCache>
                <c:formatCode>General</c:formatCode>
                <c:ptCount val="32"/>
                <c:pt idx="0">
                  <c:v>52.586979703499352</c:v>
                </c:pt>
                <c:pt idx="1">
                  <c:v>58.251104497337984</c:v>
                </c:pt>
                <c:pt idx="2">
                  <c:v>55.45785372868977</c:v>
                </c:pt>
                <c:pt idx="3">
                  <c:v>55.587552602333282</c:v>
                </c:pt>
                <c:pt idx="4">
                  <c:v>52.54785860348624</c:v>
                </c:pt>
                <c:pt idx="5">
                  <c:v>51.894568449858291</c:v>
                </c:pt>
                <c:pt idx="6">
                  <c:v>53.713059839830059</c:v>
                </c:pt>
                <c:pt idx="7">
                  <c:v>53.611552279570283</c:v>
                </c:pt>
                <c:pt idx="8">
                  <c:v>38.100741764032797</c:v>
                </c:pt>
                <c:pt idx="9">
                  <c:v>38.177574601761727</c:v>
                </c:pt>
                <c:pt idx="10">
                  <c:v>21.323454257520861</c:v>
                </c:pt>
                <c:pt idx="11">
                  <c:v>21.271306600729638</c:v>
                </c:pt>
                <c:pt idx="12">
                  <c:v>9.3922046862736211E-2</c:v>
                </c:pt>
                <c:pt idx="13">
                  <c:v>9.2022193719704465E-2</c:v>
                </c:pt>
                <c:pt idx="14">
                  <c:v>1.6189100319446224</c:v>
                </c:pt>
                <c:pt idx="15">
                  <c:v>1.6290681697660987</c:v>
                </c:pt>
                <c:pt idx="16">
                  <c:v>20.273467339432752</c:v>
                </c:pt>
                <c:pt idx="17">
                  <c:v>20.264106717000505</c:v>
                </c:pt>
                <c:pt idx="18">
                  <c:v>5.6657517751109658E-2</c:v>
                </c:pt>
                <c:pt idx="19">
                  <c:v>6.4824543662745884E-2</c:v>
                </c:pt>
                <c:pt idx="20">
                  <c:v>1.235800675253647E-2</c:v>
                </c:pt>
                <c:pt idx="21">
                  <c:v>7.6073653739142794E-3</c:v>
                </c:pt>
                <c:pt idx="22">
                  <c:v>1.5151047383492365E-2</c:v>
                </c:pt>
                <c:pt idx="23">
                  <c:v>1.0575513693168039E-2</c:v>
                </c:pt>
                <c:pt idx="24">
                  <c:v>53.223972641444838</c:v>
                </c:pt>
                <c:pt idx="25">
                  <c:v>53.297755902700551</c:v>
                </c:pt>
                <c:pt idx="26">
                  <c:v>1.429645703320926E-2</c:v>
                </c:pt>
                <c:pt idx="27">
                  <c:v>1.1916048011976316E-2</c:v>
                </c:pt>
                <c:pt idx="28">
                  <c:v>1.0508590852510546E-2</c:v>
                </c:pt>
                <c:pt idx="29">
                  <c:v>9.343200190667509E-3</c:v>
                </c:pt>
                <c:pt idx="30">
                  <c:v>41.369675148274801</c:v>
                </c:pt>
                <c:pt idx="31">
                  <c:v>46.484433922726907</c:v>
                </c:pt>
              </c:numCache>
            </c:numRef>
          </c:xVal>
          <c:yVal>
            <c:numRef>
              <c:f>'Glass Calib With Sulfur (2)'!$BE$2:$BE$33</c:f>
              <c:numCache>
                <c:formatCode>General</c:formatCode>
                <c:ptCount val="32"/>
                <c:pt idx="0">
                  <c:v>981</c:v>
                </c:pt>
                <c:pt idx="1">
                  <c:v>981</c:v>
                </c:pt>
                <c:pt idx="2">
                  <c:v>943</c:v>
                </c:pt>
                <c:pt idx="3">
                  <c:v>943</c:v>
                </c:pt>
                <c:pt idx="6">
                  <c:v>950</c:v>
                </c:pt>
                <c:pt idx="7">
                  <c:v>950</c:v>
                </c:pt>
                <c:pt idx="8">
                  <c:v>643</c:v>
                </c:pt>
                <c:pt idx="9">
                  <c:v>643</c:v>
                </c:pt>
                <c:pt idx="10">
                  <c:v>358</c:v>
                </c:pt>
                <c:pt idx="11">
                  <c:v>358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937</c:v>
                </c:pt>
                <c:pt idx="31">
                  <c:v>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B8-AF42-B9BA-EA891311F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13119"/>
        <c:axId val="1777537632"/>
      </c:scatterChart>
      <c:valAx>
        <c:axId val="193971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32S/30Si * SiO2%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37632"/>
        <c:crosses val="autoZero"/>
        <c:crossBetween val="midCat"/>
      </c:valAx>
      <c:valAx>
        <c:axId val="17775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 ppm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1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'Glass Calibs Combined'!$BZ$1</c:f>
              <c:strCache>
                <c:ptCount val="1"/>
                <c:pt idx="0">
                  <c:v>16O1H/30Si * SiO2%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012970253718287"/>
                  <c:y val="3.28331875182268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'Glass Calib With Sulfur (2)'!$BM$2:$BM$33</c:f>
              <c:numCache>
                <c:formatCode>General</c:formatCode>
                <c:ptCount val="32"/>
                <c:pt idx="0">
                  <c:v>24.553611503386438</c:v>
                </c:pt>
                <c:pt idx="1">
                  <c:v>22.502934917322495</c:v>
                </c:pt>
                <c:pt idx="2">
                  <c:v>14.192134987378408</c:v>
                </c:pt>
                <c:pt idx="3">
                  <c:v>14.207307236476492</c:v>
                </c:pt>
                <c:pt idx="4">
                  <c:v>25.502115414057258</c:v>
                </c:pt>
                <c:pt idx="5">
                  <c:v>25.386631695142203</c:v>
                </c:pt>
                <c:pt idx="6">
                  <c:v>9.7557273732978853</c:v>
                </c:pt>
                <c:pt idx="7">
                  <c:v>9.8080807781216173</c:v>
                </c:pt>
                <c:pt idx="8">
                  <c:v>35.5395409984989</c:v>
                </c:pt>
                <c:pt idx="9">
                  <c:v>35.21404318481806</c:v>
                </c:pt>
                <c:pt idx="10">
                  <c:v>45.122107445062298</c:v>
                </c:pt>
                <c:pt idx="11">
                  <c:v>45.662100336164151</c:v>
                </c:pt>
                <c:pt idx="12">
                  <c:v>3.6065683328268445</c:v>
                </c:pt>
                <c:pt idx="13">
                  <c:v>3.684280606404553</c:v>
                </c:pt>
                <c:pt idx="14">
                  <c:v>0.18431829669142211</c:v>
                </c:pt>
                <c:pt idx="15">
                  <c:v>0.18455119536611</c:v>
                </c:pt>
                <c:pt idx="16">
                  <c:v>37.90465134999414</c:v>
                </c:pt>
                <c:pt idx="17">
                  <c:v>38.007882753779278</c:v>
                </c:pt>
                <c:pt idx="18">
                  <c:v>3.6096216384684028</c:v>
                </c:pt>
                <c:pt idx="19">
                  <c:v>3.6385576249311851</c:v>
                </c:pt>
                <c:pt idx="20">
                  <c:v>2.9044854404320274E-2</c:v>
                </c:pt>
                <c:pt idx="21">
                  <c:v>2.7156034773965637E-2</c:v>
                </c:pt>
                <c:pt idx="22">
                  <c:v>3.7943325885794368E-2</c:v>
                </c:pt>
                <c:pt idx="23">
                  <c:v>3.6842596715069988E-2</c:v>
                </c:pt>
                <c:pt idx="24">
                  <c:v>26.204371663918746</c:v>
                </c:pt>
                <c:pt idx="25">
                  <c:v>26.201263731720598</c:v>
                </c:pt>
                <c:pt idx="26">
                  <c:v>2.3037678433497035</c:v>
                </c:pt>
                <c:pt idx="27">
                  <c:v>2.2989435541517325</c:v>
                </c:pt>
                <c:pt idx="28">
                  <c:v>4.4264107969823913E-2</c:v>
                </c:pt>
                <c:pt idx="29">
                  <c:v>4.4153624747989478E-2</c:v>
                </c:pt>
                <c:pt idx="30">
                  <c:v>12.018243710567395</c:v>
                </c:pt>
                <c:pt idx="31">
                  <c:v>14.404341246253475</c:v>
                </c:pt>
              </c:numCache>
            </c:numRef>
          </c:xVal>
          <c:yVal>
            <c:numRef>
              <c:f>'Glass Calib With Sulfur (2)'!$BD$2:$BD$33</c:f>
              <c:numCache>
                <c:formatCode>General</c:formatCode>
                <c:ptCount val="32"/>
                <c:pt idx="0">
                  <c:v>288</c:v>
                </c:pt>
                <c:pt idx="1">
                  <c:v>288</c:v>
                </c:pt>
                <c:pt idx="2">
                  <c:v>185</c:v>
                </c:pt>
                <c:pt idx="3">
                  <c:v>185</c:v>
                </c:pt>
                <c:pt idx="6">
                  <c:v>95.4</c:v>
                </c:pt>
                <c:pt idx="7">
                  <c:v>95.4</c:v>
                </c:pt>
                <c:pt idx="8">
                  <c:v>446</c:v>
                </c:pt>
                <c:pt idx="9">
                  <c:v>446</c:v>
                </c:pt>
                <c:pt idx="22">
                  <c:v>0</c:v>
                </c:pt>
                <c:pt idx="23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155</c:v>
                </c:pt>
                <c:pt idx="31">
                  <c:v>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E7-F440-AC03-1EED043FF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13119"/>
        <c:axId val="1777537632"/>
      </c:scatterChart>
      <c:valAx>
        <c:axId val="193971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19F/30Si * SiO2%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37632"/>
        <c:crosses val="autoZero"/>
        <c:crossBetween val="midCat"/>
      </c:valAx>
      <c:valAx>
        <c:axId val="17775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1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35Cl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'Glass Calibs Combined'!$BZ$1</c:f>
              <c:strCache>
                <c:ptCount val="1"/>
                <c:pt idx="0">
                  <c:v>16O1H/30Si * SiO2%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430351150395891"/>
                  <c:y val="5.976851851851851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</a:t>
                    </a:r>
                  </a:p>
                  <a:p>
                    <a:pPr>
                      <a:defRPr/>
                    </a:pPr>
                    <a:br>
                      <a:rPr lang="en-US" baseline="0"/>
                    </a:br>
                    <a:r>
                      <a:rPr lang="en-US" baseline="0"/>
                      <a:t>R² = 0.9925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'Glass Calib With Sulfur (2)'!$BP$2:$BP$33</c:f>
              <c:numCache>
                <c:formatCode>General</c:formatCode>
                <c:ptCount val="32"/>
                <c:pt idx="0">
                  <c:v>11.474918479803801</c:v>
                </c:pt>
                <c:pt idx="1">
                  <c:v>13.371579494640056</c:v>
                </c:pt>
                <c:pt idx="2">
                  <c:v>2.1036640760009258</c:v>
                </c:pt>
                <c:pt idx="3">
                  <c:v>2.1031309674675049</c:v>
                </c:pt>
                <c:pt idx="4">
                  <c:v>2.2293273038793986</c:v>
                </c:pt>
                <c:pt idx="5">
                  <c:v>2.2374689431669021</c:v>
                </c:pt>
                <c:pt idx="6">
                  <c:v>1.806624057324836</c:v>
                </c:pt>
                <c:pt idx="7">
                  <c:v>1.7497787822331998</c:v>
                </c:pt>
                <c:pt idx="8">
                  <c:v>22.558190894568188</c:v>
                </c:pt>
                <c:pt idx="9">
                  <c:v>22.205027196743632</c:v>
                </c:pt>
                <c:pt idx="10">
                  <c:v>10.690558223653774</c:v>
                </c:pt>
                <c:pt idx="11">
                  <c:v>10.630413375319895</c:v>
                </c:pt>
                <c:pt idx="12">
                  <c:v>140.61130741458774</c:v>
                </c:pt>
                <c:pt idx="13">
                  <c:v>140.35314466117867</c:v>
                </c:pt>
                <c:pt idx="14">
                  <c:v>19.259191022964419</c:v>
                </c:pt>
                <c:pt idx="15">
                  <c:v>19.648661291219163</c:v>
                </c:pt>
                <c:pt idx="16">
                  <c:v>23.804646320391299</c:v>
                </c:pt>
                <c:pt idx="17">
                  <c:v>23.684202387928043</c:v>
                </c:pt>
                <c:pt idx="18">
                  <c:v>132.01094621727034</c:v>
                </c:pt>
                <c:pt idx="19">
                  <c:v>128.72401679864745</c:v>
                </c:pt>
                <c:pt idx="20">
                  <c:v>1.8542950612039387E-2</c:v>
                </c:pt>
                <c:pt idx="21">
                  <c:v>1.891689255112847E-2</c:v>
                </c:pt>
                <c:pt idx="22">
                  <c:v>78.76240721228514</c:v>
                </c:pt>
                <c:pt idx="23">
                  <c:v>78.491082699093198</c:v>
                </c:pt>
                <c:pt idx="24">
                  <c:v>2.1773933908928962</c:v>
                </c:pt>
                <c:pt idx="25">
                  <c:v>2.1786033068492898</c:v>
                </c:pt>
                <c:pt idx="26">
                  <c:v>2.8422754816955918E-3</c:v>
                </c:pt>
                <c:pt idx="27">
                  <c:v>1.7861701919534478E-3</c:v>
                </c:pt>
                <c:pt idx="28">
                  <c:v>1.8041932046761041E-3</c:v>
                </c:pt>
                <c:pt idx="29">
                  <c:v>2.2867891934361677E-3</c:v>
                </c:pt>
                <c:pt idx="30">
                  <c:v>5.5739003629996438</c:v>
                </c:pt>
                <c:pt idx="31">
                  <c:v>6.4589931228826005</c:v>
                </c:pt>
              </c:numCache>
            </c:numRef>
          </c:xVal>
          <c:yVal>
            <c:numRef>
              <c:f>'Glass Calib With Sulfur (2)'!$BF$2:$BF$33</c:f>
              <c:numCache>
                <c:formatCode>General</c:formatCode>
                <c:ptCount val="32"/>
                <c:pt idx="0">
                  <c:v>400</c:v>
                </c:pt>
                <c:pt idx="1">
                  <c:v>400</c:v>
                </c:pt>
                <c:pt idx="2">
                  <c:v>80</c:v>
                </c:pt>
                <c:pt idx="3">
                  <c:v>80</c:v>
                </c:pt>
                <c:pt idx="6">
                  <c:v>53</c:v>
                </c:pt>
                <c:pt idx="7">
                  <c:v>53</c:v>
                </c:pt>
                <c:pt idx="8">
                  <c:v>747</c:v>
                </c:pt>
                <c:pt idx="9">
                  <c:v>747</c:v>
                </c:pt>
                <c:pt idx="28">
                  <c:v>0</c:v>
                </c:pt>
                <c:pt idx="29">
                  <c:v>0</c:v>
                </c:pt>
                <c:pt idx="30">
                  <c:v>241</c:v>
                </c:pt>
                <c:pt idx="31">
                  <c:v>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D3-CF4F-9C65-FB1CD6E53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13119"/>
        <c:axId val="1777537632"/>
      </c:scatterChart>
      <c:valAx>
        <c:axId val="1939713119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35Cl/30Si * SiO2%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37632"/>
        <c:crosses val="autoZero"/>
        <c:crossBetween val="midCat"/>
      </c:valAx>
      <c:valAx>
        <c:axId val="1777537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 ppm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1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'Glass Calibs Combined'!$BZ$1</c:f>
              <c:strCache>
                <c:ptCount val="1"/>
                <c:pt idx="0">
                  <c:v>16O1H/30Si * SiO2%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714960629921262"/>
                  <c:y val="0.10606481481481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'Glass Calibs Combined'!$BY$2:$BY$32</c:f>
              <c:numCache>
                <c:formatCode>General</c:formatCode>
                <c:ptCount val="31"/>
                <c:pt idx="0">
                  <c:v>1.415376</c:v>
                </c:pt>
                <c:pt idx="1">
                  <c:v>1.4401125000000001</c:v>
                </c:pt>
                <c:pt idx="2">
                  <c:v>9.670712</c:v>
                </c:pt>
                <c:pt idx="3">
                  <c:v>0.62040381759999996</c:v>
                </c:pt>
                <c:pt idx="4">
                  <c:v>0.60092761750000001</c:v>
                </c:pt>
                <c:pt idx="5">
                  <c:v>0.80527522499999993</c:v>
                </c:pt>
                <c:pt idx="6">
                  <c:v>0.91034153279999996</c:v>
                </c:pt>
                <c:pt idx="7">
                  <c:v>1.207527214</c:v>
                </c:pt>
                <c:pt idx="8">
                  <c:v>0.90845564400000001</c:v>
                </c:pt>
                <c:pt idx="9">
                  <c:v>0.99682276800000003</c:v>
                </c:pt>
                <c:pt idx="10">
                  <c:v>0.41921750000000002</c:v>
                </c:pt>
                <c:pt idx="11">
                  <c:v>0.28035700000000002</c:v>
                </c:pt>
                <c:pt idx="12">
                  <c:v>0.30986649999999999</c:v>
                </c:pt>
                <c:pt idx="13">
                  <c:v>1.1018167209</c:v>
                </c:pt>
                <c:pt idx="14">
                  <c:v>1.0744835346000001</c:v>
                </c:pt>
                <c:pt idx="15">
                  <c:v>0.96778270750000006</c:v>
                </c:pt>
                <c:pt idx="16">
                  <c:v>0.84343962499999992</c:v>
                </c:pt>
                <c:pt idx="17">
                  <c:v>0.62641490519999998</c:v>
                </c:pt>
                <c:pt idx="18">
                  <c:v>0.5287371702</c:v>
                </c:pt>
                <c:pt idx="19">
                  <c:v>0.83714745960000003</c:v>
                </c:pt>
                <c:pt idx="20">
                  <c:v>0.81248990679999999</c:v>
                </c:pt>
                <c:pt idx="21">
                  <c:v>1.4055035400000002</c:v>
                </c:pt>
                <c:pt idx="22">
                  <c:v>1.1476289496000001</c:v>
                </c:pt>
                <c:pt idx="23">
                  <c:v>0.18522396059999999</c:v>
                </c:pt>
                <c:pt idx="24">
                  <c:v>0.12036029200000001</c:v>
                </c:pt>
                <c:pt idx="25">
                  <c:v>0.677414976</c:v>
                </c:pt>
                <c:pt idx="26">
                  <c:v>0.48568032799999999</c:v>
                </c:pt>
                <c:pt idx="27">
                  <c:v>0.38005899999999998</c:v>
                </c:pt>
                <c:pt idx="28">
                  <c:v>1.1065670000000001</c:v>
                </c:pt>
                <c:pt idx="29">
                  <c:v>0.804392</c:v>
                </c:pt>
                <c:pt idx="30">
                  <c:v>0.74177899999999997</c:v>
                </c:pt>
              </c:numCache>
            </c:numRef>
          </c:xVal>
          <c:yVal>
            <c:numRef>
              <c:f>'Glass Calibs Combined'!$BM$2:$BM$32</c:f>
              <c:numCache>
                <c:formatCode>General</c:formatCode>
                <c:ptCount val="31"/>
                <c:pt idx="0">
                  <c:v>295</c:v>
                </c:pt>
                <c:pt idx="1">
                  <c:v>295</c:v>
                </c:pt>
                <c:pt idx="3">
                  <c:v>10</c:v>
                </c:pt>
                <c:pt idx="4">
                  <c:v>10</c:v>
                </c:pt>
                <c:pt idx="7">
                  <c:v>165</c:v>
                </c:pt>
                <c:pt idx="8">
                  <c:v>165</c:v>
                </c:pt>
                <c:pt idx="9">
                  <c:v>165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90</c:v>
                </c:pt>
                <c:pt idx="16">
                  <c:v>90</c:v>
                </c:pt>
                <c:pt idx="25">
                  <c:v>65</c:v>
                </c:pt>
                <c:pt idx="26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5-CC47-83E5-E5A9B6AF2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13119"/>
        <c:axId val="1777537632"/>
      </c:scatterChart>
      <c:valAx>
        <c:axId val="1939713119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12C/30Si * SiO2%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37632"/>
        <c:crosses val="autoZero"/>
        <c:crossBetween val="midCat"/>
      </c:valAx>
      <c:valAx>
        <c:axId val="177753763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1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'Glass Calibs Combined'!$BZ$1</c:f>
              <c:strCache>
                <c:ptCount val="1"/>
                <c:pt idx="0">
                  <c:v>16O1H/30Si * SiO2%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714960629921262"/>
                  <c:y val="0.10606481481481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'Glass Calib With Sulfur (2)'!$BJ$2:$BJ$33</c:f>
              <c:numCache>
                <c:formatCode>General</c:formatCode>
                <c:ptCount val="32"/>
                <c:pt idx="0">
                  <c:v>1.3679393165282125</c:v>
                </c:pt>
                <c:pt idx="1">
                  <c:v>0.86796057660649995</c:v>
                </c:pt>
                <c:pt idx="2">
                  <c:v>1.5621274486393784</c:v>
                </c:pt>
                <c:pt idx="3">
                  <c:v>1.6581034228489906</c:v>
                </c:pt>
                <c:pt idx="4">
                  <c:v>1.2463220586431236</c:v>
                </c:pt>
                <c:pt idx="5">
                  <c:v>1.4743813385431503</c:v>
                </c:pt>
                <c:pt idx="6">
                  <c:v>0.77231825586026637</c:v>
                </c:pt>
                <c:pt idx="7">
                  <c:v>1.073972887989141</c:v>
                </c:pt>
                <c:pt idx="8">
                  <c:v>0.73143109952406671</c:v>
                </c:pt>
                <c:pt idx="9">
                  <c:v>0.66906430853709176</c:v>
                </c:pt>
                <c:pt idx="10">
                  <c:v>0.58339352048349291</c:v>
                </c:pt>
                <c:pt idx="11">
                  <c:v>0.65336747205873413</c:v>
                </c:pt>
                <c:pt idx="12">
                  <c:v>1.345639344504054</c:v>
                </c:pt>
                <c:pt idx="13">
                  <c:v>0.38522967584257445</c:v>
                </c:pt>
                <c:pt idx="14">
                  <c:v>0.76040940284964742</c:v>
                </c:pt>
                <c:pt idx="15">
                  <c:v>1.5986940182650875</c:v>
                </c:pt>
                <c:pt idx="16">
                  <c:v>0.95376219643541282</c:v>
                </c:pt>
                <c:pt idx="17">
                  <c:v>1.009716096609576</c:v>
                </c:pt>
                <c:pt idx="18">
                  <c:v>1.918955648054574</c:v>
                </c:pt>
                <c:pt idx="19">
                  <c:v>1.604362855715227</c:v>
                </c:pt>
                <c:pt idx="20">
                  <c:v>0.45410708386050425</c:v>
                </c:pt>
                <c:pt idx="21">
                  <c:v>0.22165727329933557</c:v>
                </c:pt>
                <c:pt idx="22">
                  <c:v>1.3701737607429243</c:v>
                </c:pt>
                <c:pt idx="23">
                  <c:v>1.5898343008046638</c:v>
                </c:pt>
                <c:pt idx="24">
                  <c:v>1.5297577642524749</c:v>
                </c:pt>
                <c:pt idx="25">
                  <c:v>1.5262191961271812</c:v>
                </c:pt>
                <c:pt idx="26">
                  <c:v>0.49377220422610202</c:v>
                </c:pt>
                <c:pt idx="27">
                  <c:v>0.22036781264741837</c:v>
                </c:pt>
                <c:pt idx="28">
                  <c:v>0.11154220481303821</c:v>
                </c:pt>
                <c:pt idx="29">
                  <c:v>0.23762306580551049</c:v>
                </c:pt>
                <c:pt idx="30">
                  <c:v>0.83568669844585786</c:v>
                </c:pt>
                <c:pt idx="31">
                  <c:v>0.86973950704443159</c:v>
                </c:pt>
              </c:numCache>
            </c:numRef>
          </c:xVal>
          <c:yVal>
            <c:numRef>
              <c:f>'Glass Calib With Sulfur (2)'!$BB$2:$BB$33</c:f>
              <c:numCache>
                <c:formatCode>General</c:formatCode>
                <c:ptCount val="32"/>
                <c:pt idx="0">
                  <c:v>90</c:v>
                </c:pt>
                <c:pt idx="1">
                  <c:v>90</c:v>
                </c:pt>
                <c:pt idx="2">
                  <c:v>183</c:v>
                </c:pt>
                <c:pt idx="3">
                  <c:v>183</c:v>
                </c:pt>
                <c:pt idx="4">
                  <c:v>295</c:v>
                </c:pt>
                <c:pt idx="5">
                  <c:v>295</c:v>
                </c:pt>
                <c:pt idx="6">
                  <c:v>165</c:v>
                </c:pt>
                <c:pt idx="7">
                  <c:v>165</c:v>
                </c:pt>
                <c:pt idx="8">
                  <c:v>10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20">
                  <c:v>0</c:v>
                </c:pt>
                <c:pt idx="21">
                  <c:v>0</c:v>
                </c:pt>
                <c:pt idx="24">
                  <c:v>295</c:v>
                </c:pt>
                <c:pt idx="25">
                  <c:v>295</c:v>
                </c:pt>
                <c:pt idx="28">
                  <c:v>0</c:v>
                </c:pt>
                <c:pt idx="29">
                  <c:v>0</c:v>
                </c:pt>
                <c:pt idx="30">
                  <c:v>78</c:v>
                </c:pt>
                <c:pt idx="31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F8-BE46-BF55-26E0BFB5D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13119"/>
        <c:axId val="1777537632"/>
      </c:scatterChart>
      <c:valAx>
        <c:axId val="1939713119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12C/30Si * SiO2%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37632"/>
        <c:crosses val="autoZero"/>
        <c:crossBetween val="midCat"/>
      </c:valAx>
      <c:valAx>
        <c:axId val="177753763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1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Combined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'Glass Calibs Combined'!$BZ$1</c:f>
              <c:strCache>
                <c:ptCount val="1"/>
                <c:pt idx="0">
                  <c:v>16O1H/30Si * SiO2%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714960629921262"/>
                  <c:y val="0.10606481481481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'Glass Calib With Sulfur (2)'!$BJ$2:$BJ$33</c:f>
              <c:numCache>
                <c:formatCode>General</c:formatCode>
                <c:ptCount val="32"/>
                <c:pt idx="0">
                  <c:v>1.3679393165282125</c:v>
                </c:pt>
                <c:pt idx="1">
                  <c:v>0.86796057660649995</c:v>
                </c:pt>
                <c:pt idx="2">
                  <c:v>1.5621274486393784</c:v>
                </c:pt>
                <c:pt idx="3">
                  <c:v>1.6581034228489906</c:v>
                </c:pt>
                <c:pt idx="4">
                  <c:v>1.2463220586431236</c:v>
                </c:pt>
                <c:pt idx="5">
                  <c:v>1.4743813385431503</c:v>
                </c:pt>
                <c:pt idx="6">
                  <c:v>0.77231825586026637</c:v>
                </c:pt>
                <c:pt idx="7">
                  <c:v>1.073972887989141</c:v>
                </c:pt>
                <c:pt idx="8">
                  <c:v>0.73143109952406671</c:v>
                </c:pt>
                <c:pt idx="9">
                  <c:v>0.66906430853709176</c:v>
                </c:pt>
                <c:pt idx="10">
                  <c:v>0.58339352048349291</c:v>
                </c:pt>
                <c:pt idx="11">
                  <c:v>0.65336747205873413</c:v>
                </c:pt>
                <c:pt idx="12">
                  <c:v>1.345639344504054</c:v>
                </c:pt>
                <c:pt idx="13">
                  <c:v>0.38522967584257445</c:v>
                </c:pt>
                <c:pt idx="14">
                  <c:v>0.76040940284964742</c:v>
                </c:pt>
                <c:pt idx="15">
                  <c:v>1.5986940182650875</c:v>
                </c:pt>
                <c:pt idx="16">
                  <c:v>0.95376219643541282</c:v>
                </c:pt>
                <c:pt idx="17">
                  <c:v>1.009716096609576</c:v>
                </c:pt>
                <c:pt idx="18">
                  <c:v>1.918955648054574</c:v>
                </c:pt>
                <c:pt idx="19">
                  <c:v>1.604362855715227</c:v>
                </c:pt>
                <c:pt idx="20">
                  <c:v>0.45410708386050425</c:v>
                </c:pt>
                <c:pt idx="21">
                  <c:v>0.22165727329933557</c:v>
                </c:pt>
                <c:pt idx="22">
                  <c:v>1.3701737607429243</c:v>
                </c:pt>
                <c:pt idx="23">
                  <c:v>1.5898343008046638</c:v>
                </c:pt>
                <c:pt idx="24">
                  <c:v>1.5297577642524749</c:v>
                </c:pt>
                <c:pt idx="25">
                  <c:v>1.5262191961271812</c:v>
                </c:pt>
                <c:pt idx="26">
                  <c:v>0.49377220422610202</c:v>
                </c:pt>
                <c:pt idx="27">
                  <c:v>0.22036781264741837</c:v>
                </c:pt>
                <c:pt idx="28">
                  <c:v>0.11154220481303821</c:v>
                </c:pt>
                <c:pt idx="29">
                  <c:v>0.23762306580551049</c:v>
                </c:pt>
                <c:pt idx="30">
                  <c:v>0.83568669844585786</c:v>
                </c:pt>
                <c:pt idx="31">
                  <c:v>0.86973950704443159</c:v>
                </c:pt>
              </c:numCache>
            </c:numRef>
          </c:xVal>
          <c:yVal>
            <c:numRef>
              <c:f>'Glass Calib With Sulfur (2)'!$BB$2:$BB$33</c:f>
              <c:numCache>
                <c:formatCode>General</c:formatCode>
                <c:ptCount val="32"/>
                <c:pt idx="0">
                  <c:v>90</c:v>
                </c:pt>
                <c:pt idx="1">
                  <c:v>90</c:v>
                </c:pt>
                <c:pt idx="2">
                  <c:v>183</c:v>
                </c:pt>
                <c:pt idx="3">
                  <c:v>183</c:v>
                </c:pt>
                <c:pt idx="4">
                  <c:v>295</c:v>
                </c:pt>
                <c:pt idx="5">
                  <c:v>295</c:v>
                </c:pt>
                <c:pt idx="6">
                  <c:v>165</c:v>
                </c:pt>
                <c:pt idx="7">
                  <c:v>165</c:v>
                </c:pt>
                <c:pt idx="8">
                  <c:v>10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20">
                  <c:v>0</c:v>
                </c:pt>
                <c:pt idx="21">
                  <c:v>0</c:v>
                </c:pt>
                <c:pt idx="24">
                  <c:v>295</c:v>
                </c:pt>
                <c:pt idx="25">
                  <c:v>295</c:v>
                </c:pt>
                <c:pt idx="28">
                  <c:v>0</c:v>
                </c:pt>
                <c:pt idx="29">
                  <c:v>0</c:v>
                </c:pt>
                <c:pt idx="30">
                  <c:v>78</c:v>
                </c:pt>
                <c:pt idx="31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8D-154F-B07F-927304EAA03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'Glass Calibs Combined'!$BY$2:$BY$32</c:f>
              <c:numCache>
                <c:formatCode>General</c:formatCode>
                <c:ptCount val="31"/>
                <c:pt idx="0">
                  <c:v>1.415376</c:v>
                </c:pt>
                <c:pt idx="1">
                  <c:v>1.4401125000000001</c:v>
                </c:pt>
                <c:pt idx="2">
                  <c:v>9.670712</c:v>
                </c:pt>
                <c:pt idx="3">
                  <c:v>0.62040381759999996</c:v>
                </c:pt>
                <c:pt idx="4">
                  <c:v>0.60092761750000001</c:v>
                </c:pt>
                <c:pt idx="5">
                  <c:v>0.80527522499999993</c:v>
                </c:pt>
                <c:pt idx="6">
                  <c:v>0.91034153279999996</c:v>
                </c:pt>
                <c:pt idx="7">
                  <c:v>1.207527214</c:v>
                </c:pt>
                <c:pt idx="8">
                  <c:v>0.90845564400000001</c:v>
                </c:pt>
                <c:pt idx="9">
                  <c:v>0.99682276800000003</c:v>
                </c:pt>
                <c:pt idx="10">
                  <c:v>0.41921750000000002</c:v>
                </c:pt>
                <c:pt idx="11">
                  <c:v>0.28035700000000002</c:v>
                </c:pt>
                <c:pt idx="12">
                  <c:v>0.30986649999999999</c:v>
                </c:pt>
                <c:pt idx="13">
                  <c:v>1.1018167209</c:v>
                </c:pt>
                <c:pt idx="14">
                  <c:v>1.0744835346000001</c:v>
                </c:pt>
                <c:pt idx="15">
                  <c:v>0.96778270750000006</c:v>
                </c:pt>
                <c:pt idx="16">
                  <c:v>0.84343962499999992</c:v>
                </c:pt>
                <c:pt idx="17">
                  <c:v>0.62641490519999998</c:v>
                </c:pt>
                <c:pt idx="18">
                  <c:v>0.5287371702</c:v>
                </c:pt>
                <c:pt idx="19">
                  <c:v>0.83714745960000003</c:v>
                </c:pt>
                <c:pt idx="20">
                  <c:v>0.81248990679999999</c:v>
                </c:pt>
                <c:pt idx="21">
                  <c:v>1.4055035400000002</c:v>
                </c:pt>
                <c:pt idx="22">
                  <c:v>1.1476289496000001</c:v>
                </c:pt>
                <c:pt idx="23">
                  <c:v>0.18522396059999999</c:v>
                </c:pt>
                <c:pt idx="24">
                  <c:v>0.12036029200000001</c:v>
                </c:pt>
                <c:pt idx="25">
                  <c:v>0.677414976</c:v>
                </c:pt>
                <c:pt idx="26">
                  <c:v>0.48568032799999999</c:v>
                </c:pt>
                <c:pt idx="27">
                  <c:v>0.38005899999999998</c:v>
                </c:pt>
                <c:pt idx="28">
                  <c:v>1.1065670000000001</c:v>
                </c:pt>
                <c:pt idx="29">
                  <c:v>0.804392</c:v>
                </c:pt>
                <c:pt idx="30">
                  <c:v>0.74177899999999997</c:v>
                </c:pt>
              </c:numCache>
            </c:numRef>
          </c:xVal>
          <c:yVal>
            <c:numRef>
              <c:f>'Glass Calibs Combined'!$BM$2:$BM$32</c:f>
              <c:numCache>
                <c:formatCode>General</c:formatCode>
                <c:ptCount val="31"/>
                <c:pt idx="0">
                  <c:v>295</c:v>
                </c:pt>
                <c:pt idx="1">
                  <c:v>295</c:v>
                </c:pt>
                <c:pt idx="3">
                  <c:v>10</c:v>
                </c:pt>
                <c:pt idx="4">
                  <c:v>10</c:v>
                </c:pt>
                <c:pt idx="7">
                  <c:v>165</c:v>
                </c:pt>
                <c:pt idx="8">
                  <c:v>165</c:v>
                </c:pt>
                <c:pt idx="9">
                  <c:v>165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90</c:v>
                </c:pt>
                <c:pt idx="16">
                  <c:v>90</c:v>
                </c:pt>
                <c:pt idx="25">
                  <c:v>65</c:v>
                </c:pt>
                <c:pt idx="26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8D-154F-B07F-927304EAA03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Sheet1!$F$18:$F$26</c:f>
              <c:numCache>
                <c:formatCode>General</c:formatCode>
                <c:ptCount val="9"/>
                <c:pt idx="0">
                  <c:v>0.47075496058596483</c:v>
                </c:pt>
                <c:pt idx="1">
                  <c:v>0.3315064740482847</c:v>
                </c:pt>
                <c:pt idx="2">
                  <c:v>0.10595593700379823</c:v>
                </c:pt>
                <c:pt idx="3">
                  <c:v>0.12029438433167559</c:v>
                </c:pt>
                <c:pt idx="5">
                  <c:v>0.50391913622582885</c:v>
                </c:pt>
                <c:pt idx="6">
                  <c:v>0.51937598337314939</c:v>
                </c:pt>
                <c:pt idx="7">
                  <c:v>7.633445201746894E-2</c:v>
                </c:pt>
                <c:pt idx="8">
                  <c:v>0.71028427424969165</c:v>
                </c:pt>
              </c:numCache>
            </c:numRef>
          </c:xVal>
          <c:yVal>
            <c:numRef>
              <c:f>Sheet1!$G$18:$G$26</c:f>
              <c:numCache>
                <c:formatCode>General</c:formatCode>
                <c:ptCount val="9"/>
                <c:pt idx="0">
                  <c:v>65</c:v>
                </c:pt>
                <c:pt idx="1">
                  <c:v>65</c:v>
                </c:pt>
                <c:pt idx="2">
                  <c:v>0</c:v>
                </c:pt>
                <c:pt idx="3">
                  <c:v>0</c:v>
                </c:pt>
                <c:pt idx="5">
                  <c:v>165</c:v>
                </c:pt>
                <c:pt idx="6">
                  <c:v>165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8D-154F-B07F-927304EAA03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Sheet1!$F$5:$F$12</c:f>
              <c:numCache>
                <c:formatCode>General</c:formatCode>
                <c:ptCount val="8"/>
                <c:pt idx="0">
                  <c:v>0.42774392680241058</c:v>
                </c:pt>
                <c:pt idx="1">
                  <c:v>0.78951464097054647</c:v>
                </c:pt>
                <c:pt idx="2">
                  <c:v>0.71925536994821071</c:v>
                </c:pt>
                <c:pt idx="3">
                  <c:v>0.71888562782194865</c:v>
                </c:pt>
                <c:pt idx="4">
                  <c:v>0.37201053587364613</c:v>
                </c:pt>
                <c:pt idx="5">
                  <c:v>0.61873697116421977</c:v>
                </c:pt>
                <c:pt idx="6">
                  <c:v>0.19704044773064958</c:v>
                </c:pt>
                <c:pt idx="7">
                  <c:v>0.20552029116002873</c:v>
                </c:pt>
              </c:numCache>
            </c:numRef>
          </c:xVal>
          <c:yVal>
            <c:numRef>
              <c:f>Sheet1!$G$5:$G$12</c:f>
              <c:numCache>
                <c:formatCode>General</c:formatCode>
                <c:ptCount val="8"/>
                <c:pt idx="0">
                  <c:v>65</c:v>
                </c:pt>
                <c:pt idx="1">
                  <c:v>65</c:v>
                </c:pt>
                <c:pt idx="2">
                  <c:v>165</c:v>
                </c:pt>
                <c:pt idx="3">
                  <c:v>165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8D-154F-B07F-927304EAA03B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'Mount A Drift Standards'!$E$2:$E$60</c:f>
              <c:numCache>
                <c:formatCode>General</c:formatCode>
                <c:ptCount val="59"/>
                <c:pt idx="0">
                  <c:v>0.42774392680241058</c:v>
                </c:pt>
                <c:pt idx="1">
                  <c:v>0.78951464097054647</c:v>
                </c:pt>
                <c:pt idx="2">
                  <c:v>0.71925536994821049</c:v>
                </c:pt>
                <c:pt idx="3">
                  <c:v>0.71888562782194876</c:v>
                </c:pt>
                <c:pt idx="4">
                  <c:v>0.37201053587364613</c:v>
                </c:pt>
                <c:pt idx="5">
                  <c:v>0.61873697116421977</c:v>
                </c:pt>
                <c:pt idx="6">
                  <c:v>0.19704044773064958</c:v>
                </c:pt>
                <c:pt idx="7">
                  <c:v>0.20552029116002868</c:v>
                </c:pt>
                <c:pt idx="12">
                  <c:v>0.8039094142288673</c:v>
                </c:pt>
                <c:pt idx="13">
                  <c:v>0.88369662090565548</c:v>
                </c:pt>
                <c:pt idx="14">
                  <c:v>0.39589974316720061</c:v>
                </c:pt>
                <c:pt idx="15">
                  <c:v>0.26895210643060957</c:v>
                </c:pt>
                <c:pt idx="16">
                  <c:v>9.1965118442074029E-2</c:v>
                </c:pt>
                <c:pt idx="17">
                  <c:v>0.12537162922117209</c:v>
                </c:pt>
                <c:pt idx="18">
                  <c:v>0.73112184618368459</c:v>
                </c:pt>
                <c:pt idx="19">
                  <c:v>0.65743381712781712</c:v>
                </c:pt>
                <c:pt idx="20">
                  <c:v>0.24580268519091872</c:v>
                </c:pt>
                <c:pt idx="21">
                  <c:v>0.29393732506701753</c:v>
                </c:pt>
                <c:pt idx="22">
                  <c:v>0.11303822141590469</c:v>
                </c:pt>
                <c:pt idx="23">
                  <c:v>0.1225880929872869</c:v>
                </c:pt>
                <c:pt idx="24">
                  <c:v>0.1740725462414662</c:v>
                </c:pt>
                <c:pt idx="25">
                  <c:v>0.2271678386782344</c:v>
                </c:pt>
                <c:pt idx="26">
                  <c:v>0.25629874833272681</c:v>
                </c:pt>
                <c:pt idx="28">
                  <c:v>0.73024432251679616</c:v>
                </c:pt>
                <c:pt idx="29">
                  <c:v>0.82191259023469299</c:v>
                </c:pt>
                <c:pt idx="30">
                  <c:v>0.73307784075044147</c:v>
                </c:pt>
                <c:pt idx="31">
                  <c:v>0.77322052725574741</c:v>
                </c:pt>
                <c:pt idx="32">
                  <c:v>0.69593932235299727</c:v>
                </c:pt>
                <c:pt idx="33">
                  <c:v>0.74487043130075647</c:v>
                </c:pt>
                <c:pt idx="34">
                  <c:v>0.56929652764567695</c:v>
                </c:pt>
                <c:pt idx="35">
                  <c:v>0.28648154819166799</c:v>
                </c:pt>
                <c:pt idx="36">
                  <c:v>0.68399957251287236</c:v>
                </c:pt>
                <c:pt idx="37">
                  <c:v>0.72705342029081543</c:v>
                </c:pt>
                <c:pt idx="38">
                  <c:v>0.3959528905966912</c:v>
                </c:pt>
                <c:pt idx="39">
                  <c:v>0.39983224463984895</c:v>
                </c:pt>
                <c:pt idx="43">
                  <c:v>0.20789042711964037</c:v>
                </c:pt>
                <c:pt idx="44">
                  <c:v>0.18925623327989111</c:v>
                </c:pt>
                <c:pt idx="45">
                  <c:v>0.36676360292061388</c:v>
                </c:pt>
                <c:pt idx="46">
                  <c:v>0.89023365379363539</c:v>
                </c:pt>
                <c:pt idx="47">
                  <c:v>0.72353873345088704</c:v>
                </c:pt>
                <c:pt idx="48">
                  <c:v>0.64004384561853922</c:v>
                </c:pt>
                <c:pt idx="49">
                  <c:v>0.67755792007437032</c:v>
                </c:pt>
                <c:pt idx="50">
                  <c:v>0.67192561945406348</c:v>
                </c:pt>
                <c:pt idx="51">
                  <c:v>0.1202573419935946</c:v>
                </c:pt>
                <c:pt idx="52">
                  <c:v>0.11812416715147861</c:v>
                </c:pt>
                <c:pt idx="53">
                  <c:v>0.68444654272637906</c:v>
                </c:pt>
                <c:pt idx="54">
                  <c:v>0.36540712851452001</c:v>
                </c:pt>
                <c:pt idx="55">
                  <c:v>0.62031223374220679</c:v>
                </c:pt>
                <c:pt idx="56">
                  <c:v>0.642914727016904</c:v>
                </c:pt>
                <c:pt idx="57">
                  <c:v>0.88689939203723678</c:v>
                </c:pt>
                <c:pt idx="58">
                  <c:v>0.77540402803695341</c:v>
                </c:pt>
              </c:numCache>
            </c:numRef>
          </c:xVal>
          <c:yVal>
            <c:numRef>
              <c:f>'Mount A Drift Standards'!$F$2:$F$60</c:f>
              <c:numCache>
                <c:formatCode>General</c:formatCode>
                <c:ptCount val="59"/>
                <c:pt idx="0">
                  <c:v>65</c:v>
                </c:pt>
                <c:pt idx="1">
                  <c:v>65</c:v>
                </c:pt>
                <c:pt idx="2">
                  <c:v>165</c:v>
                </c:pt>
                <c:pt idx="3">
                  <c:v>165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12">
                  <c:v>165</c:v>
                </c:pt>
                <c:pt idx="13">
                  <c:v>165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165</c:v>
                </c:pt>
                <c:pt idx="19">
                  <c:v>165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65</c:v>
                </c:pt>
                <c:pt idx="29">
                  <c:v>65</c:v>
                </c:pt>
                <c:pt idx="30">
                  <c:v>165</c:v>
                </c:pt>
                <c:pt idx="31">
                  <c:v>165</c:v>
                </c:pt>
                <c:pt idx="32">
                  <c:v>165</c:v>
                </c:pt>
                <c:pt idx="33">
                  <c:v>165</c:v>
                </c:pt>
                <c:pt idx="35">
                  <c:v>0</c:v>
                </c:pt>
                <c:pt idx="36">
                  <c:v>65</c:v>
                </c:pt>
                <c:pt idx="37">
                  <c:v>65</c:v>
                </c:pt>
                <c:pt idx="38">
                  <c:v>0</c:v>
                </c:pt>
                <c:pt idx="39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7">
                  <c:v>165</c:v>
                </c:pt>
                <c:pt idx="48">
                  <c:v>165</c:v>
                </c:pt>
                <c:pt idx="49">
                  <c:v>65</c:v>
                </c:pt>
                <c:pt idx="50">
                  <c:v>65</c:v>
                </c:pt>
                <c:pt idx="51">
                  <c:v>0</c:v>
                </c:pt>
                <c:pt idx="52">
                  <c:v>0</c:v>
                </c:pt>
                <c:pt idx="54">
                  <c:v>0</c:v>
                </c:pt>
                <c:pt idx="55">
                  <c:v>65</c:v>
                </c:pt>
                <c:pt idx="56">
                  <c:v>65</c:v>
                </c:pt>
                <c:pt idx="57">
                  <c:v>165</c:v>
                </c:pt>
                <c:pt idx="58">
                  <c:v>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8D-154F-B07F-927304EAA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13119"/>
        <c:axId val="1777537632"/>
      </c:scatterChart>
      <c:valAx>
        <c:axId val="1939713119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12C/30Si * SiO2%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37632"/>
        <c:crosses val="autoZero"/>
        <c:crossBetween val="midCat"/>
      </c:valAx>
      <c:valAx>
        <c:axId val="177753763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1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13" Type="http://schemas.openxmlformats.org/officeDocument/2006/relationships/chart" Target="../charts/chart23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14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787400</xdr:colOff>
      <xdr:row>18</xdr:row>
      <xdr:rowOff>127000</xdr:rowOff>
    </xdr:from>
    <xdr:to>
      <xdr:col>23</xdr:col>
      <xdr:colOff>266700</xdr:colOff>
      <xdr:row>32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2DE0AE-13EB-1C0A-6339-1B2D01BBE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82</xdr:col>
      <xdr:colOff>12700</xdr:colOff>
      <xdr:row>17</xdr:row>
      <xdr:rowOff>15240</xdr:rowOff>
    </xdr:from>
    <xdr:to>
      <xdr:col>87</xdr:col>
      <xdr:colOff>457200</xdr:colOff>
      <xdr:row>32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CB2E25-F2B1-D44F-AFF0-DC173A3D6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68</xdr:col>
      <xdr:colOff>774700</xdr:colOff>
      <xdr:row>15</xdr:row>
      <xdr:rowOff>76200</xdr:rowOff>
    </xdr:from>
    <xdr:to>
      <xdr:col>74</xdr:col>
      <xdr:colOff>393700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D15973-E49A-D340-8D9E-A2DA9731E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75</xdr:col>
      <xdr:colOff>558800</xdr:colOff>
      <xdr:row>15</xdr:row>
      <xdr:rowOff>111760</xdr:rowOff>
    </xdr:from>
    <xdr:to>
      <xdr:col>81</xdr:col>
      <xdr:colOff>180340</xdr:colOff>
      <xdr:row>29</xdr:row>
      <xdr:rowOff>10160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1682A7-B2FD-8C4E-80B8-902308A8A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75</xdr:col>
      <xdr:colOff>528320</xdr:colOff>
      <xdr:row>0</xdr:row>
      <xdr:rowOff>375920</xdr:rowOff>
    </xdr:from>
    <xdr:to>
      <xdr:col>81</xdr:col>
      <xdr:colOff>147320</xdr:colOff>
      <xdr:row>14</xdr:row>
      <xdr:rowOff>81280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11B681-89B1-4644-BFBF-F57BF4F579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75</xdr:col>
      <xdr:colOff>589280</xdr:colOff>
      <xdr:row>30</xdr:row>
      <xdr:rowOff>71120</xdr:rowOff>
    </xdr:from>
    <xdr:to>
      <xdr:col>81</xdr:col>
      <xdr:colOff>210820</xdr:colOff>
      <xdr:row>43</xdr:row>
      <xdr:rowOff>172720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1E3540-FE3E-BD4B-B990-5C747B79A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82</xdr:col>
      <xdr:colOff>0</xdr:colOff>
      <xdr:row>3</xdr:row>
      <xdr:rowOff>0</xdr:rowOff>
    </xdr:from>
    <xdr:to>
      <xdr:col>87</xdr:col>
      <xdr:colOff>444500</xdr:colOff>
      <xdr:row>16</xdr:row>
      <xdr:rowOff>104140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A2D201-E960-C34F-8718-4DB43F28E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69</xdr:col>
      <xdr:colOff>142240</xdr:colOff>
      <xdr:row>0</xdr:row>
      <xdr:rowOff>375920</xdr:rowOff>
    </xdr:from>
    <xdr:to>
      <xdr:col>74</xdr:col>
      <xdr:colOff>586740</xdr:colOff>
      <xdr:row>14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A7779FD-0885-9A42-873D-C680FA44C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88</xdr:col>
      <xdr:colOff>10160</xdr:colOff>
      <xdr:row>14</xdr:row>
      <xdr:rowOff>60960</xdr:rowOff>
    </xdr:from>
    <xdr:to>
      <xdr:col>96</xdr:col>
      <xdr:colOff>792480</xdr:colOff>
      <xdr:row>39</xdr:row>
      <xdr:rowOff>193040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204729-EC5E-F54C-BCC8-7C67D6D19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63</xdr:col>
      <xdr:colOff>660400</xdr:colOff>
      <xdr:row>5</xdr:row>
      <xdr:rowOff>0</xdr:rowOff>
    </xdr:from>
    <xdr:to>
      <xdr:col>69</xdr:col>
      <xdr:colOff>281940</xdr:colOff>
      <xdr:row>22</xdr:row>
      <xdr:rowOff>193040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57FF1E2-56C1-F848-BF1F-F22E74DE4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79</xdr:col>
      <xdr:colOff>750639</xdr:colOff>
      <xdr:row>3</xdr:row>
      <xdr:rowOff>274214</xdr:rowOff>
    </xdr:from>
    <xdr:to>
      <xdr:col>84</xdr:col>
      <xdr:colOff>765786</xdr:colOff>
      <xdr:row>12</xdr:row>
      <xdr:rowOff>79403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563FA1-17F5-E3DB-C43A-E91E8F711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82</xdr:col>
      <xdr:colOff>330200</xdr:colOff>
      <xdr:row>7</xdr:row>
      <xdr:rowOff>114300</xdr:rowOff>
    </xdr:from>
    <xdr:to>
      <xdr:col>87</xdr:col>
      <xdr:colOff>774700</xdr:colOff>
      <xdr:row>18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0ED2A7-4894-2545-BDF6-C4CC52510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83</xdr:col>
      <xdr:colOff>374707</xdr:colOff>
      <xdr:row>19</xdr:row>
      <xdr:rowOff>51849</xdr:rowOff>
    </xdr:from>
    <xdr:to>
      <xdr:col>88</xdr:col>
      <xdr:colOff>819207</xdr:colOff>
      <xdr:row>32</xdr:row>
      <xdr:rowOff>153449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F47032-316D-9A45-B3CB-F52B3F176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87</xdr:col>
      <xdr:colOff>711200</xdr:colOff>
      <xdr:row>33</xdr:row>
      <xdr:rowOff>88900</xdr:rowOff>
    </xdr:from>
    <xdr:to>
      <xdr:col>94</xdr:col>
      <xdr:colOff>489357</xdr:colOff>
      <xdr:row>46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7352B0-3A63-4446-BBE8-10C976EC2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79</xdr:col>
      <xdr:colOff>413507</xdr:colOff>
      <xdr:row>48</xdr:row>
      <xdr:rowOff>111157</xdr:rowOff>
    </xdr:from>
    <xdr:to>
      <xdr:col>85</xdr:col>
      <xdr:colOff>32507</xdr:colOff>
      <xdr:row>62</xdr:row>
      <xdr:rowOff>14682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3BBF97-6E11-6C44-B9F6-43B9DFC79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84</xdr:col>
      <xdr:colOff>558800</xdr:colOff>
      <xdr:row>49</xdr:row>
      <xdr:rowOff>111760</xdr:rowOff>
    </xdr:from>
    <xdr:to>
      <xdr:col>90</xdr:col>
      <xdr:colOff>180340</xdr:colOff>
      <xdr:row>63</xdr:row>
      <xdr:rowOff>10160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E75665-798A-0645-98B4-36ACA604B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84</xdr:col>
      <xdr:colOff>528320</xdr:colOff>
      <xdr:row>34</xdr:row>
      <xdr:rowOff>375920</xdr:rowOff>
    </xdr:from>
    <xdr:to>
      <xdr:col>90</xdr:col>
      <xdr:colOff>147320</xdr:colOff>
      <xdr:row>48</xdr:row>
      <xdr:rowOff>81280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282CB3C-12B5-8647-BB16-2E22CF622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91</xdr:col>
      <xdr:colOff>0</xdr:colOff>
      <xdr:row>37</xdr:row>
      <xdr:rowOff>0</xdr:rowOff>
    </xdr:from>
    <xdr:to>
      <xdr:col>96</xdr:col>
      <xdr:colOff>444500</xdr:colOff>
      <xdr:row>50</xdr:row>
      <xdr:rowOff>104140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14A831E-3845-0548-BC3C-FAD068101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77</xdr:col>
      <xdr:colOff>95634</xdr:colOff>
      <xdr:row>40</xdr:row>
      <xdr:rowOff>189499</xdr:rowOff>
    </xdr:from>
    <xdr:to>
      <xdr:col>82</xdr:col>
      <xdr:colOff>540135</xdr:colOff>
      <xdr:row>54</xdr:row>
      <xdr:rowOff>72170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50E638E-F66F-D749-BB34-099345329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69</xdr:col>
      <xdr:colOff>546100</xdr:colOff>
      <xdr:row>43</xdr:row>
      <xdr:rowOff>12700</xdr:rowOff>
    </xdr:from>
    <xdr:to>
      <xdr:col>75</xdr:col>
      <xdr:colOff>165100</xdr:colOff>
      <xdr:row>56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001932F-1688-0147-B3B2-DFA5EAB65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79</xdr:col>
      <xdr:colOff>387990</xdr:colOff>
      <xdr:row>15</xdr:row>
      <xdr:rowOff>160555</xdr:rowOff>
    </xdr:from>
    <xdr:to>
      <xdr:col>84</xdr:col>
      <xdr:colOff>392651</xdr:colOff>
      <xdr:row>29</xdr:row>
      <xdr:rowOff>130728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246B126-DD64-9FE1-D1C8-CB7257F27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79</xdr:col>
      <xdr:colOff>58257</xdr:colOff>
      <xdr:row>30</xdr:row>
      <xdr:rowOff>174771</xdr:rowOff>
    </xdr:from>
    <xdr:to>
      <xdr:col>84</xdr:col>
      <xdr:colOff>62918</xdr:colOff>
      <xdr:row>43</xdr:row>
      <xdr:rowOff>168247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F0732D-BBC0-E840-BF1F-FE10CDAFAA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71</xdr:col>
      <xdr:colOff>396147</xdr:colOff>
      <xdr:row>57</xdr:row>
      <xdr:rowOff>174771</xdr:rowOff>
    </xdr:from>
    <xdr:to>
      <xdr:col>79</xdr:col>
      <xdr:colOff>389156</xdr:colOff>
      <xdr:row>89</xdr:row>
      <xdr:rowOff>11651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4F07A14-7644-FC4D-81AA-929950BD7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71</xdr:col>
      <xdr:colOff>0</xdr:colOff>
      <xdr:row>92</xdr:row>
      <xdr:rowOff>0</xdr:rowOff>
    </xdr:from>
    <xdr:to>
      <xdr:col>78</xdr:col>
      <xdr:colOff>820257</xdr:colOff>
      <xdr:row>123</xdr:row>
      <xdr:rowOff>34954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7F14A76-1EFE-374B-AC2E-131A7EC01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82</xdr:col>
      <xdr:colOff>139700</xdr:colOff>
      <xdr:row>19</xdr:row>
      <xdr:rowOff>129540</xdr:rowOff>
    </xdr:from>
    <xdr:to>
      <xdr:col>90</xdr:col>
      <xdr:colOff>33867</xdr:colOff>
      <xdr:row>53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415EFA-11DD-AE41-9237-5083A32D1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68</xdr:col>
      <xdr:colOff>774700</xdr:colOff>
      <xdr:row>15</xdr:row>
      <xdr:rowOff>76200</xdr:rowOff>
    </xdr:from>
    <xdr:to>
      <xdr:col>74</xdr:col>
      <xdr:colOff>393700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F4404E-92E1-4649-B2A0-FF72FAA38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75</xdr:col>
      <xdr:colOff>558800</xdr:colOff>
      <xdr:row>15</xdr:row>
      <xdr:rowOff>111760</xdr:rowOff>
    </xdr:from>
    <xdr:to>
      <xdr:col>81</xdr:col>
      <xdr:colOff>180340</xdr:colOff>
      <xdr:row>29</xdr:row>
      <xdr:rowOff>10160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CF6768-A85A-8249-8A0A-4B8CB4CDE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75</xdr:col>
      <xdr:colOff>528320</xdr:colOff>
      <xdr:row>0</xdr:row>
      <xdr:rowOff>375920</xdr:rowOff>
    </xdr:from>
    <xdr:to>
      <xdr:col>81</xdr:col>
      <xdr:colOff>147320</xdr:colOff>
      <xdr:row>14</xdr:row>
      <xdr:rowOff>81280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839F12-D96B-8E4B-930D-910D0D914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75</xdr:col>
      <xdr:colOff>589280</xdr:colOff>
      <xdr:row>30</xdr:row>
      <xdr:rowOff>71120</xdr:rowOff>
    </xdr:from>
    <xdr:to>
      <xdr:col>81</xdr:col>
      <xdr:colOff>210820</xdr:colOff>
      <xdr:row>43</xdr:row>
      <xdr:rowOff>172720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FB987E-68E5-1F41-8B01-76DE7756D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82</xdr:col>
      <xdr:colOff>0</xdr:colOff>
      <xdr:row>3</xdr:row>
      <xdr:rowOff>0</xdr:rowOff>
    </xdr:from>
    <xdr:to>
      <xdr:col>87</xdr:col>
      <xdr:colOff>444500</xdr:colOff>
      <xdr:row>16</xdr:row>
      <xdr:rowOff>104140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91FA14-1FD1-454D-8A2A-8FF3F4458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69</xdr:col>
      <xdr:colOff>142240</xdr:colOff>
      <xdr:row>0</xdr:row>
      <xdr:rowOff>375920</xdr:rowOff>
    </xdr:from>
    <xdr:to>
      <xdr:col>74</xdr:col>
      <xdr:colOff>586740</xdr:colOff>
      <xdr:row>14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888DC8C-ABF7-854F-9F28-5D25DE668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90</xdr:col>
      <xdr:colOff>774700</xdr:colOff>
      <xdr:row>3</xdr:row>
      <xdr:rowOff>101599</xdr:rowOff>
    </xdr:from>
    <xdr:to>
      <xdr:col>104</xdr:col>
      <xdr:colOff>639233</xdr:colOff>
      <xdr:row>39</xdr:row>
      <xdr:rowOff>67733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B1573CF-92C0-384F-8364-2AC06C192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58</xdr:col>
      <xdr:colOff>546100</xdr:colOff>
      <xdr:row>9</xdr:row>
      <xdr:rowOff>12700</xdr:rowOff>
    </xdr:from>
    <xdr:to>
      <xdr:col>64</xdr:col>
      <xdr:colOff>165100</xdr:colOff>
      <xdr:row>22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65E3C94-A08A-0A43-8C79-4C14DAC79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241300</xdr:colOff>
      <xdr:row>1</xdr:row>
      <xdr:rowOff>50800</xdr:rowOff>
    </xdr:from>
    <xdr:to>
      <xdr:col>15</xdr:col>
      <xdr:colOff>666750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E7BE67-827E-1DD5-05D9-BF6FD4782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412750</xdr:colOff>
      <xdr:row>27</xdr:row>
      <xdr:rowOff>88900</xdr:rowOff>
    </xdr:from>
    <xdr:to>
      <xdr:col>17</xdr:col>
      <xdr:colOff>0</xdr:colOff>
      <xdr:row>50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26DABD-9175-AD49-8545-EE7E4F0DD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533400</xdr:colOff>
      <xdr:row>1</xdr:row>
      <xdr:rowOff>50800</xdr:rowOff>
    </xdr:from>
    <xdr:to>
      <xdr:col>16</xdr:col>
      <xdr:colOff>806450</xdr:colOff>
      <xdr:row>26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720E87-96E4-8947-BD2F-F235EC3A5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787400</xdr:colOff>
      <xdr:row>5</xdr:row>
      <xdr:rowOff>133350</xdr:rowOff>
    </xdr:from>
    <xdr:to>
      <xdr:col>12</xdr:col>
      <xdr:colOff>406400</xdr:colOff>
      <xdr:row>27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696C0B-8701-EB2F-313B-B05830E5A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717550</xdr:colOff>
      <xdr:row>3</xdr:row>
      <xdr:rowOff>88900</xdr:rowOff>
    </xdr:from>
    <xdr:to>
      <xdr:col>13</xdr:col>
      <xdr:colOff>336550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33E799-C63B-B746-B2F1-2A3D47F8D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27</xdr:row>
      <xdr:rowOff>0</xdr:rowOff>
    </xdr:from>
    <xdr:to>
      <xdr:col>12</xdr:col>
      <xdr:colOff>444500</xdr:colOff>
      <xdr:row>40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6AF24F-5F9F-DC49-B7E6-F5627F56F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5">
          <cell r="F5">
            <v>0.42774392680241058</v>
          </cell>
          <cell r="G5">
            <v>65</v>
          </cell>
        </row>
        <row r="6">
          <cell r="F6">
            <v>0.78951464097054647</v>
          </cell>
          <cell r="G6">
            <v>65</v>
          </cell>
        </row>
        <row r="7">
          <cell r="F7">
            <v>0.71925536994821071</v>
          </cell>
          <cell r="G7">
            <v>165</v>
          </cell>
        </row>
        <row r="8">
          <cell r="F8">
            <v>0.71888562782194865</v>
          </cell>
          <cell r="G8">
            <v>165</v>
          </cell>
        </row>
        <row r="9">
          <cell r="F9">
            <v>0.37201053587364613</v>
          </cell>
          <cell r="G9">
            <v>0</v>
          </cell>
        </row>
        <row r="10">
          <cell r="F10">
            <v>0.61873697116421977</v>
          </cell>
          <cell r="G10">
            <v>0</v>
          </cell>
        </row>
        <row r="11">
          <cell r="F11">
            <v>0.19704044773064958</v>
          </cell>
          <cell r="G11">
            <v>0</v>
          </cell>
        </row>
        <row r="12">
          <cell r="F12">
            <v>0.20552029116002873</v>
          </cell>
          <cell r="G12">
            <v>0</v>
          </cell>
        </row>
        <row r="18">
          <cell r="F18">
            <v>0.47075496058596483</v>
          </cell>
          <cell r="G18">
            <v>65</v>
          </cell>
        </row>
        <row r="19">
          <cell r="F19">
            <v>0.3315064740482847</v>
          </cell>
          <cell r="G19">
            <v>65</v>
          </cell>
        </row>
        <row r="20">
          <cell r="F20">
            <v>0.10595593700379823</v>
          </cell>
          <cell r="G20">
            <v>0</v>
          </cell>
        </row>
        <row r="21">
          <cell r="F21">
            <v>0.12029438433167559</v>
          </cell>
          <cell r="G21">
            <v>0</v>
          </cell>
        </row>
        <row r="23">
          <cell r="F23">
            <v>0.50391913622582885</v>
          </cell>
          <cell r="G23">
            <v>165</v>
          </cell>
        </row>
        <row r="24">
          <cell r="F24">
            <v>0.51937598337314939</v>
          </cell>
          <cell r="G24">
            <v>165</v>
          </cell>
        </row>
        <row r="25">
          <cell r="F25">
            <v>7.633445201746894E-2</v>
          </cell>
          <cell r="G25">
            <v>0</v>
          </cell>
        </row>
        <row r="26">
          <cell r="F26">
            <v>0.71028427424969165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F1" t="str">
            <v>CO2</v>
          </cell>
        </row>
        <row r="2">
          <cell r="E2">
            <v>0.42774392680241058</v>
          </cell>
          <cell r="F2">
            <v>65</v>
          </cell>
          <cell r="I2">
            <v>4.6957092134318722E-3</v>
          </cell>
        </row>
        <row r="3">
          <cell r="E3">
            <v>0.78951464097054647</v>
          </cell>
          <cell r="F3">
            <v>65</v>
          </cell>
          <cell r="I3">
            <v>8.4991328440660683E-3</v>
          </cell>
        </row>
        <row r="4">
          <cell r="E4">
            <v>0.71925536994821049</v>
          </cell>
          <cell r="F4">
            <v>165</v>
          </cell>
          <cell r="I4">
            <v>8.3208617554998889E-3</v>
          </cell>
        </row>
        <row r="5">
          <cell r="E5">
            <v>0.71888562782194876</v>
          </cell>
          <cell r="F5">
            <v>165</v>
          </cell>
          <cell r="I5">
            <v>8.6804586717307616E-3</v>
          </cell>
        </row>
        <row r="6">
          <cell r="E6">
            <v>0.37201053587364613</v>
          </cell>
          <cell r="F6">
            <v>0</v>
          </cell>
          <cell r="I6">
            <v>2.5036694860166163E-3</v>
          </cell>
        </row>
        <row r="7">
          <cell r="E7">
            <v>0.61873697116421977</v>
          </cell>
          <cell r="F7">
            <v>0</v>
          </cell>
          <cell r="I7">
            <v>4.1623684678575145E-3</v>
          </cell>
        </row>
        <row r="8">
          <cell r="E8">
            <v>0.19704044773064958</v>
          </cell>
          <cell r="F8">
            <v>0</v>
          </cell>
          <cell r="I8">
            <v>1.3188350227492107E-3</v>
          </cell>
        </row>
        <row r="9">
          <cell r="E9">
            <v>0.20552029116002868</v>
          </cell>
          <cell r="F9">
            <v>0</v>
          </cell>
          <cell r="I9">
            <v>1.3567176640372275E-3</v>
          </cell>
        </row>
        <row r="10">
          <cell r="I10">
            <v>1.2093010066794046E-2</v>
          </cell>
        </row>
        <row r="11">
          <cell r="I11">
            <v>3.8704649070523071E-3</v>
          </cell>
        </row>
        <row r="12">
          <cell r="I12">
            <v>9.8923875658582039E-4</v>
          </cell>
        </row>
        <row r="13">
          <cell r="I13">
            <v>2.061461756981403E-3</v>
          </cell>
        </row>
        <row r="14">
          <cell r="E14">
            <v>0.8039094142288673</v>
          </cell>
          <cell r="F14">
            <v>165</v>
          </cell>
          <cell r="I14">
            <v>8.8262768086893005E-3</v>
          </cell>
        </row>
        <row r="15">
          <cell r="E15">
            <v>0.88369662090565548</v>
          </cell>
          <cell r="F15">
            <v>165</v>
          </cell>
          <cell r="I15">
            <v>9.7686419561662744E-3</v>
          </cell>
        </row>
        <row r="16">
          <cell r="E16">
            <v>0.39589974316720061</v>
          </cell>
          <cell r="F16">
            <v>0</v>
          </cell>
          <cell r="I16">
            <v>2.6627357837877316E-3</v>
          </cell>
        </row>
        <row r="17">
          <cell r="E17">
            <v>0.26895210643060957</v>
          </cell>
          <cell r="F17">
            <v>0</v>
          </cell>
          <cell r="I17">
            <v>1.7792601242789241E-3</v>
          </cell>
        </row>
        <row r="18">
          <cell r="E18">
            <v>9.1965118442074029E-2</v>
          </cell>
          <cell r="F18">
            <v>0</v>
          </cell>
          <cell r="I18">
            <v>5.9773521095496515E-4</v>
          </cell>
        </row>
        <row r="19">
          <cell r="E19">
            <v>0.12537162922117209</v>
          </cell>
          <cell r="F19">
            <v>0</v>
          </cell>
          <cell r="I19">
            <v>8.2016562535491703E-4</v>
          </cell>
        </row>
        <row r="20">
          <cell r="E20">
            <v>0.73112184618368459</v>
          </cell>
          <cell r="F20">
            <v>165</v>
          </cell>
          <cell r="I20">
            <v>8.7913811519976653E-3</v>
          </cell>
        </row>
        <row r="21">
          <cell r="E21">
            <v>0.65743381712781712</v>
          </cell>
          <cell r="F21">
            <v>165</v>
          </cell>
          <cell r="I21">
            <v>8.3669472873261277E-3</v>
          </cell>
        </row>
        <row r="22">
          <cell r="E22">
            <v>0.24580268519091872</v>
          </cell>
          <cell r="F22">
            <v>0</v>
          </cell>
          <cell r="I22">
            <v>1.6218423146683661E-3</v>
          </cell>
        </row>
        <row r="23">
          <cell r="E23">
            <v>0.29393732506701753</v>
          </cell>
          <cell r="F23">
            <v>0</v>
          </cell>
          <cell r="I23">
            <v>1.9220904930379562E-3</v>
          </cell>
        </row>
        <row r="24">
          <cell r="E24">
            <v>0.11303822141590469</v>
          </cell>
          <cell r="F24">
            <v>0</v>
          </cell>
          <cell r="I24">
            <v>7.38558483631774E-4</v>
          </cell>
        </row>
        <row r="25">
          <cell r="E25">
            <v>0.1225880929872869</v>
          </cell>
          <cell r="F25">
            <v>0</v>
          </cell>
          <cell r="I25">
            <v>7.9324320710283315E-4</v>
          </cell>
        </row>
        <row r="26">
          <cell r="E26">
            <v>0.1740725462414662</v>
          </cell>
          <cell r="F26">
            <v>0</v>
          </cell>
          <cell r="I26">
            <v>1.1641301626311397E-3</v>
          </cell>
        </row>
        <row r="27">
          <cell r="E27">
            <v>0.2271678386782344</v>
          </cell>
          <cell r="F27">
            <v>0</v>
          </cell>
          <cell r="I27">
            <v>1.531596487390711E-3</v>
          </cell>
        </row>
        <row r="28">
          <cell r="E28">
            <v>0.25629874833272681</v>
          </cell>
          <cell r="F28">
            <v>0</v>
          </cell>
          <cell r="I28">
            <v>1.7300148813142887E-3</v>
          </cell>
        </row>
        <row r="29">
          <cell r="E29">
            <v>1.443933868102905</v>
          </cell>
          <cell r="F29">
            <v>0</v>
          </cell>
          <cell r="I29">
            <v>9.6155400792750367E-3</v>
          </cell>
        </row>
        <row r="30">
          <cell r="E30">
            <v>0.73024432251679616</v>
          </cell>
          <cell r="F30">
            <v>65</v>
          </cell>
          <cell r="I30">
            <v>7.923456544888732E-3</v>
          </cell>
        </row>
        <row r="31">
          <cell r="E31">
            <v>0.82191259023469299</v>
          </cell>
          <cell r="F31">
            <v>65</v>
          </cell>
          <cell r="I31">
            <v>8.9555088325977712E-3</v>
          </cell>
        </row>
        <row r="32">
          <cell r="E32">
            <v>0.73307784075044147</v>
          </cell>
          <cell r="F32">
            <v>165</v>
          </cell>
          <cell r="I32">
            <v>7.8415966985004859E-3</v>
          </cell>
        </row>
        <row r="33">
          <cell r="E33">
            <v>0.77322052725574741</v>
          </cell>
          <cell r="F33">
            <v>165</v>
          </cell>
          <cell r="I33">
            <v>8.3615232115111585E-3</v>
          </cell>
        </row>
        <row r="34">
          <cell r="E34">
            <v>0.69593932235299727</v>
          </cell>
          <cell r="F34">
            <v>165</v>
          </cell>
          <cell r="I34">
            <v>7.5881130655099209E-3</v>
          </cell>
        </row>
        <row r="35">
          <cell r="E35">
            <v>0.74487043130075647</v>
          </cell>
          <cell r="F35">
            <v>165</v>
          </cell>
          <cell r="I35">
            <v>8.1816925254216341E-3</v>
          </cell>
        </row>
        <row r="36">
          <cell r="E36">
            <v>0.56929652764567695</v>
          </cell>
          <cell r="F36">
            <v>0</v>
          </cell>
          <cell r="I36">
            <v>3.6966245323319996E-3</v>
          </cell>
        </row>
        <row r="37">
          <cell r="E37">
            <v>0.28648154819166799</v>
          </cell>
          <cell r="F37">
            <v>0</v>
          </cell>
          <cell r="I37">
            <v>1.8811778166376986E-3</v>
          </cell>
        </row>
        <row r="38">
          <cell r="E38">
            <v>0.68399957251287236</v>
          </cell>
          <cell r="F38">
            <v>65</v>
          </cell>
          <cell r="I38">
            <v>7.1788684860315888E-3</v>
          </cell>
        </row>
        <row r="39">
          <cell r="E39">
            <v>0.72705342029081543</v>
          </cell>
          <cell r="F39">
            <v>65</v>
          </cell>
          <cell r="I39">
            <v>7.6375861934869635E-3</v>
          </cell>
        </row>
        <row r="40">
          <cell r="E40">
            <v>0.3959528905966912</v>
          </cell>
          <cell r="F40">
            <v>0</v>
          </cell>
          <cell r="I40">
            <v>2.6043306528959432E-3</v>
          </cell>
        </row>
        <row r="41">
          <cell r="E41">
            <v>0.39983224463984895</v>
          </cell>
          <cell r="F41">
            <v>0</v>
          </cell>
          <cell r="I41">
            <v>2.586533082670049E-3</v>
          </cell>
        </row>
        <row r="42">
          <cell r="I42">
            <v>5.2375990965614705E-3</v>
          </cell>
        </row>
        <row r="43">
          <cell r="I43">
            <v>1.0339164706417879E-3</v>
          </cell>
        </row>
        <row r="44">
          <cell r="I44">
            <v>1.7024914535917919E-3</v>
          </cell>
        </row>
        <row r="45">
          <cell r="E45">
            <v>0.20789042711964037</v>
          </cell>
          <cell r="F45">
            <v>0</v>
          </cell>
          <cell r="I45">
            <v>1.3302496537933865E-3</v>
          </cell>
        </row>
        <row r="46">
          <cell r="E46">
            <v>0.18925623327989111</v>
          </cell>
          <cell r="F46">
            <v>0</v>
          </cell>
          <cell r="I46">
            <v>1.2416903257524191E-3</v>
          </cell>
        </row>
        <row r="47">
          <cell r="E47">
            <v>0.36676360292061388</v>
          </cell>
          <cell r="F47">
            <v>0</v>
          </cell>
          <cell r="I47">
            <v>2.4475105462842053E-3</v>
          </cell>
        </row>
        <row r="48">
          <cell r="E48">
            <v>0.89023365379363539</v>
          </cell>
          <cell r="F48">
            <v>0</v>
          </cell>
          <cell r="I48">
            <v>6.0285231988700212E-3</v>
          </cell>
        </row>
        <row r="49">
          <cell r="E49">
            <v>0.72353873345088704</v>
          </cell>
          <cell r="F49">
            <v>165</v>
          </cell>
          <cell r="I49">
            <v>8.7259015743640349E-3</v>
          </cell>
        </row>
        <row r="50">
          <cell r="E50">
            <v>0.64004384561853922</v>
          </cell>
          <cell r="F50">
            <v>165</v>
          </cell>
          <cell r="I50">
            <v>7.8251258792249017E-3</v>
          </cell>
        </row>
        <row r="51">
          <cell r="E51">
            <v>0.67755792007437032</v>
          </cell>
          <cell r="F51">
            <v>65</v>
          </cell>
          <cell r="I51">
            <v>7.7989442630299628E-3</v>
          </cell>
        </row>
        <row r="52">
          <cell r="E52">
            <v>0.67192561945406348</v>
          </cell>
          <cell r="F52">
            <v>65</v>
          </cell>
          <cell r="I52">
            <v>7.9579899065372103E-3</v>
          </cell>
        </row>
        <row r="53">
          <cell r="E53">
            <v>0.1202573419935946</v>
          </cell>
          <cell r="F53">
            <v>0</v>
          </cell>
          <cell r="I53">
            <v>8.1574359848410848E-4</v>
          </cell>
        </row>
        <row r="54">
          <cell r="E54">
            <v>0.11812416715147861</v>
          </cell>
          <cell r="F54">
            <v>0</v>
          </cell>
          <cell r="I54">
            <v>7.8804966393603633E-4</v>
          </cell>
        </row>
        <row r="55">
          <cell r="E55">
            <v>0.68444654272637906</v>
          </cell>
          <cell r="F55">
            <v>0</v>
          </cell>
          <cell r="I55">
            <v>4.6913926331167803E-3</v>
          </cell>
        </row>
        <row r="56">
          <cell r="E56">
            <v>0.36540712851452001</v>
          </cell>
          <cell r="F56">
            <v>0</v>
          </cell>
          <cell r="I56">
            <v>2.4751527177810403E-3</v>
          </cell>
        </row>
        <row r="57">
          <cell r="E57">
            <v>0.62031223374220679</v>
          </cell>
          <cell r="F57">
            <v>65</v>
          </cell>
          <cell r="I57">
            <v>8.1229245352894518E-3</v>
          </cell>
        </row>
        <row r="58">
          <cell r="E58">
            <v>0.642914727016904</v>
          </cell>
          <cell r="F58">
            <v>65</v>
          </cell>
          <cell r="I58">
            <v>7.7369938203318044E-3</v>
          </cell>
        </row>
        <row r="59">
          <cell r="E59">
            <v>0.88689939203723678</v>
          </cell>
          <cell r="F59">
            <v>165</v>
          </cell>
          <cell r="I59">
            <v>1.1145952997203402E-2</v>
          </cell>
        </row>
        <row r="60">
          <cell r="E60">
            <v>0.77540402803695341</v>
          </cell>
          <cell r="F60">
            <v>165</v>
          </cell>
          <cell r="I60">
            <v>9.4428430188174019E-3</v>
          </cell>
        </row>
        <row r="62">
          <cell r="I62" t="e">
            <v>#VALUE!</v>
          </cell>
        </row>
        <row r="76">
          <cell r="F76">
            <v>0</v>
          </cell>
          <cell r="I76">
            <v>9.6703158004082042E-4</v>
          </cell>
        </row>
        <row r="77">
          <cell r="F77">
            <v>0</v>
          </cell>
          <cell r="I77">
            <v>1.2703699622239044E-3</v>
          </cell>
        </row>
        <row r="78">
          <cell r="F78">
            <v>0</v>
          </cell>
          <cell r="I78">
            <v>1.6591879066796334E-3</v>
          </cell>
        </row>
        <row r="79">
          <cell r="F79">
            <v>0</v>
          </cell>
          <cell r="I79">
            <v>9.1594688291987008E-4</v>
          </cell>
        </row>
        <row r="80">
          <cell r="F80">
            <v>0</v>
          </cell>
          <cell r="I80">
            <v>1.2811080249477871E-3</v>
          </cell>
        </row>
        <row r="81">
          <cell r="F81">
            <v>0</v>
          </cell>
          <cell r="I81">
            <v>1.1200198215142777E-3</v>
          </cell>
        </row>
        <row r="82">
          <cell r="F82">
            <v>0</v>
          </cell>
          <cell r="I82">
            <v>2.35303278701659E-3</v>
          </cell>
        </row>
        <row r="83">
          <cell r="F83">
            <v>0</v>
          </cell>
          <cell r="I83">
            <v>8.5146131843623026E-4</v>
          </cell>
        </row>
        <row r="84">
          <cell r="F84">
            <v>0</v>
          </cell>
          <cell r="I84">
            <v>2.3237572893361103E-3</v>
          </cell>
        </row>
        <row r="85">
          <cell r="F85">
            <v>0</v>
          </cell>
          <cell r="I85">
            <v>8.3534674792762147E-4</v>
          </cell>
        </row>
        <row r="86">
          <cell r="F86">
            <v>0</v>
          </cell>
          <cell r="I86">
            <v>7.0072967737779641E-4</v>
          </cell>
        </row>
        <row r="87">
          <cell r="F87">
            <v>0</v>
          </cell>
          <cell r="I87">
            <v>9.1845989745445705E-4</v>
          </cell>
        </row>
        <row r="88">
          <cell r="F88">
            <v>0</v>
          </cell>
          <cell r="I88">
            <v>8.5296909635587009E-4</v>
          </cell>
        </row>
        <row r="89">
          <cell r="F89">
            <v>0</v>
          </cell>
          <cell r="I89">
            <v>8.4477365251291962E-4</v>
          </cell>
        </row>
        <row r="90">
          <cell r="F90">
            <v>0</v>
          </cell>
          <cell r="I90">
            <v>8.4836190427113102E-4</v>
          </cell>
        </row>
        <row r="91">
          <cell r="F91">
            <v>0</v>
          </cell>
          <cell r="I91">
            <v>8.8424558134744715E-4</v>
          </cell>
        </row>
        <row r="92">
          <cell r="F92">
            <v>0</v>
          </cell>
          <cell r="I92">
            <v>8.1838718856537963E-4</v>
          </cell>
        </row>
        <row r="93">
          <cell r="F93">
            <v>0</v>
          </cell>
          <cell r="I93">
            <v>7.7501753152613563E-4</v>
          </cell>
        </row>
        <row r="94">
          <cell r="F94">
            <v>0</v>
          </cell>
          <cell r="I94">
            <v>1.3269410993203012E-3</v>
          </cell>
        </row>
        <row r="95">
          <cell r="F95">
            <v>0</v>
          </cell>
          <cell r="I95">
            <v>1.1496674553424838E-3</v>
          </cell>
        </row>
        <row r="96">
          <cell r="F96">
            <v>0</v>
          </cell>
          <cell r="I96">
            <v>2.5292101797305701E-2</v>
          </cell>
        </row>
        <row r="97">
          <cell r="F97">
            <v>0</v>
          </cell>
          <cell r="I97">
            <v>8.2708483938192482E-4</v>
          </cell>
        </row>
        <row r="98">
          <cell r="F98">
            <v>0</v>
          </cell>
          <cell r="I98">
            <v>8.5684171469079754E-4</v>
          </cell>
        </row>
        <row r="99">
          <cell r="F99">
            <v>0</v>
          </cell>
          <cell r="I99">
            <v>1.2958251789656511E-3</v>
          </cell>
        </row>
        <row r="100">
          <cell r="F100">
            <v>0</v>
          </cell>
          <cell r="I100">
            <v>7.0873374984941283E-4</v>
          </cell>
        </row>
        <row r="101">
          <cell r="F101">
            <v>0</v>
          </cell>
          <cell r="I101">
            <v>7.3228122845827508E-4</v>
          </cell>
        </row>
        <row r="102">
          <cell r="F102">
            <v>0</v>
          </cell>
          <cell r="I102">
            <v>7.0391194164337297E-4</v>
          </cell>
        </row>
        <row r="103">
          <cell r="F103">
            <v>0</v>
          </cell>
          <cell r="I103">
            <v>6.6773716024206241E-4</v>
          </cell>
        </row>
        <row r="104">
          <cell r="F104">
            <v>0</v>
          </cell>
          <cell r="I104">
            <v>1.84940063204288E-3</v>
          </cell>
        </row>
        <row r="105">
          <cell r="F105">
            <v>0</v>
          </cell>
          <cell r="I105">
            <v>1.0189142292477405E-3</v>
          </cell>
        </row>
        <row r="106">
          <cell r="F106">
            <v>0</v>
          </cell>
          <cell r="I106">
            <v>8.5042742330999313E-4</v>
          </cell>
        </row>
        <row r="107">
          <cell r="F107">
            <v>0</v>
          </cell>
          <cell r="I107">
            <v>8.7645340026434729E-4</v>
          </cell>
        </row>
        <row r="108">
          <cell r="F108">
            <v>0</v>
          </cell>
          <cell r="I108">
            <v>8.8258273174230989E-4</v>
          </cell>
        </row>
        <row r="109">
          <cell r="F109">
            <v>0</v>
          </cell>
          <cell r="I109">
            <v>9.7163628233648471E-4</v>
          </cell>
        </row>
        <row r="110">
          <cell r="F110">
            <v>0</v>
          </cell>
          <cell r="I110">
            <v>9.1493072328985346E-4</v>
          </cell>
        </row>
        <row r="114">
          <cell r="F114">
            <v>0</v>
          </cell>
          <cell r="I114">
            <v>6.8589540855450879E-3</v>
          </cell>
        </row>
        <row r="115">
          <cell r="F115">
            <v>0</v>
          </cell>
          <cell r="I115">
            <v>8.8585981489220202E-4</v>
          </cell>
        </row>
        <row r="116">
          <cell r="F116">
            <v>0</v>
          </cell>
          <cell r="I116">
            <v>1.8682477547286307E-3</v>
          </cell>
        </row>
        <row r="117">
          <cell r="F117">
            <v>0</v>
          </cell>
          <cell r="I117">
            <v>1.3674885283791857E-3</v>
          </cell>
        </row>
        <row r="119">
          <cell r="F119">
            <v>0</v>
          </cell>
          <cell r="I119">
            <v>2.2000932926215079E-3</v>
          </cell>
        </row>
        <row r="120">
          <cell r="F120">
            <v>0</v>
          </cell>
          <cell r="I120">
            <v>9.6853934401988293E-4</v>
          </cell>
        </row>
        <row r="121">
          <cell r="F121">
            <v>0</v>
          </cell>
          <cell r="I121">
            <v>3.2888909957202814E-3</v>
          </cell>
        </row>
        <row r="122">
          <cell r="F122">
            <v>0</v>
          </cell>
          <cell r="I122">
            <v>7.2227236648073729E-4</v>
          </cell>
        </row>
        <row r="123">
          <cell r="F123">
            <v>0</v>
          </cell>
          <cell r="I123">
            <v>7.3342932811177892E-4</v>
          </cell>
        </row>
        <row r="124">
          <cell r="F124">
            <v>0</v>
          </cell>
          <cell r="I124">
            <v>7.0779921187802625E-4</v>
          </cell>
        </row>
        <row r="125">
          <cell r="F125">
            <v>0</v>
          </cell>
          <cell r="I125">
            <v>2.3085161543639848E-2</v>
          </cell>
        </row>
        <row r="126">
          <cell r="F126">
            <v>0</v>
          </cell>
          <cell r="I126">
            <v>1.4865190010778897E-2</v>
          </cell>
        </row>
        <row r="127">
          <cell r="F127">
            <v>0</v>
          </cell>
          <cell r="I127">
            <v>8.0416299133356198E-4</v>
          </cell>
        </row>
        <row r="128">
          <cell r="F128">
            <v>0</v>
          </cell>
          <cell r="I128">
            <v>8.2030387594346369E-4</v>
          </cell>
        </row>
        <row r="129">
          <cell r="F129">
            <v>0</v>
          </cell>
          <cell r="I129">
            <v>7.6268952268900415E-4</v>
          </cell>
        </row>
        <row r="130">
          <cell r="F130">
            <v>0</v>
          </cell>
          <cell r="I130">
            <v>7.4520081280404576E-4</v>
          </cell>
        </row>
        <row r="131">
          <cell r="F131">
            <v>0</v>
          </cell>
          <cell r="I131">
            <v>8.7104322386335543E-4</v>
          </cell>
        </row>
        <row r="132">
          <cell r="F132">
            <v>0</v>
          </cell>
          <cell r="I132">
            <v>2.2405044477121537E-3</v>
          </cell>
        </row>
        <row r="133">
          <cell r="F133">
            <v>0</v>
          </cell>
          <cell r="I133">
            <v>1.0413107728000643E-3</v>
          </cell>
        </row>
        <row r="134">
          <cell r="F134">
            <v>0</v>
          </cell>
          <cell r="I134">
            <v>9.3088053335338547E-4</v>
          </cell>
        </row>
        <row r="135">
          <cell r="F135">
            <v>0</v>
          </cell>
          <cell r="I135">
            <v>1.8403564107683556E-3</v>
          </cell>
        </row>
        <row r="136">
          <cell r="F136">
            <v>0</v>
          </cell>
          <cell r="I136">
            <v>1.5438345640145295E-3</v>
          </cell>
        </row>
        <row r="137">
          <cell r="F137">
            <v>0</v>
          </cell>
          <cell r="I137">
            <v>1.6985397576946436E-3</v>
          </cell>
        </row>
        <row r="138">
          <cell r="F138">
            <v>0</v>
          </cell>
          <cell r="I138">
            <v>1.0862418226339234E-3</v>
          </cell>
        </row>
        <row r="139">
          <cell r="F139">
            <v>0</v>
          </cell>
          <cell r="I139">
            <v>2.9326823261626388E-3</v>
          </cell>
        </row>
        <row r="140">
          <cell r="F140">
            <v>0</v>
          </cell>
          <cell r="I140">
            <v>1.4592214593604077E-3</v>
          </cell>
        </row>
        <row r="141">
          <cell r="F141">
            <v>0</v>
          </cell>
          <cell r="I141">
            <v>1.2937826798223903E-3</v>
          </cell>
        </row>
        <row r="142">
          <cell r="F142">
            <v>0</v>
          </cell>
          <cell r="I142">
            <v>1.5343771889643992E-3</v>
          </cell>
        </row>
        <row r="143">
          <cell r="F143">
            <v>0</v>
          </cell>
          <cell r="I143">
            <v>2.8371506677982378E-3</v>
          </cell>
        </row>
        <row r="144">
          <cell r="F144">
            <v>0</v>
          </cell>
          <cell r="I144">
            <v>1.7614990849384384E-3</v>
          </cell>
        </row>
        <row r="145">
          <cell r="F145">
            <v>0</v>
          </cell>
          <cell r="I145">
            <v>1.4547065808535552E-3</v>
          </cell>
        </row>
        <row r="146">
          <cell r="F146">
            <v>0</v>
          </cell>
          <cell r="I146">
            <v>1.6057199331233503E-3</v>
          </cell>
        </row>
        <row r="147">
          <cell r="F147">
            <v>0</v>
          </cell>
          <cell r="I147">
            <v>1.463137508576723E-3</v>
          </cell>
        </row>
        <row r="148">
          <cell r="F148">
            <v>0</v>
          </cell>
          <cell r="I148">
            <v>2.3511520856412168E-3</v>
          </cell>
        </row>
        <row r="149">
          <cell r="F149">
            <v>0</v>
          </cell>
          <cell r="I149">
            <v>1.5212865247551707E-3</v>
          </cell>
        </row>
        <row r="150">
          <cell r="F150">
            <v>0</v>
          </cell>
          <cell r="I150">
            <v>1.3669022777627355E-3</v>
          </cell>
        </row>
        <row r="151">
          <cell r="F151">
            <v>0</v>
          </cell>
          <cell r="I151">
            <v>1.7331441166701894E-3</v>
          </cell>
        </row>
        <row r="152">
          <cell r="F152">
            <v>0</v>
          </cell>
          <cell r="I152">
            <v>1.125066576284317E-3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BD28-B9E5-FE40-A195-B21CFEACB45A}">
  <dimension ref="A1:AI2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5" sqref="D25"/>
    </sheetView>
  </sheetViews>
  <sheetFormatPr baseColWidth="10" defaultRowHeight="16" x14ac:dyDescent="0.2"/>
  <cols>
    <col min="1" max="1" width="31.6640625" customWidth="1"/>
    <col min="18" max="18" width="10.5" customWidth="1"/>
    <col min="19" max="20" width="13" customWidth="1"/>
    <col min="26" max="26" width="43.1640625" customWidth="1"/>
  </cols>
  <sheetData>
    <row r="1" spans="1:35" ht="51" x14ac:dyDescent="0.2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9" t="s">
        <v>125</v>
      </c>
      <c r="K1" s="19" t="s">
        <v>126</v>
      </c>
      <c r="L1" s="19" t="s">
        <v>127</v>
      </c>
      <c r="M1" s="19" t="s">
        <v>129</v>
      </c>
      <c r="N1" s="19" t="s">
        <v>130</v>
      </c>
      <c r="O1" s="19" t="s">
        <v>132</v>
      </c>
      <c r="P1" s="19" t="s">
        <v>131</v>
      </c>
      <c r="R1" s="19" t="s">
        <v>134</v>
      </c>
      <c r="S1" s="19" t="s">
        <v>133</v>
      </c>
      <c r="T1" s="19" t="s">
        <v>222</v>
      </c>
      <c r="U1" s="19" t="s">
        <v>128</v>
      </c>
      <c r="V1" s="19" t="s">
        <v>66</v>
      </c>
      <c r="W1" s="19" t="s">
        <v>223</v>
      </c>
      <c r="X1" s="19" t="s">
        <v>224</v>
      </c>
      <c r="Y1" s="19" t="s">
        <v>221</v>
      </c>
      <c r="AF1" s="19" t="s">
        <v>209</v>
      </c>
      <c r="AG1" s="19" t="s">
        <v>135</v>
      </c>
      <c r="AH1" t="s">
        <v>128</v>
      </c>
      <c r="AI1" t="s">
        <v>133</v>
      </c>
    </row>
    <row r="2" spans="1:35" x14ac:dyDescent="0.2">
      <c r="A2" s="4" t="s">
        <v>8</v>
      </c>
    </row>
    <row r="3" spans="1:35" x14ac:dyDescent="0.2">
      <c r="A3" t="s">
        <v>9</v>
      </c>
      <c r="B3" s="5">
        <v>41.449039999999997</v>
      </c>
      <c r="C3">
        <v>0.1950764331313958</v>
      </c>
      <c r="D3">
        <v>5.2091812785396989</v>
      </c>
      <c r="E3">
        <v>2.1599115844743912</v>
      </c>
      <c r="F3">
        <v>2.1109581151255501</v>
      </c>
      <c r="G3">
        <v>2.66541456576457</v>
      </c>
      <c r="H3">
        <v>0.64488493370373268</v>
      </c>
      <c r="K3">
        <f>$B3*C3</f>
        <v>8.0857308799205487</v>
      </c>
      <c r="L3">
        <f>$B3*D3</f>
        <v>215.9155631814431</v>
      </c>
      <c r="M3">
        <f t="shared" ref="M3:P12" si="0">$B3*E3</f>
        <v>89.526261661342417</v>
      </c>
      <c r="N3">
        <f>$B3*F3</f>
        <v>87.497187352163522</v>
      </c>
      <c r="O3">
        <f t="shared" si="0"/>
        <v>110.47887495295828</v>
      </c>
      <c r="P3">
        <f t="shared" si="0"/>
        <v>26.729861412483363</v>
      </c>
      <c r="S3" s="25">
        <f>226.02* K3- 83.77</f>
        <v>1743.7668934796425</v>
      </c>
      <c r="T3" s="25"/>
      <c r="U3" s="6">
        <f xml:space="preserve"> 0.0138*L3 + 0.0051</f>
        <v>2.984734771903915</v>
      </c>
      <c r="V3" s="25">
        <f>12.353*N3 - 10.687</f>
        <v>1070.1657553612761</v>
      </c>
      <c r="W3" s="25">
        <f t="shared" ref="W3:W9" si="1">28.045*P3 + 16.423</f>
        <v>766.06196331309593</v>
      </c>
      <c r="X3" s="25">
        <f>32.875*P3 + 8.557</f>
        <v>887.30119393539053</v>
      </c>
      <c r="Y3" s="25">
        <f t="shared" ref="Y3:Y9" si="2">17.893*O3 + 1.6393</f>
        <v>1978.4378095332827</v>
      </c>
      <c r="AA3" s="6"/>
      <c r="AB3" s="6"/>
      <c r="AC3" s="6"/>
      <c r="AD3" s="26"/>
      <c r="AF3" s="25">
        <v>1978.4378095332827</v>
      </c>
      <c r="AG3" s="25">
        <v>766.06196331309593</v>
      </c>
      <c r="AH3">
        <v>2.984734771903915</v>
      </c>
      <c r="AI3">
        <v>1743.7668934796425</v>
      </c>
    </row>
    <row r="4" spans="1:35" x14ac:dyDescent="0.2">
      <c r="A4" t="s">
        <v>10</v>
      </c>
      <c r="B4" s="5">
        <v>42.506900000000002</v>
      </c>
      <c r="C4">
        <v>0.1501518355828709</v>
      </c>
      <c r="D4">
        <v>4.9991089358206606</v>
      </c>
      <c r="E4">
        <v>2.3285817663729511</v>
      </c>
      <c r="F4">
        <v>2.448993653730724</v>
      </c>
      <c r="G4">
        <v>2.9431725477042714</v>
      </c>
      <c r="H4">
        <v>0.6569374500520232</v>
      </c>
      <c r="K4">
        <f t="shared" ref="K4:K12" si="3">$B4*C4</f>
        <v>6.3824890599375355</v>
      </c>
      <c r="L4">
        <f t="shared" ref="L4:L12" si="4">$B4*D4</f>
        <v>212.49662362403524</v>
      </c>
      <c r="M4">
        <f t="shared" si="0"/>
        <v>98.980792285038405</v>
      </c>
      <c r="N4">
        <f t="shared" si="0"/>
        <v>104.09912833976651</v>
      </c>
      <c r="O4">
        <f t="shared" si="0"/>
        <v>125.1051411680107</v>
      </c>
      <c r="P4">
        <f t="shared" si="0"/>
        <v>27.924374495616345</v>
      </c>
      <c r="S4" s="25">
        <f t="shared" ref="S4:S12" si="5">226.02* K4- 83.77</f>
        <v>1358.8001773270819</v>
      </c>
      <c r="T4" s="25"/>
      <c r="U4" s="6">
        <f t="shared" ref="U4:U12" si="6" xml:space="preserve"> 0.0138*L4 + 0.0051</f>
        <v>2.9375534060116864</v>
      </c>
      <c r="V4" s="25">
        <f t="shared" ref="V4:V12" si="7">12.353*N4 - 10.687</f>
        <v>1275.2495323811359</v>
      </c>
      <c r="W4" s="25">
        <f t="shared" si="1"/>
        <v>799.56208272956042</v>
      </c>
      <c r="X4" s="25">
        <f t="shared" ref="X4:X12" si="8">32.875*P4 + 8.557</f>
        <v>926.57081154338732</v>
      </c>
      <c r="Y4" s="25">
        <f t="shared" si="2"/>
        <v>2240.1455909192155</v>
      </c>
      <c r="AA4" s="6"/>
      <c r="AB4" s="6"/>
      <c r="AC4" s="6"/>
      <c r="AD4" s="26"/>
      <c r="AF4" s="25">
        <v>2240.1455909192155</v>
      </c>
      <c r="AG4" s="25">
        <v>799.56208272956042</v>
      </c>
      <c r="AH4">
        <v>2.9375534060116864</v>
      </c>
      <c r="AI4">
        <v>1358.8001773270819</v>
      </c>
    </row>
    <row r="5" spans="1:35" x14ac:dyDescent="0.2">
      <c r="A5" t="s">
        <v>11</v>
      </c>
      <c r="B5" s="5">
        <v>40.451180000000001</v>
      </c>
      <c r="C5">
        <v>0.1192028711792753</v>
      </c>
      <c r="D5">
        <v>4.4685685682717091</v>
      </c>
      <c r="E5">
        <v>2.2251873262786925</v>
      </c>
      <c r="F5">
        <v>2.3903276752589506</v>
      </c>
      <c r="G5">
        <v>2.677790915134354</v>
      </c>
      <c r="H5">
        <v>0.61013011570276321</v>
      </c>
      <c r="K5">
        <f t="shared" si="3"/>
        <v>4.8218967985896777</v>
      </c>
      <c r="L5">
        <f t="shared" si="4"/>
        <v>180.75887149750119</v>
      </c>
      <c r="M5">
        <f t="shared" si="0"/>
        <v>90.011453069018117</v>
      </c>
      <c r="N5">
        <f t="shared" si="0"/>
        <v>96.691575050881355</v>
      </c>
      <c r="O5">
        <f t="shared" si="0"/>
        <v>108.31980231046448</v>
      </c>
      <c r="P5">
        <f t="shared" si="0"/>
        <v>24.680483133713302</v>
      </c>
      <c r="S5" s="25">
        <f t="shared" si="5"/>
        <v>1006.0751144172391</v>
      </c>
      <c r="T5" s="25"/>
      <c r="U5" s="6">
        <f t="shared" si="6"/>
        <v>2.4995724266655164</v>
      </c>
      <c r="V5" s="25">
        <f t="shared" si="7"/>
        <v>1183.7440266035373</v>
      </c>
      <c r="W5" s="25">
        <f t="shared" si="1"/>
        <v>708.5871494849896</v>
      </c>
      <c r="X5" s="25">
        <f t="shared" si="8"/>
        <v>819.92788302082488</v>
      </c>
      <c r="Y5" s="25">
        <f t="shared" si="2"/>
        <v>1939.8055227411412</v>
      </c>
      <c r="AA5" s="6"/>
      <c r="AB5" s="6"/>
      <c r="AC5" s="6"/>
      <c r="AD5" s="26"/>
      <c r="AF5" s="25">
        <v>1939.8055227411412</v>
      </c>
      <c r="AG5" s="25">
        <v>708.5871494849896</v>
      </c>
      <c r="AH5">
        <v>2.4995724266655164</v>
      </c>
      <c r="AI5">
        <v>1006.0751144172391</v>
      </c>
    </row>
    <row r="6" spans="1:35" x14ac:dyDescent="0.2">
      <c r="A6" t="s">
        <v>12</v>
      </c>
      <c r="B6" s="5">
        <v>42.5274</v>
      </c>
      <c r="C6">
        <v>6.4418381913545444E-2</v>
      </c>
      <c r="D6">
        <v>4.0625802185136752</v>
      </c>
      <c r="E6">
        <v>2.1004342339401729</v>
      </c>
      <c r="F6">
        <v>1.8030471103185237</v>
      </c>
      <c r="G6">
        <v>1.9277902222091747</v>
      </c>
      <c r="H6">
        <v>0.55243497345598458</v>
      </c>
      <c r="K6">
        <f t="shared" si="3"/>
        <v>2.7395462949901126</v>
      </c>
      <c r="L6">
        <f t="shared" si="4"/>
        <v>172.77097398481848</v>
      </c>
      <c r="M6">
        <f t="shared" si="0"/>
        <v>89.326006840467315</v>
      </c>
      <c r="N6">
        <f t="shared" si="0"/>
        <v>76.678905679359985</v>
      </c>
      <c r="O6">
        <f t="shared" si="0"/>
        <v>81.983905895978452</v>
      </c>
      <c r="P6">
        <f t="shared" si="0"/>
        <v>23.493623090152038</v>
      </c>
      <c r="S6" s="25">
        <f t="shared" si="5"/>
        <v>535.42225359366535</v>
      </c>
      <c r="T6" s="25"/>
      <c r="U6" s="6">
        <f t="shared" si="6"/>
        <v>2.3893394409904953</v>
      </c>
      <c r="V6" s="25">
        <f t="shared" si="7"/>
        <v>936.52752185713382</v>
      </c>
      <c r="W6" s="25">
        <f t="shared" si="1"/>
        <v>675.30165956331393</v>
      </c>
      <c r="X6" s="25">
        <f t="shared" si="8"/>
        <v>780.90985908874825</v>
      </c>
      <c r="Y6" s="25">
        <f t="shared" si="2"/>
        <v>1468.5773281967427</v>
      </c>
      <c r="AF6" s="25">
        <v>1468.5773281967427</v>
      </c>
      <c r="AG6" s="25">
        <v>675.30165956331393</v>
      </c>
      <c r="AH6">
        <v>2.3893394409904953</v>
      </c>
      <c r="AI6">
        <v>535.42225359366535</v>
      </c>
    </row>
    <row r="7" spans="1:35" x14ac:dyDescent="0.2">
      <c r="A7" t="s">
        <v>13</v>
      </c>
      <c r="B7" s="5">
        <v>44.586799999999997</v>
      </c>
      <c r="C7">
        <v>4.1511413751426127E-2</v>
      </c>
      <c r="D7">
        <v>2.8790878577042434</v>
      </c>
      <c r="E7">
        <v>1.9855776941213044</v>
      </c>
      <c r="F7">
        <v>2.4200220058465458</v>
      </c>
      <c r="G7">
        <v>1.0637398126394526</v>
      </c>
      <c r="H7">
        <v>0.24449182385568569</v>
      </c>
      <c r="K7">
        <f t="shared" si="3"/>
        <v>1.8508611026520863</v>
      </c>
      <c r="L7">
        <f t="shared" si="4"/>
        <v>128.36931449388754</v>
      </c>
      <c r="M7">
        <f t="shared" si="0"/>
        <v>88.53055553224776</v>
      </c>
      <c r="N7">
        <f t="shared" si="0"/>
        <v>107.90103717027876</v>
      </c>
      <c r="O7">
        <f t="shared" si="0"/>
        <v>47.428754278192741</v>
      </c>
      <c r="P7">
        <f t="shared" si="0"/>
        <v>10.901108051888686</v>
      </c>
      <c r="S7" s="25">
        <f t="shared" si="5"/>
        <v>334.56162642142459</v>
      </c>
      <c r="T7" s="25"/>
      <c r="U7" s="6">
        <f t="shared" si="6"/>
        <v>1.7765965400156483</v>
      </c>
      <c r="V7" s="25">
        <f t="shared" si="7"/>
        <v>1322.2145121644535</v>
      </c>
      <c r="W7" s="25">
        <f t="shared" si="1"/>
        <v>322.14457531521822</v>
      </c>
      <c r="X7" s="25">
        <f t="shared" si="8"/>
        <v>366.93092720584059</v>
      </c>
      <c r="Y7" s="25">
        <f t="shared" si="2"/>
        <v>850.28200029970276</v>
      </c>
      <c r="AA7" s="6"/>
      <c r="AB7" s="6"/>
      <c r="AC7" s="6"/>
      <c r="AD7" s="26"/>
      <c r="AF7" s="25">
        <v>850.28200029970276</v>
      </c>
      <c r="AG7" s="25">
        <v>322.14457531521822</v>
      </c>
      <c r="AH7">
        <v>1.7765965400156483</v>
      </c>
      <c r="AI7">
        <v>334.56162642142459</v>
      </c>
    </row>
    <row r="8" spans="1:35" x14ac:dyDescent="0.2">
      <c r="A8" t="s">
        <v>14</v>
      </c>
      <c r="B8" s="5">
        <v>44.429380000000002</v>
      </c>
      <c r="C8">
        <v>4.0078318646192101E-2</v>
      </c>
      <c r="D8">
        <v>2.7849422239315147</v>
      </c>
      <c r="E8">
        <v>1.931418671976622</v>
      </c>
      <c r="F8">
        <v>2.3479666253461251</v>
      </c>
      <c r="G8">
        <v>1.0570781264407567</v>
      </c>
      <c r="H8">
        <v>0.24259880557885236</v>
      </c>
      <c r="K8">
        <f t="shared" si="3"/>
        <v>1.7806548488927545</v>
      </c>
      <c r="L8">
        <f t="shared" si="4"/>
        <v>123.73325634509837</v>
      </c>
      <c r="M8">
        <f t="shared" si="0"/>
        <v>85.811734116344695</v>
      </c>
      <c r="N8">
        <f t="shared" si="0"/>
        <v>104.31870142482063</v>
      </c>
      <c r="O8">
        <f t="shared" si="0"/>
        <v>46.96532576932443</v>
      </c>
      <c r="P8">
        <f t="shared" si="0"/>
        <v>10.778514520608951</v>
      </c>
      <c r="S8" s="25">
        <f t="shared" si="5"/>
        <v>318.69360894674043</v>
      </c>
      <c r="T8" s="25"/>
      <c r="U8" s="6">
        <f t="shared" si="6"/>
        <v>1.7126189375623575</v>
      </c>
      <c r="V8" s="25">
        <f t="shared" si="7"/>
        <v>1277.9619187008093</v>
      </c>
      <c r="W8" s="25">
        <f t="shared" si="1"/>
        <v>318.70643973047805</v>
      </c>
      <c r="X8" s="25">
        <f t="shared" si="8"/>
        <v>362.90066486501928</v>
      </c>
      <c r="Y8" s="25">
        <f t="shared" si="2"/>
        <v>841.98987399052214</v>
      </c>
      <c r="AA8" s="6"/>
      <c r="AB8" s="6"/>
      <c r="AC8" s="6"/>
      <c r="AD8" s="26"/>
      <c r="AF8" s="25">
        <v>841.98987399052214</v>
      </c>
      <c r="AG8" s="25">
        <v>318.70643973047805</v>
      </c>
      <c r="AH8">
        <v>1.7126189375623575</v>
      </c>
      <c r="AI8">
        <v>318.69360894674043</v>
      </c>
    </row>
    <row r="9" spans="1:35" x14ac:dyDescent="0.2">
      <c r="A9" t="s">
        <v>15</v>
      </c>
      <c r="B9" s="6">
        <f>AVERAGE(B7:B8)</f>
        <v>44.508089999999996</v>
      </c>
      <c r="C9">
        <v>0.14553059590976564</v>
      </c>
      <c r="D9">
        <v>2.8587078959136378</v>
      </c>
      <c r="E9">
        <v>1.9872996993086636</v>
      </c>
      <c r="F9">
        <v>2.011423677882139</v>
      </c>
      <c r="G9">
        <v>1.5019431753473598</v>
      </c>
      <c r="H9">
        <v>0.28146259811201318</v>
      </c>
      <c r="K9">
        <f t="shared" si="3"/>
        <v>6.4772888605054799</v>
      </c>
      <c r="L9">
        <f t="shared" si="4"/>
        <v>127.23562831503482</v>
      </c>
      <c r="M9">
        <f t="shared" si="0"/>
        <v>88.450913873802932</v>
      </c>
      <c r="N9">
        <f t="shared" si="0"/>
        <v>89.524626083309244</v>
      </c>
      <c r="O9">
        <f t="shared" si="0"/>
        <v>66.848622023246065</v>
      </c>
      <c r="P9">
        <f t="shared" si="0"/>
        <v>12.527362648403312</v>
      </c>
      <c r="S9" s="25">
        <f t="shared" si="5"/>
        <v>1380.2268282514488</v>
      </c>
      <c r="T9" s="25"/>
      <c r="U9" s="6">
        <f t="shared" si="6"/>
        <v>1.7609516707474806</v>
      </c>
      <c r="V9" s="25">
        <f t="shared" si="7"/>
        <v>1095.2107060071191</v>
      </c>
      <c r="W9" s="25">
        <f t="shared" si="1"/>
        <v>367.75288547447087</v>
      </c>
      <c r="X9" s="25">
        <f t="shared" si="8"/>
        <v>420.39404706625891</v>
      </c>
      <c r="Y9" s="25">
        <f t="shared" si="2"/>
        <v>1197.7616938619419</v>
      </c>
      <c r="AA9" s="6"/>
      <c r="AB9" s="6"/>
      <c r="AC9" s="6"/>
      <c r="AD9" s="26"/>
      <c r="AF9" s="25">
        <v>1197.7616938619419</v>
      </c>
      <c r="AG9" s="25">
        <v>367.75288547447087</v>
      </c>
      <c r="AH9">
        <v>1.7609516707474806</v>
      </c>
      <c r="AI9">
        <v>1380.2268282514488</v>
      </c>
    </row>
    <row r="10" spans="1:35" x14ac:dyDescent="0.2">
      <c r="A10" s="1"/>
      <c r="S10" s="25"/>
      <c r="T10" s="25"/>
      <c r="U10" s="6"/>
      <c r="V10" s="25"/>
      <c r="W10" s="25"/>
      <c r="Y10" s="25"/>
      <c r="AF10" s="25"/>
      <c r="AG10" s="25"/>
    </row>
    <row r="11" spans="1:35" x14ac:dyDescent="0.2">
      <c r="A11" s="1" t="s">
        <v>16</v>
      </c>
      <c r="S11" s="25"/>
      <c r="T11" s="25"/>
      <c r="U11" s="6"/>
      <c r="V11" s="25"/>
      <c r="W11" s="25"/>
      <c r="Y11" s="25"/>
      <c r="AF11" s="25"/>
      <c r="AG11" s="25"/>
    </row>
    <row r="12" spans="1:35" x14ac:dyDescent="0.2">
      <c r="A12" t="s">
        <v>17</v>
      </c>
      <c r="B12" s="7">
        <v>43.021210000000004</v>
      </c>
      <c r="C12">
        <v>0.15925251840049384</v>
      </c>
      <c r="D12">
        <v>3.8603262589182572</v>
      </c>
      <c r="E12">
        <v>1.9762360251965947</v>
      </c>
      <c r="F12">
        <v>1.6073525888870541</v>
      </c>
      <c r="G12">
        <v>2.2396782507029589</v>
      </c>
      <c r="H12">
        <v>0.58211829407456861</v>
      </c>
      <c r="K12">
        <f t="shared" si="3"/>
        <v>6.85123603713651</v>
      </c>
      <c r="L12">
        <f t="shared" si="4"/>
        <v>166.07590665343673</v>
      </c>
      <c r="M12">
        <f t="shared" si="0"/>
        <v>85.020065049547995</v>
      </c>
      <c r="N12">
        <f t="shared" si="0"/>
        <v>69.150253270553634</v>
      </c>
      <c r="O12">
        <f t="shared" si="0"/>
        <v>96.353668355924654</v>
      </c>
      <c r="P12">
        <f t="shared" si="0"/>
        <v>25.043433374223774</v>
      </c>
      <c r="S12" s="25">
        <f t="shared" si="5"/>
        <v>1464.746369113594</v>
      </c>
      <c r="T12" s="25"/>
      <c r="U12" s="6">
        <f t="shared" si="6"/>
        <v>2.296947511817427</v>
      </c>
      <c r="V12" s="25">
        <f t="shared" si="7"/>
        <v>843.52607865114896</v>
      </c>
      <c r="W12" s="25">
        <f>28.045*P12 + 16.423</f>
        <v>718.76608898010579</v>
      </c>
      <c r="X12" s="25">
        <f t="shared" si="8"/>
        <v>831.85987217760658</v>
      </c>
      <c r="Y12" s="25">
        <f>17.893*O12 + 1.6393</f>
        <v>1725.6954878925599</v>
      </c>
      <c r="AF12" s="25">
        <v>1725.6954878925599</v>
      </c>
      <c r="AG12" s="25">
        <v>718.76608898010579</v>
      </c>
      <c r="AH12">
        <v>2.296947511817427</v>
      </c>
      <c r="AI12">
        <v>1464.746369113594</v>
      </c>
    </row>
    <row r="13" spans="1:35" x14ac:dyDescent="0.2">
      <c r="A13" t="s">
        <v>18</v>
      </c>
      <c r="C13">
        <v>6.5106056015467317E-3</v>
      </c>
      <c r="D13">
        <v>0.68132259350870883</v>
      </c>
      <c r="E13">
        <v>1.9534518988326834</v>
      </c>
      <c r="F13">
        <v>0.22559307290093883</v>
      </c>
      <c r="G13">
        <v>4.1104763320246032E-3</v>
      </c>
      <c r="H13">
        <v>4.6364073151485316E-2</v>
      </c>
      <c r="K13">
        <f t="shared" ref="K13:K14" si="9">$B13*C13</f>
        <v>0</v>
      </c>
      <c r="L13">
        <f t="shared" ref="L13:L14" si="10">$B13*D13</f>
        <v>0</v>
      </c>
      <c r="M13">
        <f t="shared" ref="M13:M14" si="11">$B13*E13</f>
        <v>0</v>
      </c>
      <c r="N13">
        <f t="shared" ref="N13:N14" si="12">$B13*F13</f>
        <v>0</v>
      </c>
      <c r="O13">
        <f t="shared" ref="O13:O14" si="13">$B13*G13</f>
        <v>0</v>
      </c>
      <c r="P13">
        <f t="shared" ref="P13:P14" si="14">$B13*H13</f>
        <v>0</v>
      </c>
      <c r="S13" s="25"/>
      <c r="T13" s="25"/>
      <c r="U13" s="6"/>
      <c r="V13" s="25"/>
      <c r="W13" s="25"/>
      <c r="Y13" s="25"/>
      <c r="AF13" s="25"/>
      <c r="AG13" s="25"/>
    </row>
    <row r="14" spans="1:35" x14ac:dyDescent="0.2">
      <c r="A14" t="s">
        <v>19</v>
      </c>
      <c r="C14">
        <v>3.5291864279513923E-3</v>
      </c>
      <c r="D14">
        <v>0.55733042188920767</v>
      </c>
      <c r="E14">
        <v>1.9697330544339957</v>
      </c>
      <c r="F14">
        <v>0.23705184022503092</v>
      </c>
      <c r="G14">
        <v>3.5707139120674525E-3</v>
      </c>
      <c r="H14">
        <v>4.519922594468781E-2</v>
      </c>
      <c r="K14">
        <f t="shared" si="9"/>
        <v>0</v>
      </c>
      <c r="L14">
        <f t="shared" si="10"/>
        <v>0</v>
      </c>
      <c r="M14">
        <f t="shared" si="11"/>
        <v>0</v>
      </c>
      <c r="N14">
        <f t="shared" si="12"/>
        <v>0</v>
      </c>
      <c r="O14">
        <f t="shared" si="13"/>
        <v>0</v>
      </c>
      <c r="P14">
        <f t="shared" si="14"/>
        <v>0</v>
      </c>
      <c r="S14" s="25"/>
      <c r="T14" s="25"/>
      <c r="U14" s="6"/>
      <c r="V14" s="25"/>
      <c r="W14" s="25"/>
      <c r="Y14" s="25"/>
      <c r="AB14" t="s">
        <v>210</v>
      </c>
      <c r="AC14" t="s">
        <v>211</v>
      </c>
      <c r="AD14" t="s">
        <v>212</v>
      </c>
      <c r="AF14" s="25"/>
      <c r="AG14" s="25"/>
    </row>
    <row r="15" spans="1:35" x14ac:dyDescent="0.2">
      <c r="Z15" t="s">
        <v>213</v>
      </c>
      <c r="AA15" s="25">
        <v>850.28200029970276</v>
      </c>
      <c r="AB15" s="25">
        <v>322.14457531521822</v>
      </c>
      <c r="AC15">
        <v>1.7765965400156483</v>
      </c>
      <c r="AD15">
        <v>334.56162642142459</v>
      </c>
    </row>
    <row r="16" spans="1:35" x14ac:dyDescent="0.2">
      <c r="Z16" t="s">
        <v>214</v>
      </c>
      <c r="AA16" s="25">
        <v>841.98987399052214</v>
      </c>
      <c r="AB16" s="25">
        <v>318.70643973047805</v>
      </c>
      <c r="AC16">
        <v>1.7126189375623575</v>
      </c>
      <c r="AD16">
        <v>318.69360894674043</v>
      </c>
    </row>
    <row r="17" spans="1:30" x14ac:dyDescent="0.2">
      <c r="Z17" t="s">
        <v>215</v>
      </c>
      <c r="AA17" s="25">
        <v>1468.5773281967427</v>
      </c>
      <c r="AB17" s="25">
        <v>675.30165956331393</v>
      </c>
      <c r="AC17">
        <v>2.3893394409904953</v>
      </c>
      <c r="AD17">
        <v>535.42225359366535</v>
      </c>
    </row>
    <row r="18" spans="1:30" x14ac:dyDescent="0.2">
      <c r="A18" s="18" t="s">
        <v>220</v>
      </c>
      <c r="Z18" t="s">
        <v>216</v>
      </c>
      <c r="AA18" s="25">
        <v>1939.8055227411412</v>
      </c>
      <c r="AB18" s="25">
        <v>708.5871494849896</v>
      </c>
      <c r="AC18">
        <v>2.4995724266655164</v>
      </c>
      <c r="AD18">
        <v>1006.0751144172391</v>
      </c>
    </row>
    <row r="19" spans="1:30" x14ac:dyDescent="0.2">
      <c r="Z19" t="s">
        <v>217</v>
      </c>
      <c r="AA19" s="25">
        <v>2240.1455909192155</v>
      </c>
      <c r="AB19" s="25">
        <v>799.56208272956042</v>
      </c>
      <c r="AC19">
        <v>2.9375534060116864</v>
      </c>
      <c r="AD19">
        <v>1358.8001773270819</v>
      </c>
    </row>
    <row r="20" spans="1:30" x14ac:dyDescent="0.2">
      <c r="Z20" t="s">
        <v>218</v>
      </c>
      <c r="AA20" s="25">
        <v>1978.4378095332827</v>
      </c>
      <c r="AB20" s="25">
        <v>766.06196331309593</v>
      </c>
      <c r="AC20">
        <v>2.984734771903915</v>
      </c>
      <c r="AD20">
        <v>1743.7668934796425</v>
      </c>
    </row>
    <row r="21" spans="1:30" x14ac:dyDescent="0.2">
      <c r="Z21" t="s">
        <v>219</v>
      </c>
      <c r="AA21" s="25">
        <v>1725.6954878925599</v>
      </c>
      <c r="AB21" s="25">
        <v>718.76608898010579</v>
      </c>
      <c r="AC21">
        <v>2.296947511817427</v>
      </c>
      <c r="AD21">
        <v>1464.746369113594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7C5DD-7F2B-3A4A-9AC8-19C2A19E73B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25285-9E17-4245-8EA2-259E7BD34292}">
  <dimension ref="A1:CF642"/>
  <sheetViews>
    <sheetView zoomScale="89" workbookViewId="0">
      <pane xSplit="2" ySplit="1" topLeftCell="AT2" activePane="bottomRight" state="frozen"/>
      <selection pane="topRight" activeCell="C1" sqref="C1"/>
      <selection pane="bottomLeft" activeCell="A2" sqref="A2"/>
      <selection pane="bottomRight" activeCell="AZ9" sqref="AZ8:AZ9"/>
    </sheetView>
  </sheetViews>
  <sheetFormatPr baseColWidth="10" defaultRowHeight="16" x14ac:dyDescent="0.2"/>
  <cols>
    <col min="1" max="1" width="17.6640625" style="14" customWidth="1"/>
    <col min="2" max="2" width="16" style="14" customWidth="1"/>
    <col min="3" max="3" width="16.5" style="14" customWidth="1"/>
  </cols>
  <sheetData>
    <row r="1" spans="1:84" ht="31" x14ac:dyDescent="0.2">
      <c r="A1" s="9" t="s">
        <v>0</v>
      </c>
      <c r="B1" s="9" t="s">
        <v>23</v>
      </c>
      <c r="C1" s="9" t="s">
        <v>136</v>
      </c>
      <c r="D1" s="10" t="s">
        <v>137</v>
      </c>
      <c r="E1" s="9" t="s">
        <v>138</v>
      </c>
      <c r="F1" s="10" t="s">
        <v>137</v>
      </c>
      <c r="G1" s="9" t="s">
        <v>139</v>
      </c>
      <c r="H1" s="10" t="s">
        <v>137</v>
      </c>
      <c r="I1" s="9" t="s">
        <v>140</v>
      </c>
      <c r="J1" s="10" t="s">
        <v>137</v>
      </c>
      <c r="K1" s="9" t="s">
        <v>141</v>
      </c>
      <c r="L1" s="10" t="s">
        <v>137</v>
      </c>
      <c r="M1" s="9" t="s">
        <v>142</v>
      </c>
      <c r="N1" s="10" t="s">
        <v>137</v>
      </c>
      <c r="O1" s="9" t="s">
        <v>143</v>
      </c>
      <c r="P1" s="10" t="s">
        <v>137</v>
      </c>
      <c r="Q1" s="9" t="s">
        <v>144</v>
      </c>
      <c r="R1" s="10" t="s">
        <v>137</v>
      </c>
      <c r="S1" s="9" t="s">
        <v>145</v>
      </c>
      <c r="T1" s="10" t="s">
        <v>137</v>
      </c>
      <c r="U1" s="9" t="s">
        <v>146</v>
      </c>
      <c r="V1" s="10" t="s">
        <v>137</v>
      </c>
      <c r="W1" s="9" t="s">
        <v>147</v>
      </c>
      <c r="X1" s="10" t="s">
        <v>137</v>
      </c>
      <c r="Y1" s="9" t="s">
        <v>148</v>
      </c>
      <c r="Z1" s="10" t="s">
        <v>137</v>
      </c>
      <c r="AA1" s="9" t="s">
        <v>149</v>
      </c>
      <c r="AB1" s="10" t="s">
        <v>137</v>
      </c>
      <c r="AC1" s="9" t="s">
        <v>150</v>
      </c>
      <c r="AD1" s="10" t="s">
        <v>137</v>
      </c>
      <c r="AE1" s="9" t="s">
        <v>144</v>
      </c>
      <c r="AF1" s="10" t="s">
        <v>137</v>
      </c>
      <c r="AG1" s="10" t="s">
        <v>151</v>
      </c>
      <c r="AH1" s="10" t="s">
        <v>137</v>
      </c>
      <c r="AI1" s="10" t="s">
        <v>152</v>
      </c>
      <c r="AJ1" s="10" t="s">
        <v>137</v>
      </c>
      <c r="AK1" s="10" t="s">
        <v>153</v>
      </c>
      <c r="AL1" s="10" t="s">
        <v>137</v>
      </c>
      <c r="AM1" s="10" t="s">
        <v>154</v>
      </c>
      <c r="AN1" s="10" t="s">
        <v>137</v>
      </c>
      <c r="AO1" s="10" t="s">
        <v>155</v>
      </c>
      <c r="AP1" s="10" t="s">
        <v>137</v>
      </c>
      <c r="AQ1" s="10" t="s">
        <v>156</v>
      </c>
      <c r="AR1" s="10" t="s">
        <v>137</v>
      </c>
      <c r="AS1" s="10" t="s">
        <v>157</v>
      </c>
      <c r="AT1" s="10" t="s">
        <v>158</v>
      </c>
      <c r="AU1" s="10" t="s">
        <v>159</v>
      </c>
      <c r="AV1" s="10" t="s">
        <v>160</v>
      </c>
      <c r="AW1" s="10" t="s">
        <v>161</v>
      </c>
      <c r="AX1" s="10" t="s">
        <v>162</v>
      </c>
      <c r="AY1" s="10" t="s">
        <v>163</v>
      </c>
      <c r="AZ1" s="2" t="s">
        <v>1</v>
      </c>
      <c r="BA1" s="9"/>
      <c r="BB1" s="24" t="s">
        <v>164</v>
      </c>
      <c r="BC1" s="24" t="s">
        <v>165</v>
      </c>
      <c r="BD1" s="24" t="s">
        <v>166</v>
      </c>
      <c r="BE1" s="24" t="s">
        <v>167</v>
      </c>
      <c r="BF1" s="9" t="s">
        <v>168</v>
      </c>
      <c r="BG1" s="9"/>
      <c r="BH1" s="9" t="s">
        <v>252</v>
      </c>
      <c r="BI1" s="9" t="s">
        <v>169</v>
      </c>
      <c r="BJ1" s="9" t="s">
        <v>170</v>
      </c>
      <c r="BK1" s="9" t="s">
        <v>171</v>
      </c>
      <c r="BL1" s="9" t="s">
        <v>172</v>
      </c>
      <c r="BM1" s="9" t="s">
        <v>173</v>
      </c>
      <c r="BN1" s="9" t="s">
        <v>174</v>
      </c>
      <c r="BO1" s="9" t="s">
        <v>175</v>
      </c>
      <c r="BP1" s="9" t="s">
        <v>176</v>
      </c>
    </row>
    <row r="2" spans="1:84" x14ac:dyDescent="0.2">
      <c r="A2" t="s">
        <v>177</v>
      </c>
      <c r="B2">
        <v>1732</v>
      </c>
      <c r="C2">
        <v>2.6954469291196305E-2</v>
      </c>
      <c r="D2">
        <v>1.9486279170415673E-4</v>
      </c>
      <c r="E2">
        <v>2.3460903791516188</v>
      </c>
      <c r="F2">
        <v>3.2877333070564741E-3</v>
      </c>
      <c r="G2">
        <v>2.0488508249561392</v>
      </c>
      <c r="H2">
        <v>1.9482235414924232E-3</v>
      </c>
      <c r="I2">
        <v>0.48381500499283625</v>
      </c>
      <c r="J2">
        <v>6.9891363732378523E-4</v>
      </c>
      <c r="K2">
        <v>1</v>
      </c>
      <c r="L2">
        <v>0</v>
      </c>
      <c r="M2">
        <v>1.0361966444039281</v>
      </c>
      <c r="N2">
        <v>1.4854937018978854E-3</v>
      </c>
      <c r="O2">
        <v>0.22610676807495173</v>
      </c>
      <c r="P2">
        <v>6.0527410298233538E-4</v>
      </c>
      <c r="Q2">
        <v>1668.9</v>
      </c>
      <c r="R2">
        <v>10.473249131402396</v>
      </c>
      <c r="S2">
        <v>145275.15</v>
      </c>
      <c r="T2">
        <v>109.55254146803379</v>
      </c>
      <c r="U2">
        <v>126871</v>
      </c>
      <c r="V2">
        <v>115.11369665636985</v>
      </c>
      <c r="W2">
        <v>29959</v>
      </c>
      <c r="X2">
        <v>30.354744708460149</v>
      </c>
      <c r="Y2">
        <v>61924.25</v>
      </c>
      <c r="Z2">
        <v>88.376165964168848</v>
      </c>
      <c r="AA2">
        <v>64164.2</v>
      </c>
      <c r="AB2">
        <v>81.690835664589343</v>
      </c>
      <c r="AC2">
        <v>14001.3</v>
      </c>
      <c r="AD2">
        <v>39.008372920371038</v>
      </c>
      <c r="AE2">
        <v>-973.04553070880377</v>
      </c>
      <c r="AF2">
        <v>0.19486279170415674</v>
      </c>
      <c r="AG2">
        <v>211932.50854525494</v>
      </c>
      <c r="AH2">
        <v>298.39656081470997</v>
      </c>
      <c r="AI2">
        <v>5350156.5632995702</v>
      </c>
      <c r="AJ2">
        <v>5088.3397970445658</v>
      </c>
      <c r="AK2">
        <v>449.22839116964394</v>
      </c>
      <c r="AL2">
        <v>2.0935388025021484</v>
      </c>
      <c r="AM2">
        <v>1993.7062116829245</v>
      </c>
      <c r="AN2">
        <v>0</v>
      </c>
      <c r="AO2">
        <v>2100.2961449765826</v>
      </c>
      <c r="AP2">
        <v>4.4445911133309082</v>
      </c>
      <c r="AQ2">
        <v>-323.48946968542259</v>
      </c>
      <c r="AR2">
        <v>1.8109776539662181</v>
      </c>
      <c r="AS2">
        <v>1.3852560814444896</v>
      </c>
      <c r="AT2">
        <v>1.387954420863553</v>
      </c>
      <c r="AU2">
        <v>0.92201086720349279</v>
      </c>
      <c r="AV2">
        <v>0.97568944255112577</v>
      </c>
      <c r="AW2">
        <v>0</v>
      </c>
      <c r="AX2">
        <v>1.2096488430505621</v>
      </c>
      <c r="AY2">
        <v>1.3597237391659134</v>
      </c>
      <c r="AZ2" s="21">
        <v>50.75</v>
      </c>
      <c r="BB2" s="1">
        <v>90</v>
      </c>
      <c r="BC2" s="1">
        <v>15800</v>
      </c>
      <c r="BD2" s="1">
        <v>288</v>
      </c>
      <c r="BE2" s="1">
        <v>981</v>
      </c>
      <c r="BF2" s="1">
        <v>400</v>
      </c>
      <c r="BH2">
        <f>C2/G2</f>
        <v>1.3155896448328947E-2</v>
      </c>
      <c r="BJ2">
        <f>C2*AZ2</f>
        <v>1.3679393165282125</v>
      </c>
      <c r="BK2">
        <f>E2*AZ2</f>
        <v>119.06408674194465</v>
      </c>
      <c r="BL2">
        <f>AZ2*G2</f>
        <v>103.97917936652406</v>
      </c>
      <c r="BM2">
        <f>AZ2*I2</f>
        <v>24.553611503386438</v>
      </c>
      <c r="BO2">
        <f>AZ2*M2</f>
        <v>52.586979703499352</v>
      </c>
      <c r="BP2">
        <f>O2*AZ2</f>
        <v>11.474918479803801</v>
      </c>
    </row>
    <row r="3" spans="1:84" x14ac:dyDescent="0.2">
      <c r="A3" t="s">
        <v>178</v>
      </c>
      <c r="B3">
        <v>1907</v>
      </c>
      <c r="C3">
        <v>1.71026714602266E-2</v>
      </c>
      <c r="D3">
        <v>1.2700704059096814E-4</v>
      </c>
      <c r="E3">
        <v>2.1125308365752482</v>
      </c>
      <c r="F3">
        <v>3.062883264538436E-3</v>
      </c>
      <c r="G3">
        <v>1.752110177504663</v>
      </c>
      <c r="H3">
        <v>2.315154835786975E-3</v>
      </c>
      <c r="I3">
        <v>0.44340758457778318</v>
      </c>
      <c r="J3">
        <v>6.7315857491093741E-4</v>
      </c>
      <c r="K3">
        <v>1</v>
      </c>
      <c r="L3">
        <v>0</v>
      </c>
      <c r="M3">
        <v>1.1478050147258716</v>
      </c>
      <c r="N3">
        <v>1.5736312806444771E-3</v>
      </c>
      <c r="O3">
        <v>0.26347939890916366</v>
      </c>
      <c r="P3">
        <v>7.2786379406201735E-4</v>
      </c>
      <c r="Q3">
        <v>1914.25</v>
      </c>
      <c r="R3">
        <v>13.100195860327714</v>
      </c>
      <c r="S3">
        <v>236464.55</v>
      </c>
      <c r="T3">
        <v>190.72164168039018</v>
      </c>
      <c r="U3">
        <v>196121.60000000001</v>
      </c>
      <c r="V3">
        <v>144.83090684984114</v>
      </c>
      <c r="W3">
        <v>49632.75</v>
      </c>
      <c r="X3">
        <v>58.291277446250817</v>
      </c>
      <c r="Y3">
        <v>111936.95</v>
      </c>
      <c r="Z3">
        <v>116.56289187883891</v>
      </c>
      <c r="AA3">
        <v>128479</v>
      </c>
      <c r="AB3">
        <v>105.68954038772436</v>
      </c>
      <c r="AC3">
        <v>29492.05</v>
      </c>
      <c r="AD3">
        <v>66.105675964601119</v>
      </c>
      <c r="AE3">
        <v>-982.89732853977341</v>
      </c>
      <c r="AF3">
        <v>0.12700704059096815</v>
      </c>
      <c r="AG3">
        <v>190734.5104896758</v>
      </c>
      <c r="AH3">
        <v>277.98904198025377</v>
      </c>
      <c r="AI3">
        <v>4575133.9780209549</v>
      </c>
      <c r="AJ3">
        <v>6046.6852167440838</v>
      </c>
      <c r="AK3">
        <v>328.19125863943265</v>
      </c>
      <c r="AL3">
        <v>2.0163916134322313</v>
      </c>
      <c r="AM3">
        <v>1993.7062116829245</v>
      </c>
      <c r="AN3">
        <v>0</v>
      </c>
      <c r="AO3">
        <v>2434.2279349750797</v>
      </c>
      <c r="AP3">
        <v>4.7082983904113291</v>
      </c>
      <c r="AQ3">
        <v>-211.67071025526417</v>
      </c>
      <c r="AR3">
        <v>2.1777655110016365</v>
      </c>
      <c r="AS3">
        <v>1.5313436582423037</v>
      </c>
      <c r="AT3">
        <v>1.8995411225432048</v>
      </c>
      <c r="AU3">
        <v>1.6766522992161572</v>
      </c>
      <c r="AV3">
        <v>1.3381252755927349</v>
      </c>
      <c r="AW3">
        <v>0</v>
      </c>
      <c r="AX3">
        <v>1.5938505500562183</v>
      </c>
      <c r="AY3">
        <v>2.0061573697642374</v>
      </c>
      <c r="AZ3" s="21">
        <v>50.75</v>
      </c>
      <c r="BB3" s="1">
        <v>90</v>
      </c>
      <c r="BC3" s="1">
        <v>15800</v>
      </c>
      <c r="BD3" s="1">
        <v>288</v>
      </c>
      <c r="BE3" s="1">
        <v>981</v>
      </c>
      <c r="BF3" s="1">
        <v>400</v>
      </c>
      <c r="BH3">
        <f t="shared" ref="BH3:BH33" si="0">C3/G3</f>
        <v>9.7611849299249244E-3</v>
      </c>
      <c r="BJ3">
        <f t="shared" ref="BJ3:BJ33" si="1">C3*AZ3</f>
        <v>0.86796057660649995</v>
      </c>
      <c r="BK3">
        <f t="shared" ref="BK3:BK33" si="2">E3*AZ3</f>
        <v>107.21093995619384</v>
      </c>
      <c r="BL3">
        <f t="shared" ref="BL3:BL33" si="3">AZ3*G3</f>
        <v>88.919591508361648</v>
      </c>
      <c r="BM3">
        <f t="shared" ref="BM3:BM33" si="4">AZ3*I3</f>
        <v>22.502934917322495</v>
      </c>
      <c r="BO3">
        <f t="shared" ref="BO3:BO33" si="5">AZ3*M3</f>
        <v>58.251104497337984</v>
      </c>
      <c r="BP3">
        <f t="shared" ref="BP3:BP33" si="6">O3*AZ3</f>
        <v>13.371579494640056</v>
      </c>
    </row>
    <row r="4" spans="1:84" x14ac:dyDescent="0.2">
      <c r="A4" t="s">
        <v>179</v>
      </c>
      <c r="B4">
        <v>4024</v>
      </c>
      <c r="C4">
        <v>3.1386928845476759E-2</v>
      </c>
      <c r="D4">
        <v>1.1953383873543556E-4</v>
      </c>
      <c r="E4">
        <v>0.69709392740065446</v>
      </c>
      <c r="F4">
        <v>6.6317218210599626E-4</v>
      </c>
      <c r="G4">
        <v>1.6794548323713756</v>
      </c>
      <c r="H4">
        <v>1.6031515720406971E-3</v>
      </c>
      <c r="I4">
        <v>0.28515441003372327</v>
      </c>
      <c r="J4">
        <v>3.4174107205228401E-4</v>
      </c>
      <c r="K4">
        <v>1</v>
      </c>
      <c r="L4">
        <v>0</v>
      </c>
      <c r="M4">
        <v>1.114282775340361</v>
      </c>
      <c r="N4">
        <v>3.2433497115321583E-3</v>
      </c>
      <c r="O4">
        <v>4.2267712999817672E-2</v>
      </c>
      <c r="P4">
        <v>1.0060100760074917E-4</v>
      </c>
      <c r="Q4">
        <v>3886.7</v>
      </c>
      <c r="R4">
        <v>15.057800915839357</v>
      </c>
      <c r="S4">
        <v>86321.8</v>
      </c>
      <c r="T4">
        <v>69.103111362658623</v>
      </c>
      <c r="U4">
        <v>207967.5</v>
      </c>
      <c r="V4">
        <v>81.69009152052395</v>
      </c>
      <c r="W4">
        <v>35310.9</v>
      </c>
      <c r="X4">
        <v>36.268581444550598</v>
      </c>
      <c r="Y4">
        <v>123832.35</v>
      </c>
      <c r="Z4">
        <v>119.7661597710964</v>
      </c>
      <c r="AA4">
        <v>137981.75</v>
      </c>
      <c r="AB4">
        <v>377.52841562624548</v>
      </c>
      <c r="AC4">
        <v>5234.1000000000004</v>
      </c>
      <c r="AD4">
        <v>13.225951363651848</v>
      </c>
      <c r="AE4">
        <v>-968.61307115452325</v>
      </c>
      <c r="AF4">
        <v>0.11953383873543556</v>
      </c>
      <c r="AG4">
        <v>62268.644708717955</v>
      </c>
      <c r="AH4">
        <v>60.189887648030158</v>
      </c>
      <c r="AI4">
        <v>4385373.883126243</v>
      </c>
      <c r="AJ4">
        <v>4187.0862203319502</v>
      </c>
      <c r="AK4">
        <v>-145.84321977731818</v>
      </c>
      <c r="AL4">
        <v>1.0236575115198301</v>
      </c>
      <c r="AM4">
        <v>1993.7062116829245</v>
      </c>
      <c r="AN4">
        <v>0</v>
      </c>
      <c r="AO4">
        <v>2333.9295310966672</v>
      </c>
      <c r="AP4">
        <v>9.7040891434833743</v>
      </c>
      <c r="AQ4">
        <v>-873.53517464275001</v>
      </c>
      <c r="AR4">
        <v>0.30099780551285116</v>
      </c>
      <c r="AS4">
        <v>1.111253997351183</v>
      </c>
      <c r="AT4">
        <v>1.0198466688205194</v>
      </c>
      <c r="AU4">
        <v>1.2640798882746105</v>
      </c>
      <c r="AV4">
        <v>0.94424781572104977</v>
      </c>
      <c r="AW4">
        <v>0</v>
      </c>
      <c r="AX4">
        <v>3.5344455196723108</v>
      </c>
      <c r="AY4">
        <v>0.80170857357211078</v>
      </c>
      <c r="AZ4" s="21">
        <v>49.77</v>
      </c>
      <c r="BB4" s="1">
        <v>183</v>
      </c>
      <c r="BC4" s="1">
        <v>4900</v>
      </c>
      <c r="BD4" s="1">
        <v>185</v>
      </c>
      <c r="BE4" s="1">
        <v>943</v>
      </c>
      <c r="BF4" s="1">
        <v>80</v>
      </c>
      <c r="BH4">
        <f t="shared" si="0"/>
        <v>1.8688760328944773E-2</v>
      </c>
      <c r="BJ4">
        <f t="shared" si="1"/>
        <v>1.5621274486393784</v>
      </c>
      <c r="BK4">
        <f t="shared" si="2"/>
        <v>34.694364766730573</v>
      </c>
      <c r="BL4">
        <f t="shared" si="3"/>
        <v>83.586467007123375</v>
      </c>
      <c r="BM4">
        <f t="shared" si="4"/>
        <v>14.192134987378408</v>
      </c>
      <c r="BO4">
        <f t="shared" si="5"/>
        <v>55.45785372868977</v>
      </c>
      <c r="BP4">
        <f t="shared" si="6"/>
        <v>2.1036640760009258</v>
      </c>
    </row>
    <row r="5" spans="1:84" x14ac:dyDescent="0.2">
      <c r="A5" t="s">
        <v>180</v>
      </c>
      <c r="B5">
        <v>4181</v>
      </c>
      <c r="C5">
        <v>3.3315318924030349E-2</v>
      </c>
      <c r="D5">
        <v>1.0399889167308026E-4</v>
      </c>
      <c r="E5">
        <v>0.70420399305725401</v>
      </c>
      <c r="F5">
        <v>8.1967388848674439E-4</v>
      </c>
      <c r="G5">
        <v>1.6891876201943621</v>
      </c>
      <c r="H5">
        <v>2.0498004472253636E-3</v>
      </c>
      <c r="I5">
        <v>0.2854592573131704</v>
      </c>
      <c r="J5">
        <v>5.2225312783245196E-4</v>
      </c>
      <c r="K5">
        <v>1</v>
      </c>
      <c r="L5">
        <v>0</v>
      </c>
      <c r="M5">
        <v>1.1168887402518239</v>
      </c>
      <c r="N5">
        <v>4.6009913742607721E-3</v>
      </c>
      <c r="O5">
        <v>4.2257001556510042E-2</v>
      </c>
      <c r="P5">
        <v>1.5039283627635847E-4</v>
      </c>
      <c r="Q5">
        <v>4095.05</v>
      </c>
      <c r="R5">
        <v>12.757345665186492</v>
      </c>
      <c r="S5">
        <v>86558.9</v>
      </c>
      <c r="T5">
        <v>79.602793524110098</v>
      </c>
      <c r="U5">
        <v>207629.3</v>
      </c>
      <c r="V5">
        <v>125.91818772520512</v>
      </c>
      <c r="W5">
        <v>35087.35</v>
      </c>
      <c r="X5">
        <v>38.599855126534784</v>
      </c>
      <c r="Y5">
        <v>122919.7</v>
      </c>
      <c r="Z5">
        <v>150.56567198052605</v>
      </c>
      <c r="AA5">
        <v>137283.29999999999</v>
      </c>
      <c r="AB5">
        <v>534.39759050433804</v>
      </c>
      <c r="AC5">
        <v>5194.05</v>
      </c>
      <c r="AD5">
        <v>17.022659047652677</v>
      </c>
      <c r="AE5">
        <v>-966.68468107596959</v>
      </c>
      <c r="AF5">
        <v>0.10399889167308027</v>
      </c>
      <c r="AG5">
        <v>62913.958346093117</v>
      </c>
      <c r="AH5">
        <v>74.39407228959378</v>
      </c>
      <c r="AI5">
        <v>4410793.8262493787</v>
      </c>
      <c r="AJ5">
        <v>5353.6367719007621</v>
      </c>
      <c r="AK5">
        <v>-144.93007461276886</v>
      </c>
      <c r="AL5">
        <v>1.5643666534136236</v>
      </c>
      <c r="AM5">
        <v>1993.7062116829245</v>
      </c>
      <c r="AN5">
        <v>0</v>
      </c>
      <c r="AO5">
        <v>2341.7265675111221</v>
      </c>
      <c r="AP5">
        <v>13.766147475701191</v>
      </c>
      <c r="AQ5">
        <v>-873.567223237554</v>
      </c>
      <c r="AR5">
        <v>0.44997475436518691</v>
      </c>
      <c r="AS5">
        <v>0.93409182620700426</v>
      </c>
      <c r="AT5">
        <v>1.2468980921677382</v>
      </c>
      <c r="AU5">
        <v>1.6027375060358613</v>
      </c>
      <c r="AV5">
        <v>1.4367337062533903</v>
      </c>
      <c r="AW5">
        <v>0</v>
      </c>
      <c r="AX5">
        <v>4.9865080223948235</v>
      </c>
      <c r="AY5">
        <v>1.1942244925265881</v>
      </c>
      <c r="AZ5" s="21">
        <v>49.77</v>
      </c>
      <c r="BB5" s="1">
        <v>183</v>
      </c>
      <c r="BC5" s="1">
        <v>4900</v>
      </c>
      <c r="BD5" s="1">
        <v>185</v>
      </c>
      <c r="BE5" s="1">
        <v>943</v>
      </c>
      <c r="BF5" s="1">
        <v>80</v>
      </c>
      <c r="BH5">
        <f t="shared" si="0"/>
        <v>1.9722687122344058E-2</v>
      </c>
      <c r="BJ5">
        <f t="shared" si="1"/>
        <v>1.6581034228489906</v>
      </c>
      <c r="BK5">
        <f t="shared" si="2"/>
        <v>35.048232734459532</v>
      </c>
      <c r="BL5">
        <f t="shared" si="3"/>
        <v>84.070867857073409</v>
      </c>
      <c r="BM5">
        <f t="shared" si="4"/>
        <v>14.207307236476492</v>
      </c>
      <c r="BO5">
        <f t="shared" si="5"/>
        <v>55.587552602333282</v>
      </c>
      <c r="BP5">
        <f t="shared" si="6"/>
        <v>2.1031309674675049</v>
      </c>
    </row>
    <row r="6" spans="1:84" x14ac:dyDescent="0.2">
      <c r="A6" t="s">
        <v>181</v>
      </c>
      <c r="B6">
        <v>2961</v>
      </c>
      <c r="C6">
        <v>2.4926441172862471E-2</v>
      </c>
      <c r="D6">
        <v>1.179819399112024E-4</v>
      </c>
      <c r="E6">
        <v>0.85546234705780866</v>
      </c>
      <c r="F6">
        <v>1.0180190936449585E-3</v>
      </c>
      <c r="G6">
        <v>1.7418912370435262</v>
      </c>
      <c r="H6">
        <v>1.818041374034288E-3</v>
      </c>
      <c r="I6">
        <v>0.51004230828114516</v>
      </c>
      <c r="J6">
        <v>4.7487087932424196E-4</v>
      </c>
      <c r="K6">
        <v>1</v>
      </c>
      <c r="L6">
        <v>0</v>
      </c>
      <c r="M6">
        <v>1.0509571720697248</v>
      </c>
      <c r="N6">
        <v>1.4266911559559941E-3</v>
      </c>
      <c r="O6">
        <v>4.4586546077587975E-2</v>
      </c>
      <c r="P6">
        <v>1.3789272094101324E-4</v>
      </c>
      <c r="Q6">
        <v>3048.35</v>
      </c>
      <c r="R6">
        <v>15.682251952949532</v>
      </c>
      <c r="S6">
        <v>104613.1</v>
      </c>
      <c r="T6">
        <v>92.100285730169944</v>
      </c>
      <c r="U6">
        <v>213012.6</v>
      </c>
      <c r="V6">
        <v>101.28176954469774</v>
      </c>
      <c r="W6">
        <v>62372.65</v>
      </c>
      <c r="X6">
        <v>59.463667589191772</v>
      </c>
      <c r="Y6">
        <v>122290.85</v>
      </c>
      <c r="Z6">
        <v>149.54198979058128</v>
      </c>
      <c r="AA6">
        <v>128519.2</v>
      </c>
      <c r="AB6">
        <v>106.74306584159534</v>
      </c>
      <c r="AC6">
        <v>5452.4</v>
      </c>
      <c r="AD6">
        <v>15.967137303981904</v>
      </c>
      <c r="AE6">
        <v>-975.0735588271375</v>
      </c>
      <c r="AF6">
        <v>0.1179819399112024</v>
      </c>
      <c r="AG6">
        <v>76642.253318007686</v>
      </c>
      <c r="AH6">
        <v>92.39599688191673</v>
      </c>
      <c r="AI6">
        <v>4548444.3090355359</v>
      </c>
      <c r="AJ6">
        <v>4748.3320466837858</v>
      </c>
      <c r="AK6">
        <v>527.7901392696167</v>
      </c>
      <c r="AL6">
        <v>1.4224369921444981</v>
      </c>
      <c r="AM6">
        <v>1993.7062116829245</v>
      </c>
      <c r="AN6">
        <v>0</v>
      </c>
      <c r="AO6">
        <v>2144.4595837092124</v>
      </c>
      <c r="AP6">
        <v>4.2686541350719942</v>
      </c>
      <c r="AQ6">
        <v>-866.59723550669821</v>
      </c>
      <c r="AR6">
        <v>0.41257446013027677</v>
      </c>
      <c r="AS6">
        <v>1.2269666470351257</v>
      </c>
      <c r="AT6">
        <v>1.3431223584401333</v>
      </c>
      <c r="AU6">
        <v>1.3827857969154227</v>
      </c>
      <c r="AV6">
        <v>0.89942395139804143</v>
      </c>
      <c r="AW6">
        <v>0</v>
      </c>
      <c r="AX6">
        <v>1.6152696629151375</v>
      </c>
      <c r="AY6">
        <v>1.0620645936008692</v>
      </c>
      <c r="AZ6" s="21">
        <v>50</v>
      </c>
      <c r="BB6" s="1">
        <v>295</v>
      </c>
      <c r="BC6" s="1">
        <v>5700</v>
      </c>
      <c r="BD6" s="1"/>
      <c r="BE6" s="1"/>
      <c r="BF6" s="1"/>
      <c r="BH6">
        <f t="shared" si="0"/>
        <v>1.430998712363326E-2</v>
      </c>
      <c r="BJ6">
        <f t="shared" si="1"/>
        <v>1.2463220586431236</v>
      </c>
      <c r="BK6">
        <f t="shared" si="2"/>
        <v>42.773117352890431</v>
      </c>
      <c r="BL6">
        <f t="shared" si="3"/>
        <v>87.094561852176312</v>
      </c>
      <c r="BM6">
        <f t="shared" si="4"/>
        <v>25.502115414057258</v>
      </c>
      <c r="BO6">
        <f t="shared" si="5"/>
        <v>52.54785860348624</v>
      </c>
      <c r="BP6">
        <f t="shared" si="6"/>
        <v>2.2293273038793986</v>
      </c>
    </row>
    <row r="7" spans="1:84" x14ac:dyDescent="0.2">
      <c r="A7" t="s">
        <v>182</v>
      </c>
      <c r="B7">
        <v>3295</v>
      </c>
      <c r="C7">
        <v>2.9487626770863008E-2</v>
      </c>
      <c r="D7">
        <v>1.3239661174280082E-4</v>
      </c>
      <c r="E7">
        <v>0.87035661567110234</v>
      </c>
      <c r="F7">
        <v>8.1471155172628453E-4</v>
      </c>
      <c r="G7">
        <v>1.730006853250917</v>
      </c>
      <c r="H7">
        <v>1.7266835647137251E-3</v>
      </c>
      <c r="I7">
        <v>0.50773263390284407</v>
      </c>
      <c r="J7">
        <v>5.3956707656482221E-4</v>
      </c>
      <c r="K7">
        <v>1</v>
      </c>
      <c r="L7">
        <v>0</v>
      </c>
      <c r="M7">
        <v>1.0378913689971658</v>
      </c>
      <c r="N7">
        <v>1.0145761603379845E-3</v>
      </c>
      <c r="O7">
        <v>4.4749378863338046E-2</v>
      </c>
      <c r="P7">
        <v>1.4650659863342977E-4</v>
      </c>
      <c r="Q7">
        <v>3349.6</v>
      </c>
      <c r="R7">
        <v>16.240851675878783</v>
      </c>
      <c r="S7">
        <v>98863.45</v>
      </c>
      <c r="T7">
        <v>81.992986702650697</v>
      </c>
      <c r="U7">
        <v>196510.2</v>
      </c>
      <c r="V7">
        <v>139.93918980080335</v>
      </c>
      <c r="W7">
        <v>57673.35</v>
      </c>
      <c r="X7">
        <v>66.322111697381885</v>
      </c>
      <c r="Y7">
        <v>113591</v>
      </c>
      <c r="Z7">
        <v>120.41207755475625</v>
      </c>
      <c r="AA7">
        <v>117893.05</v>
      </c>
      <c r="AB7">
        <v>56.675738566914703</v>
      </c>
      <c r="AC7">
        <v>5083.1499999999996</v>
      </c>
      <c r="AD7">
        <v>17.842922081908348</v>
      </c>
      <c r="AE7">
        <v>-970.51237322913698</v>
      </c>
      <c r="AF7">
        <v>0.13239661174280082</v>
      </c>
      <c r="AG7">
        <v>77994.065680804357</v>
      </c>
      <c r="AH7">
        <v>73.943687758784222</v>
      </c>
      <c r="AI7">
        <v>4517404.8611860555</v>
      </c>
      <c r="AJ7">
        <v>4509.725148124021</v>
      </c>
      <c r="AK7">
        <v>520.87169802895983</v>
      </c>
      <c r="AL7">
        <v>1.6162291748469515</v>
      </c>
      <c r="AM7">
        <v>1993.7062116829245</v>
      </c>
      <c r="AN7">
        <v>0</v>
      </c>
      <c r="AO7">
        <v>2105.3667540656847</v>
      </c>
      <c r="AP7">
        <v>3.0356077445999037</v>
      </c>
      <c r="AQ7">
        <v>-866.11004047411143</v>
      </c>
      <c r="AR7">
        <v>0.43834714714612893</v>
      </c>
      <c r="AS7">
        <v>1.2173470030944906</v>
      </c>
      <c r="AT7">
        <v>1.0229517041932079</v>
      </c>
      <c r="AU7">
        <v>1.2728267180410824</v>
      </c>
      <c r="AV7">
        <v>0.98793414036445082</v>
      </c>
      <c r="AW7">
        <v>0</v>
      </c>
      <c r="AX7">
        <v>1.117583148471204</v>
      </c>
      <c r="AY7">
        <v>1.0854806799310617</v>
      </c>
      <c r="AZ7" s="21">
        <v>50</v>
      </c>
      <c r="BB7" s="1">
        <v>295</v>
      </c>
      <c r="BC7" s="1">
        <v>5700</v>
      </c>
      <c r="BD7" s="1"/>
      <c r="BE7" s="1"/>
      <c r="BF7" s="1"/>
      <c r="BH7">
        <f t="shared" si="0"/>
        <v>1.7044803444247501E-2</v>
      </c>
      <c r="BJ7">
        <f t="shared" si="1"/>
        <v>1.4743813385431503</v>
      </c>
      <c r="BK7">
        <f t="shared" si="2"/>
        <v>43.517830783555119</v>
      </c>
      <c r="BL7">
        <f t="shared" si="3"/>
        <v>86.500342662545847</v>
      </c>
      <c r="BM7">
        <f t="shared" si="4"/>
        <v>25.386631695142203</v>
      </c>
      <c r="BO7">
        <f t="shared" si="5"/>
        <v>51.894568449858291</v>
      </c>
      <c r="BP7">
        <f t="shared" si="6"/>
        <v>2.2374689431669021</v>
      </c>
    </row>
    <row r="8" spans="1:84" x14ac:dyDescent="0.2">
      <c r="A8" t="s">
        <v>183</v>
      </c>
      <c r="B8">
        <v>1902</v>
      </c>
      <c r="C8">
        <v>1.5858691085426414E-2</v>
      </c>
      <c r="D8">
        <v>9.8544120323319556E-5</v>
      </c>
      <c r="E8">
        <v>0.27773634348084558</v>
      </c>
      <c r="F8">
        <v>3.644751366420802E-4</v>
      </c>
      <c r="G8">
        <v>1.7207559881144849</v>
      </c>
      <c r="H8">
        <v>2.3540917669589941E-3</v>
      </c>
      <c r="I8">
        <v>0.20032294401022352</v>
      </c>
      <c r="J8">
        <v>3.1700196411624319E-4</v>
      </c>
      <c r="K8">
        <v>1</v>
      </c>
      <c r="L8">
        <v>0</v>
      </c>
      <c r="M8">
        <v>1.1029375737131428</v>
      </c>
      <c r="N8">
        <v>1.6156632494855969E-3</v>
      </c>
      <c r="O8">
        <v>3.7097003230489443E-2</v>
      </c>
      <c r="P8">
        <v>1.6508571054598138E-4</v>
      </c>
      <c r="Q8">
        <v>1972.8</v>
      </c>
      <c r="R8">
        <v>16.453059226014378</v>
      </c>
      <c r="S8">
        <v>34543</v>
      </c>
      <c r="T8">
        <v>104.90424204959491</v>
      </c>
      <c r="U8">
        <v>214008.95</v>
      </c>
      <c r="V8">
        <v>512.6729206352054</v>
      </c>
      <c r="W8">
        <v>24914.9</v>
      </c>
      <c r="X8">
        <v>79.877666333884392</v>
      </c>
      <c r="Y8">
        <v>124380.4</v>
      </c>
      <c r="Z8">
        <v>460.16447517222178</v>
      </c>
      <c r="AA8">
        <v>137173.9</v>
      </c>
      <c r="AB8">
        <v>386.18028854818294</v>
      </c>
      <c r="AC8">
        <v>4613.75</v>
      </c>
      <c r="AD8">
        <v>22.668883728002228</v>
      </c>
      <c r="AE8">
        <v>-984.14130891457364</v>
      </c>
      <c r="AF8">
        <v>9.8544120323319551E-2</v>
      </c>
      <c r="AG8">
        <v>24207.50984578377</v>
      </c>
      <c r="AH8">
        <v>33.079972467061189</v>
      </c>
      <c r="AI8">
        <v>4493243.5962037323</v>
      </c>
      <c r="AJ8">
        <v>6148.3800850370717</v>
      </c>
      <c r="AK8">
        <v>-399.94895803903086</v>
      </c>
      <c r="AL8">
        <v>0.94955353123163821</v>
      </c>
      <c r="AM8">
        <v>1993.7062116829245</v>
      </c>
      <c r="AN8">
        <v>0</v>
      </c>
      <c r="AO8">
        <v>2299.9847339784719</v>
      </c>
      <c r="AP8">
        <v>4.8340578702047248</v>
      </c>
      <c r="AQ8">
        <v>-889.00591723897094</v>
      </c>
      <c r="AR8">
        <v>0.49393577441166797</v>
      </c>
      <c r="AS8">
        <v>1.3016053458170169</v>
      </c>
      <c r="AT8">
        <v>1.0256255597684019</v>
      </c>
      <c r="AU8">
        <v>1.8238086158097588</v>
      </c>
      <c r="AV8">
        <v>1.0836905951679494</v>
      </c>
      <c r="AW8">
        <v>0</v>
      </c>
      <c r="AX8">
        <v>1.7783705773530443</v>
      </c>
      <c r="AY8">
        <v>1.4108479650585453</v>
      </c>
      <c r="AZ8">
        <v>48.7</v>
      </c>
      <c r="BB8">
        <v>165</v>
      </c>
      <c r="BC8">
        <v>1700</v>
      </c>
      <c r="BD8">
        <v>95.4</v>
      </c>
      <c r="BE8" s="1">
        <v>950</v>
      </c>
      <c r="BF8">
        <v>53</v>
      </c>
      <c r="BH8">
        <f t="shared" si="0"/>
        <v>9.2161184938275558E-3</v>
      </c>
      <c r="BJ8">
        <f t="shared" si="1"/>
        <v>0.77231825586026637</v>
      </c>
      <c r="BK8">
        <f t="shared" si="2"/>
        <v>13.52575992751718</v>
      </c>
      <c r="BL8">
        <f t="shared" si="3"/>
        <v>83.800816621175414</v>
      </c>
      <c r="BM8">
        <f t="shared" si="4"/>
        <v>9.7557273732978853</v>
      </c>
      <c r="BO8">
        <f t="shared" si="5"/>
        <v>53.713059839830059</v>
      </c>
      <c r="BP8">
        <f t="shared" si="6"/>
        <v>1.806624057324836</v>
      </c>
    </row>
    <row r="9" spans="1:84" x14ac:dyDescent="0.2">
      <c r="A9" t="s">
        <v>184</v>
      </c>
      <c r="B9">
        <v>2916</v>
      </c>
      <c r="C9">
        <v>2.2052831375547043E-2</v>
      </c>
      <c r="D9">
        <v>9.9359645103069266E-5</v>
      </c>
      <c r="E9">
        <v>0.27687842841901111</v>
      </c>
      <c r="F9">
        <v>4.0606577292089628E-4</v>
      </c>
      <c r="G9">
        <v>1.7156182784869174</v>
      </c>
      <c r="H9">
        <v>1.234478084861451E-3</v>
      </c>
      <c r="I9">
        <v>0.20139796258976625</v>
      </c>
      <c r="J9">
        <v>4.0834106072054377E-4</v>
      </c>
      <c r="K9">
        <v>1</v>
      </c>
      <c r="L9">
        <v>0</v>
      </c>
      <c r="M9">
        <v>1.1008532295599647</v>
      </c>
      <c r="N9">
        <v>9.7885292155680753E-4</v>
      </c>
      <c r="O9">
        <v>3.5929749121831618E-2</v>
      </c>
      <c r="P9">
        <v>1.6348131736184285E-4</v>
      </c>
      <c r="Q9">
        <v>2882.9</v>
      </c>
      <c r="R9">
        <v>14.113244992223661</v>
      </c>
      <c r="S9">
        <v>36194.050000000003</v>
      </c>
      <c r="T9">
        <v>47.234102031655496</v>
      </c>
      <c r="U9">
        <v>224269.8</v>
      </c>
      <c r="V9">
        <v>170.34906268569466</v>
      </c>
      <c r="W9">
        <v>26327.1</v>
      </c>
      <c r="X9">
        <v>50.159267391611266</v>
      </c>
      <c r="Y9">
        <v>130723.3</v>
      </c>
      <c r="Z9">
        <v>113.62246117828343</v>
      </c>
      <c r="AA9">
        <v>143906.75</v>
      </c>
      <c r="AB9">
        <v>160.49302124522751</v>
      </c>
      <c r="AC9">
        <v>4696.6499999999996</v>
      </c>
      <c r="AD9">
        <v>19.278195345764956</v>
      </c>
      <c r="AE9">
        <v>-977.94716862445296</v>
      </c>
      <c r="AF9">
        <v>9.9359645103069272E-2</v>
      </c>
      <c r="AG9">
        <v>24129.644982665737</v>
      </c>
      <c r="AH9">
        <v>36.854762472399372</v>
      </c>
      <c r="AI9">
        <v>4479825.0064952914</v>
      </c>
      <c r="AJ9">
        <v>3224.1905684847757</v>
      </c>
      <c r="AK9">
        <v>-396.72882755438155</v>
      </c>
      <c r="AL9">
        <v>1.2231523461850917</v>
      </c>
      <c r="AM9">
        <v>1993.7062116829245</v>
      </c>
      <c r="AN9">
        <v>0</v>
      </c>
      <c r="AO9">
        <v>2293.7483847509366</v>
      </c>
      <c r="AP9">
        <v>2.9287239594829662</v>
      </c>
      <c r="AQ9">
        <v>-892.49833678387461</v>
      </c>
      <c r="AR9">
        <v>0.48913543653113689</v>
      </c>
      <c r="AS9">
        <v>1.1374052377121251</v>
      </c>
      <c r="AT9">
        <v>1.17366236787473</v>
      </c>
      <c r="AU9">
        <v>0.98289296749279342</v>
      </c>
      <c r="AV9">
        <v>1.4266519481892652</v>
      </c>
      <c r="AW9">
        <v>0</v>
      </c>
      <c r="AX9">
        <v>1.1061719486454606</v>
      </c>
      <c r="AY9">
        <v>1.4562461287495583</v>
      </c>
      <c r="AZ9">
        <v>48.7</v>
      </c>
      <c r="BB9">
        <v>165</v>
      </c>
      <c r="BC9">
        <v>1700</v>
      </c>
      <c r="BD9">
        <v>95.4</v>
      </c>
      <c r="BE9" s="1">
        <v>950</v>
      </c>
      <c r="BF9">
        <v>53</v>
      </c>
      <c r="BH9">
        <f t="shared" si="0"/>
        <v>1.2854159723103702E-2</v>
      </c>
      <c r="BJ9">
        <f t="shared" si="1"/>
        <v>1.073972887989141</v>
      </c>
      <c r="BK9">
        <f t="shared" si="2"/>
        <v>13.483979464005841</v>
      </c>
      <c r="BL9">
        <f t="shared" si="3"/>
        <v>83.550610162312879</v>
      </c>
      <c r="BM9">
        <f t="shared" si="4"/>
        <v>9.8080807781216173</v>
      </c>
      <c r="BO9">
        <f t="shared" si="5"/>
        <v>53.611552279570283</v>
      </c>
      <c r="BP9">
        <f t="shared" si="6"/>
        <v>1.7497787822331998</v>
      </c>
    </row>
    <row r="10" spans="1:84" x14ac:dyDescent="0.2">
      <c r="A10" t="s">
        <v>185</v>
      </c>
      <c r="B10">
        <v>1638</v>
      </c>
      <c r="C10">
        <v>1.4532706130023183E-2</v>
      </c>
      <c r="D10">
        <v>7.2153795408361326E-5</v>
      </c>
      <c r="E10">
        <v>2.8230824027184136</v>
      </c>
      <c r="F10">
        <v>3.307408162155849E-3</v>
      </c>
      <c r="G10">
        <v>1.9070634024781721</v>
      </c>
      <c r="H10">
        <v>2.5394192691965711E-3</v>
      </c>
      <c r="I10">
        <v>0.70613035959664017</v>
      </c>
      <c r="J10">
        <v>8.3538681830706352E-4</v>
      </c>
      <c r="K10">
        <v>1</v>
      </c>
      <c r="L10">
        <v>0</v>
      </c>
      <c r="M10">
        <v>0.75701851309423407</v>
      </c>
      <c r="N10">
        <v>1.1641000136626701E-3</v>
      </c>
      <c r="O10">
        <v>0.44820566053185357</v>
      </c>
      <c r="P10">
        <v>1.182019794153825E-3</v>
      </c>
      <c r="Q10">
        <v>1641.5</v>
      </c>
      <c r="R10">
        <v>8.9872717012216192</v>
      </c>
      <c r="S10">
        <v>318853.95</v>
      </c>
      <c r="T10">
        <v>173.97240366461028</v>
      </c>
      <c r="U10">
        <v>215393.4</v>
      </c>
      <c r="V10">
        <v>146.48257306084679</v>
      </c>
      <c r="W10">
        <v>79754.3</v>
      </c>
      <c r="X10">
        <v>59.604048785119851</v>
      </c>
      <c r="Y10">
        <v>112947.55</v>
      </c>
      <c r="Z10">
        <v>112.76632744424711</v>
      </c>
      <c r="AA10">
        <v>85501.8</v>
      </c>
      <c r="AB10">
        <v>101.7967944899104</v>
      </c>
      <c r="AC10">
        <v>50623.05</v>
      </c>
      <c r="AD10">
        <v>129.2170852928472</v>
      </c>
      <c r="AE10">
        <v>-985.46729386997674</v>
      </c>
      <c r="AF10">
        <v>7.2153795408361324E-2</v>
      </c>
      <c r="AG10">
        <v>255224.57821005752</v>
      </c>
      <c r="AH10">
        <v>300.18226194916036</v>
      </c>
      <c r="AI10">
        <v>4979838.3892555684</v>
      </c>
      <c r="AJ10">
        <v>6632.4155589128995</v>
      </c>
      <c r="AK10">
        <v>1115.1559055292907</v>
      </c>
      <c r="AL10">
        <v>2.502333086418846</v>
      </c>
      <c r="AM10">
        <v>1993.7062116829245</v>
      </c>
      <c r="AN10">
        <v>0</v>
      </c>
      <c r="AO10">
        <v>1264.9963117493583</v>
      </c>
      <c r="AP10">
        <v>3.4829825055085668</v>
      </c>
      <c r="AQ10">
        <v>341.02951308333786</v>
      </c>
      <c r="AR10">
        <v>3.5365984158433403</v>
      </c>
      <c r="AS10">
        <v>0.94927391041559128</v>
      </c>
      <c r="AT10">
        <v>1.6082295521325372</v>
      </c>
      <c r="AU10">
        <v>1.7228716368702213</v>
      </c>
      <c r="AV10">
        <v>1.2158130982207616</v>
      </c>
      <c r="AW10">
        <v>0</v>
      </c>
      <c r="AX10">
        <v>1.6124139777286408</v>
      </c>
      <c r="AY10">
        <v>2.3436832413491513</v>
      </c>
      <c r="AZ10">
        <v>50.33</v>
      </c>
      <c r="BB10">
        <v>10</v>
      </c>
      <c r="BC10">
        <v>19800</v>
      </c>
      <c r="BD10">
        <v>446</v>
      </c>
      <c r="BE10">
        <v>643</v>
      </c>
      <c r="BF10">
        <v>747</v>
      </c>
      <c r="BH10">
        <f t="shared" si="0"/>
        <v>7.6204630171909146E-3</v>
      </c>
      <c r="BJ10">
        <f t="shared" si="1"/>
        <v>0.73143109952406671</v>
      </c>
      <c r="BK10">
        <f t="shared" si="2"/>
        <v>142.08573732881774</v>
      </c>
      <c r="BL10">
        <f t="shared" si="3"/>
        <v>95.982501046726398</v>
      </c>
      <c r="BM10">
        <f t="shared" si="4"/>
        <v>35.5395409984989</v>
      </c>
      <c r="BO10">
        <f t="shared" si="5"/>
        <v>38.100741764032797</v>
      </c>
      <c r="BP10">
        <f t="shared" si="6"/>
        <v>22.558190894568188</v>
      </c>
    </row>
    <row r="11" spans="1:84" x14ac:dyDescent="0.2">
      <c r="A11" t="s">
        <v>186</v>
      </c>
      <c r="B11">
        <v>1561</v>
      </c>
      <c r="C11">
        <v>1.3293548748998445E-2</v>
      </c>
      <c r="D11">
        <v>7.5568859754207124E-5</v>
      </c>
      <c r="E11">
        <v>2.796513556351429</v>
      </c>
      <c r="F11">
        <v>2.4797981166275068E-3</v>
      </c>
      <c r="G11">
        <v>1.8963754069364491</v>
      </c>
      <c r="H11">
        <v>2.0039587516419355E-3</v>
      </c>
      <c r="I11">
        <v>0.69966308732004889</v>
      </c>
      <c r="J11">
        <v>6.9789450014843342E-4</v>
      </c>
      <c r="K11">
        <v>1</v>
      </c>
      <c r="L11">
        <v>0</v>
      </c>
      <c r="M11">
        <v>0.7585450944121146</v>
      </c>
      <c r="N11">
        <v>1.1848982669088839E-3</v>
      </c>
      <c r="O11">
        <v>0.44118869852461023</v>
      </c>
      <c r="P11">
        <v>1.7667756014996441E-3</v>
      </c>
      <c r="Q11">
        <v>1491.2</v>
      </c>
      <c r="R11">
        <v>9.1166706757744791</v>
      </c>
      <c r="S11">
        <v>313681.55</v>
      </c>
      <c r="T11">
        <v>152.7900429898562</v>
      </c>
      <c r="U11">
        <v>212713.5</v>
      </c>
      <c r="V11">
        <v>107.30341879087788</v>
      </c>
      <c r="W11">
        <v>78480.649999999994</v>
      </c>
      <c r="X11">
        <v>71.391333507646436</v>
      </c>
      <c r="Y11">
        <v>112170.35</v>
      </c>
      <c r="Z11">
        <v>107.29818939464178</v>
      </c>
      <c r="AA11">
        <v>85084.3</v>
      </c>
      <c r="AB11">
        <v>81.615146298117693</v>
      </c>
      <c r="AC11">
        <v>49487.1</v>
      </c>
      <c r="AD11">
        <v>187.83344946212884</v>
      </c>
      <c r="AE11">
        <v>-986.70645125100157</v>
      </c>
      <c r="AF11">
        <v>7.5568859754207129E-2</v>
      </c>
      <c r="AG11">
        <v>252813.17447371836</v>
      </c>
      <c r="AH11">
        <v>225.06789949423731</v>
      </c>
      <c r="AI11">
        <v>4951923.6495414991</v>
      </c>
      <c r="AJ11">
        <v>5233.9081478320504</v>
      </c>
      <c r="AK11">
        <v>1095.7837188464921</v>
      </c>
      <c r="AL11">
        <v>2.090486060206489</v>
      </c>
      <c r="AM11">
        <v>1993.7062116829245</v>
      </c>
      <c r="AN11">
        <v>0</v>
      </c>
      <c r="AO11">
        <v>1269.5638368425714</v>
      </c>
      <c r="AP11">
        <v>3.5452107946173159</v>
      </c>
      <c r="AQ11">
        <v>320.03479130152976</v>
      </c>
      <c r="AR11">
        <v>5.2861854127302017</v>
      </c>
      <c r="AS11">
        <v>1.0365582180564157</v>
      </c>
      <c r="AT11">
        <v>1.211560740274543</v>
      </c>
      <c r="AU11">
        <v>1.3612206559622877</v>
      </c>
      <c r="AV11">
        <v>1.0188099262111578</v>
      </c>
      <c r="AW11">
        <v>0</v>
      </c>
      <c r="AX11">
        <v>1.6332074501347742</v>
      </c>
      <c r="AY11">
        <v>3.5272460549887628</v>
      </c>
      <c r="AZ11">
        <v>50.33</v>
      </c>
      <c r="BB11">
        <v>10</v>
      </c>
      <c r="BC11">
        <v>19800</v>
      </c>
      <c r="BD11">
        <v>446</v>
      </c>
      <c r="BE11">
        <v>643</v>
      </c>
      <c r="BF11">
        <v>747</v>
      </c>
      <c r="BH11">
        <f t="shared" si="0"/>
        <v>7.0099774023508711E-3</v>
      </c>
      <c r="BJ11">
        <f t="shared" si="1"/>
        <v>0.66906430853709176</v>
      </c>
      <c r="BK11">
        <f t="shared" si="2"/>
        <v>140.74852729116742</v>
      </c>
      <c r="BL11">
        <f t="shared" si="3"/>
        <v>95.444574231111474</v>
      </c>
      <c r="BM11">
        <f t="shared" si="4"/>
        <v>35.21404318481806</v>
      </c>
      <c r="BO11">
        <f t="shared" si="5"/>
        <v>38.177574601761727</v>
      </c>
      <c r="BP11">
        <f t="shared" si="6"/>
        <v>22.205027196743632</v>
      </c>
      <c r="CF11" s="27"/>
    </row>
    <row r="12" spans="1:84" x14ac:dyDescent="0.2">
      <c r="A12" t="s">
        <v>187</v>
      </c>
      <c r="B12">
        <v>1364</v>
      </c>
      <c r="C12">
        <v>1.1667870409669857E-2</v>
      </c>
      <c r="D12">
        <v>8.0705394600684831E-5</v>
      </c>
      <c r="E12">
        <v>2.7068525888320485</v>
      </c>
      <c r="F12">
        <v>2.0636376499610842E-3</v>
      </c>
      <c r="G12">
        <v>1.9116950457423645</v>
      </c>
      <c r="H12">
        <v>1.6752665698471514E-3</v>
      </c>
      <c r="I12">
        <v>0.90244214890124597</v>
      </c>
      <c r="J12">
        <v>1.1206636956956762E-3</v>
      </c>
      <c r="K12">
        <v>1</v>
      </c>
      <c r="L12">
        <v>0</v>
      </c>
      <c r="M12">
        <v>0.4264690851504172</v>
      </c>
      <c r="N12">
        <v>5.2874076357860235E-4</v>
      </c>
      <c r="O12">
        <v>0.21381116447307549</v>
      </c>
      <c r="P12">
        <v>6.171679083595723E-4</v>
      </c>
      <c r="Q12">
        <v>1330.15</v>
      </c>
      <c r="R12">
        <v>9.3671528562087065</v>
      </c>
      <c r="S12">
        <v>308577.75</v>
      </c>
      <c r="T12">
        <v>101.3568961380371</v>
      </c>
      <c r="U12">
        <v>217930.75</v>
      </c>
      <c r="V12">
        <v>113.14945577467557</v>
      </c>
      <c r="W12">
        <v>102877.05</v>
      </c>
      <c r="X12">
        <v>95.062070442643432</v>
      </c>
      <c r="Y12">
        <v>113999.75</v>
      </c>
      <c r="Z12">
        <v>78.21861654161502</v>
      </c>
      <c r="AA12">
        <v>48616.9</v>
      </c>
      <c r="AB12">
        <v>48.521774818929977</v>
      </c>
      <c r="AC12">
        <v>24374</v>
      </c>
      <c r="AD12">
        <v>64.369819668929679</v>
      </c>
      <c r="AE12">
        <v>-988.33212959033017</v>
      </c>
      <c r="AF12">
        <v>8.0705394600684835E-2</v>
      </c>
      <c r="AG12">
        <v>244675.49363151647</v>
      </c>
      <c r="AH12">
        <v>187.29693682710874</v>
      </c>
      <c r="AI12">
        <v>4991935.2427454153</v>
      </c>
      <c r="AJ12">
        <v>4375.4350445234841</v>
      </c>
      <c r="AK12">
        <v>1703.1918606889715</v>
      </c>
      <c r="AL12">
        <v>3.3568567076155893</v>
      </c>
      <c r="AM12">
        <v>1993.7062116829245</v>
      </c>
      <c r="AN12">
        <v>0</v>
      </c>
      <c r="AO12">
        <v>275.99376796294518</v>
      </c>
      <c r="AP12">
        <v>1.5819902137954667</v>
      </c>
      <c r="AQ12">
        <v>-360.27786564571409</v>
      </c>
      <c r="AR12">
        <v>1.8465638712728389</v>
      </c>
      <c r="AS12">
        <v>1.1921580453697269</v>
      </c>
      <c r="AT12">
        <v>1.0455419693886532</v>
      </c>
      <c r="AU12">
        <v>1.139579159141036</v>
      </c>
      <c r="AV12">
        <v>1.3726257722204245</v>
      </c>
      <c r="AW12">
        <v>0</v>
      </c>
      <c r="AX12">
        <v>1.0879523631287669</v>
      </c>
      <c r="AY12">
        <v>1.9442540785006373</v>
      </c>
      <c r="AZ12">
        <v>50</v>
      </c>
      <c r="BB12">
        <v>0</v>
      </c>
      <c r="BC12">
        <v>18900</v>
      </c>
      <c r="BE12" s="1">
        <v>358</v>
      </c>
      <c r="BH12">
        <f t="shared" si="0"/>
        <v>6.1034161466578989E-3</v>
      </c>
      <c r="BJ12">
        <f t="shared" si="1"/>
        <v>0.58339352048349291</v>
      </c>
      <c r="BK12">
        <f t="shared" si="2"/>
        <v>135.34262944160241</v>
      </c>
      <c r="BL12">
        <f t="shared" si="3"/>
        <v>95.584752287118221</v>
      </c>
      <c r="BM12">
        <f t="shared" si="4"/>
        <v>45.122107445062298</v>
      </c>
      <c r="BO12">
        <f t="shared" si="5"/>
        <v>21.323454257520861</v>
      </c>
      <c r="BP12">
        <f t="shared" si="6"/>
        <v>10.690558223653774</v>
      </c>
    </row>
    <row r="13" spans="1:84" x14ac:dyDescent="0.2">
      <c r="A13" t="s">
        <v>188</v>
      </c>
      <c r="B13">
        <v>1434</v>
      </c>
      <c r="C13">
        <v>1.3067349441174683E-2</v>
      </c>
      <c r="D13">
        <v>1.290940252178451E-4</v>
      </c>
      <c r="E13">
        <v>2.7348261994899508</v>
      </c>
      <c r="F13">
        <v>2.808489217786207E-3</v>
      </c>
      <c r="G13">
        <v>1.9334695466903162</v>
      </c>
      <c r="H13">
        <v>2.398343089172892E-3</v>
      </c>
      <c r="I13">
        <v>0.91324200672328304</v>
      </c>
      <c r="J13">
        <v>8.6724554654455429E-4</v>
      </c>
      <c r="K13">
        <v>1</v>
      </c>
      <c r="L13">
        <v>0</v>
      </c>
      <c r="M13">
        <v>0.42542613201459273</v>
      </c>
      <c r="N13">
        <v>7.3734671431585283E-4</v>
      </c>
      <c r="O13">
        <v>0.21260826750639789</v>
      </c>
      <c r="P13">
        <v>5.6392548629771223E-4</v>
      </c>
      <c r="Q13">
        <v>1427.35</v>
      </c>
      <c r="R13">
        <v>14.851594810694662</v>
      </c>
      <c r="S13">
        <v>298697.75</v>
      </c>
      <c r="T13">
        <v>184.6421414378008</v>
      </c>
      <c r="U13">
        <v>211173.1</v>
      </c>
      <c r="V13">
        <v>168.15324933868479</v>
      </c>
      <c r="W13">
        <v>99744.65</v>
      </c>
      <c r="X13">
        <v>76.873179054171658</v>
      </c>
      <c r="Y13">
        <v>109222.15</v>
      </c>
      <c r="Z13">
        <v>128.6370715781828</v>
      </c>
      <c r="AA13">
        <v>46465.1</v>
      </c>
      <c r="AB13">
        <v>72.893249272300139</v>
      </c>
      <c r="AC13">
        <v>23220.75</v>
      </c>
      <c r="AD13">
        <v>51.16011372976125</v>
      </c>
      <c r="AE13">
        <v>-986.93265055882523</v>
      </c>
      <c r="AF13">
        <v>0.1290940252178451</v>
      </c>
      <c r="AG13">
        <v>247214.39458068166</v>
      </c>
      <c r="AH13">
        <v>254.90009237485995</v>
      </c>
      <c r="AI13">
        <v>5048805.5440093931</v>
      </c>
      <c r="AJ13">
        <v>6263.9549967950588</v>
      </c>
      <c r="AK13">
        <v>1735.5419540402997</v>
      </c>
      <c r="AL13">
        <v>2.5977633086977381</v>
      </c>
      <c r="AM13">
        <v>1993.7062116829245</v>
      </c>
      <c r="AN13">
        <v>0</v>
      </c>
      <c r="AO13">
        <v>272.87325642312265</v>
      </c>
      <c r="AP13">
        <v>2.2061383698261299</v>
      </c>
      <c r="AQ13">
        <v>-363.87692847682365</v>
      </c>
      <c r="AR13">
        <v>1.6872627610452953</v>
      </c>
      <c r="AS13">
        <v>1.762609369997798</v>
      </c>
      <c r="AT13">
        <v>1.380443015127361</v>
      </c>
      <c r="AU13">
        <v>1.5819660625680183</v>
      </c>
      <c r="AV13">
        <v>1.0306454327598162</v>
      </c>
      <c r="AW13">
        <v>0</v>
      </c>
      <c r="AX13">
        <v>1.4874124956520391</v>
      </c>
      <c r="AY13">
        <v>1.7446659288081257</v>
      </c>
      <c r="AZ13">
        <v>50</v>
      </c>
      <c r="BB13">
        <v>0</v>
      </c>
      <c r="BC13">
        <v>18900</v>
      </c>
      <c r="BE13" s="1">
        <v>358</v>
      </c>
      <c r="BH13">
        <f t="shared" si="0"/>
        <v>6.7584976776816439E-3</v>
      </c>
      <c r="BJ13">
        <f t="shared" si="1"/>
        <v>0.65336747205873413</v>
      </c>
      <c r="BK13">
        <f t="shared" si="2"/>
        <v>136.74130997449754</v>
      </c>
      <c r="BL13">
        <f t="shared" si="3"/>
        <v>96.673477334515809</v>
      </c>
      <c r="BM13">
        <f t="shared" si="4"/>
        <v>45.662100336164151</v>
      </c>
      <c r="BO13">
        <f t="shared" si="5"/>
        <v>21.271306600729638</v>
      </c>
      <c r="BP13">
        <f t="shared" si="6"/>
        <v>10.630413375319895</v>
      </c>
    </row>
    <row r="14" spans="1:84" x14ac:dyDescent="0.2">
      <c r="A14" t="s">
        <v>189</v>
      </c>
      <c r="B14">
        <v>2236</v>
      </c>
      <c r="C14">
        <v>1.9970901521283082E-2</v>
      </c>
      <c r="D14">
        <v>1.3120059919898171E-4</v>
      </c>
      <c r="E14">
        <v>3.1308475670470517</v>
      </c>
      <c r="F14">
        <v>3.9147084765886568E-3</v>
      </c>
      <c r="G14">
        <v>1.8398293078022312</v>
      </c>
      <c r="H14">
        <v>2.2357121643038647E-3</v>
      </c>
      <c r="I14">
        <v>5.352579894370503E-2</v>
      </c>
      <c r="J14">
        <v>1.3803191831521537E-4</v>
      </c>
      <c r="K14">
        <v>1</v>
      </c>
      <c r="L14">
        <v>0</v>
      </c>
      <c r="M14">
        <v>1.3939158038399557E-3</v>
      </c>
      <c r="N14">
        <v>1.9737799416382291E-5</v>
      </c>
      <c r="O14">
        <v>2.0868404187383165</v>
      </c>
      <c r="P14">
        <v>3.6374532968749007E-3</v>
      </c>
      <c r="Q14">
        <v>2177.4</v>
      </c>
      <c r="R14">
        <v>16.694373461234115</v>
      </c>
      <c r="S14">
        <v>341302.45</v>
      </c>
      <c r="T14">
        <v>341.01797664454125</v>
      </c>
      <c r="U14">
        <v>200565.55</v>
      </c>
      <c r="V14">
        <v>222.68106145691632</v>
      </c>
      <c r="W14">
        <v>5835</v>
      </c>
      <c r="X14">
        <v>14.471387377566082</v>
      </c>
      <c r="Y14">
        <v>109017.60000000001</v>
      </c>
      <c r="Z14">
        <v>220.8633109080437</v>
      </c>
      <c r="AA14">
        <v>151.94999999999999</v>
      </c>
      <c r="AB14">
        <v>2.1379712469141343</v>
      </c>
      <c r="AC14">
        <v>227498.85</v>
      </c>
      <c r="AD14">
        <v>532.77427962160095</v>
      </c>
      <c r="AE14">
        <v>-980.02909847871683</v>
      </c>
      <c r="AF14">
        <v>0.13120059919898172</v>
      </c>
      <c r="AG14">
        <v>283157.52106072352</v>
      </c>
      <c r="AH14">
        <v>355.30118683868733</v>
      </c>
      <c r="AI14">
        <v>4804237.4315770771</v>
      </c>
      <c r="AJ14">
        <v>5839.1980889674696</v>
      </c>
      <c r="AK14">
        <v>-839.66783442277892</v>
      </c>
      <c r="AL14">
        <v>0.41346335447570753</v>
      </c>
      <c r="AM14">
        <v>1993.7062116829245</v>
      </c>
      <c r="AN14">
        <v>0</v>
      </c>
      <c r="AO14">
        <v>-995.82940958513427</v>
      </c>
      <c r="AP14">
        <v>5.9055415563647504E-2</v>
      </c>
      <c r="AQ14">
        <v>5243.8180439365196</v>
      </c>
      <c r="AR14">
        <v>10.883245467679362</v>
      </c>
      <c r="AS14">
        <v>1.4427945761851733</v>
      </c>
      <c r="AT14">
        <v>1.7083877030806214</v>
      </c>
      <c r="AU14">
        <v>1.5350330906540985</v>
      </c>
      <c r="AV14">
        <v>0.91223399581870535</v>
      </c>
      <c r="AW14">
        <v>0</v>
      </c>
      <c r="AX14">
        <v>0.8290899566330856</v>
      </c>
      <c r="AY14">
        <v>2.2492333411695458</v>
      </c>
      <c r="AZ14">
        <v>67.38</v>
      </c>
      <c r="BH14">
        <f t="shared" si="0"/>
        <v>1.0854757795514916E-2</v>
      </c>
      <c r="BJ14">
        <f t="shared" si="1"/>
        <v>1.345639344504054</v>
      </c>
      <c r="BK14">
        <f t="shared" si="2"/>
        <v>210.95650906763032</v>
      </c>
      <c r="BL14">
        <f t="shared" si="3"/>
        <v>123.96769875971432</v>
      </c>
      <c r="BM14">
        <f t="shared" si="4"/>
        <v>3.6065683328268445</v>
      </c>
      <c r="BO14">
        <f t="shared" si="5"/>
        <v>9.3922046862736211E-2</v>
      </c>
      <c r="BP14">
        <f t="shared" si="6"/>
        <v>140.61130741458774</v>
      </c>
    </row>
    <row r="15" spans="1:84" x14ac:dyDescent="0.2">
      <c r="A15" t="s">
        <v>190</v>
      </c>
      <c r="B15">
        <v>581</v>
      </c>
      <c r="C15">
        <v>5.7172703449476772E-3</v>
      </c>
      <c r="D15">
        <v>5.3250952135150318E-5</v>
      </c>
      <c r="E15">
        <v>3.1709986964638208</v>
      </c>
      <c r="F15">
        <v>4.1428646352012939E-3</v>
      </c>
      <c r="G15">
        <v>1.8629484302262547</v>
      </c>
      <c r="H15">
        <v>2.7228890578957941E-3</v>
      </c>
      <c r="I15">
        <v>5.4679142273739288E-2</v>
      </c>
      <c r="J15">
        <v>1.7524678902767915E-4</v>
      </c>
      <c r="K15">
        <v>1</v>
      </c>
      <c r="L15">
        <v>0</v>
      </c>
      <c r="M15">
        <v>1.3657197049525744E-3</v>
      </c>
      <c r="N15">
        <v>2.7899006239404614E-5</v>
      </c>
      <c r="O15">
        <v>2.0830089738969826</v>
      </c>
      <c r="P15">
        <v>6.5659070261074939E-3</v>
      </c>
      <c r="Q15">
        <v>596.85</v>
      </c>
      <c r="R15">
        <v>5.3342364915110787</v>
      </c>
      <c r="S15">
        <v>331051.84999999998</v>
      </c>
      <c r="T15">
        <v>266.58185545512043</v>
      </c>
      <c r="U15">
        <v>194490.35</v>
      </c>
      <c r="V15">
        <v>125.70754017915846</v>
      </c>
      <c r="W15">
        <v>5708.5</v>
      </c>
      <c r="X15">
        <v>17.510372865668419</v>
      </c>
      <c r="Y15">
        <v>104404.1</v>
      </c>
      <c r="Z15">
        <v>187.17377093576914</v>
      </c>
      <c r="AA15">
        <v>142.55000000000001</v>
      </c>
      <c r="AB15">
        <v>2.8251455481835008</v>
      </c>
      <c r="AC15">
        <v>217458</v>
      </c>
      <c r="AD15">
        <v>490.11835305362723</v>
      </c>
      <c r="AE15">
        <v>-994.28272965505232</v>
      </c>
      <c r="AF15">
        <v>5.3250952135150319E-2</v>
      </c>
      <c r="AG15">
        <v>286801.66059755132</v>
      </c>
      <c r="AH15">
        <v>376.00877066630005</v>
      </c>
      <c r="AI15">
        <v>4864619.5941972798</v>
      </c>
      <c r="AJ15">
        <v>7111.5990856033068</v>
      </c>
      <c r="AK15">
        <v>-836.21308853560549</v>
      </c>
      <c r="AL15">
        <v>0.52493746473197955</v>
      </c>
      <c r="AM15">
        <v>1993.7062116829245</v>
      </c>
      <c r="AN15">
        <v>0</v>
      </c>
      <c r="AO15">
        <v>-995.91377219830827</v>
      </c>
      <c r="AP15">
        <v>8.3473713179663955E-2</v>
      </c>
      <c r="AQ15">
        <v>5232.3543765569448</v>
      </c>
      <c r="AR15">
        <v>19.645167113068247</v>
      </c>
      <c r="AS15">
        <v>1.0785119841447244</v>
      </c>
      <c r="AT15">
        <v>1.7495683609663171</v>
      </c>
      <c r="AU15">
        <v>1.810796134097608</v>
      </c>
      <c r="AV15">
        <v>1.1207821650698309</v>
      </c>
      <c r="AW15">
        <v>0</v>
      </c>
      <c r="AX15">
        <v>1.1585267078280825</v>
      </c>
      <c r="AY15">
        <v>3.9793002004293379</v>
      </c>
      <c r="AZ15">
        <v>67.38</v>
      </c>
      <c r="BH15">
        <f t="shared" si="0"/>
        <v>3.0689364515867549E-3</v>
      </c>
      <c r="BJ15">
        <f t="shared" si="1"/>
        <v>0.38522967584257445</v>
      </c>
      <c r="BK15">
        <f t="shared" si="2"/>
        <v>213.66189216773222</v>
      </c>
      <c r="BL15">
        <f t="shared" si="3"/>
        <v>125.52546522864503</v>
      </c>
      <c r="BM15">
        <f t="shared" si="4"/>
        <v>3.684280606404553</v>
      </c>
      <c r="BO15">
        <f t="shared" si="5"/>
        <v>9.2022193719704465E-2</v>
      </c>
      <c r="BP15">
        <f t="shared" si="6"/>
        <v>140.35314466117867</v>
      </c>
    </row>
    <row r="16" spans="1:84" x14ac:dyDescent="0.2">
      <c r="A16" t="s">
        <v>191</v>
      </c>
      <c r="B16">
        <v>1003</v>
      </c>
      <c r="C16">
        <v>1.3298520511536332E-2</v>
      </c>
      <c r="D16">
        <v>9.9595972940869077E-5</v>
      </c>
      <c r="E16">
        <v>4.8616266411326148</v>
      </c>
      <c r="F16">
        <v>5.6327219495816106E-3</v>
      </c>
      <c r="G16">
        <v>1.9910254513166241</v>
      </c>
      <c r="H16">
        <v>1.8227265165169301E-3</v>
      </c>
      <c r="I16">
        <v>3.2234749333931814E-3</v>
      </c>
      <c r="J16">
        <v>5.6808558994183972E-5</v>
      </c>
      <c r="K16">
        <v>1</v>
      </c>
      <c r="L16">
        <v>0</v>
      </c>
      <c r="M16">
        <v>2.8312522419458242E-2</v>
      </c>
      <c r="N16">
        <v>1.6394275826978893E-4</v>
      </c>
      <c r="O16">
        <v>0.33681691190913643</v>
      </c>
      <c r="P16">
        <v>4.3664653413748598E-4</v>
      </c>
      <c r="Q16">
        <v>1008.1</v>
      </c>
      <c r="R16">
        <v>6.8586863864276815</v>
      </c>
      <c r="S16">
        <v>368575.85</v>
      </c>
      <c r="T16">
        <v>586.26803316446171</v>
      </c>
      <c r="U16">
        <v>150946.04999999999</v>
      </c>
      <c r="V16">
        <v>211.07992343884194</v>
      </c>
      <c r="W16">
        <v>244.4</v>
      </c>
      <c r="X16">
        <v>4.368186423629254</v>
      </c>
      <c r="Y16">
        <v>75813.600000000006</v>
      </c>
      <c r="Z16">
        <v>97.438385389785793</v>
      </c>
      <c r="AA16">
        <v>2146.6</v>
      </c>
      <c r="AB16">
        <v>13.790805480082506</v>
      </c>
      <c r="AC16">
        <v>25535.65</v>
      </c>
      <c r="AD16">
        <v>55.695992249277495</v>
      </c>
      <c r="AE16">
        <v>-986.70147948846363</v>
      </c>
      <c r="AF16">
        <v>9.9595972940869082E-2</v>
      </c>
      <c r="AG16">
        <v>440244.02261141903</v>
      </c>
      <c r="AH16">
        <v>511.22907511178175</v>
      </c>
      <c r="AI16">
        <v>5199129.1561758881</v>
      </c>
      <c r="AJ16">
        <v>4760.5686285962447</v>
      </c>
      <c r="AK16">
        <v>-990.34434371921509</v>
      </c>
      <c r="AL16">
        <v>0.17016540559139143</v>
      </c>
      <c r="AM16">
        <v>1993.7062116829245</v>
      </c>
      <c r="AN16">
        <v>0</v>
      </c>
      <c r="AO16">
        <v>-915.28904809173241</v>
      </c>
      <c r="AP16">
        <v>0.49051606585064478</v>
      </c>
      <c r="AQ16">
        <v>7.754830315540362</v>
      </c>
      <c r="AR16">
        <v>1.3064446539320422</v>
      </c>
      <c r="AS16">
        <v>1.1228284960210921</v>
      </c>
      <c r="AT16">
        <v>1.3809673235646469</v>
      </c>
      <c r="AU16">
        <v>0.97754737003562175</v>
      </c>
      <c r="AV16">
        <v>1.3074730632796538</v>
      </c>
      <c r="AW16">
        <v>0</v>
      </c>
      <c r="AX16">
        <v>1.2575286517841415</v>
      </c>
      <c r="AY16">
        <v>0.85165645188302752</v>
      </c>
      <c r="AZ16">
        <v>57.18</v>
      </c>
      <c r="BH16">
        <f t="shared" si="0"/>
        <v>6.6792318012521106E-3</v>
      </c>
      <c r="BJ16">
        <f t="shared" si="1"/>
        <v>0.76040940284964742</v>
      </c>
      <c r="BK16">
        <f t="shared" si="2"/>
        <v>277.98781133996289</v>
      </c>
      <c r="BL16">
        <f t="shared" si="3"/>
        <v>113.84683530628456</v>
      </c>
      <c r="BM16">
        <f t="shared" si="4"/>
        <v>0.18431829669142211</v>
      </c>
      <c r="BO16">
        <f t="shared" si="5"/>
        <v>1.6189100319446224</v>
      </c>
      <c r="BP16">
        <f t="shared" si="6"/>
        <v>19.259191022964419</v>
      </c>
    </row>
    <row r="17" spans="1:68" x14ac:dyDescent="0.2">
      <c r="A17" t="s">
        <v>192</v>
      </c>
      <c r="B17">
        <v>2412</v>
      </c>
      <c r="C17">
        <v>2.7958971987846932E-2</v>
      </c>
      <c r="D17">
        <v>1.5558844451934865E-4</v>
      </c>
      <c r="E17">
        <v>4.883269434379673</v>
      </c>
      <c r="F17">
        <v>7.8951855734047168E-3</v>
      </c>
      <c r="G17">
        <v>1.9752867429801555</v>
      </c>
      <c r="H17">
        <v>2.5738538250385215E-3</v>
      </c>
      <c r="I17">
        <v>3.2275480126986709E-3</v>
      </c>
      <c r="J17">
        <v>4.3758390915383482E-5</v>
      </c>
      <c r="K17">
        <v>1</v>
      </c>
      <c r="L17">
        <v>0</v>
      </c>
      <c r="M17">
        <v>2.8490174357574304E-2</v>
      </c>
      <c r="N17">
        <v>1.5902857580620176E-4</v>
      </c>
      <c r="O17">
        <v>0.34362821425706824</v>
      </c>
      <c r="P17">
        <v>7.684039558076757E-4</v>
      </c>
      <c r="Q17">
        <v>2325.4499999999998</v>
      </c>
      <c r="R17">
        <v>12.664179695835854</v>
      </c>
      <c r="S17">
        <v>406163.8</v>
      </c>
      <c r="T17">
        <v>640.20898150525829</v>
      </c>
      <c r="U17">
        <v>164292.70000000001</v>
      </c>
      <c r="V17">
        <v>162.11094479106782</v>
      </c>
      <c r="W17">
        <v>268.45</v>
      </c>
      <c r="X17">
        <v>3.6429275387566493</v>
      </c>
      <c r="Y17">
        <v>83176.2</v>
      </c>
      <c r="Z17">
        <v>115.29241085171216</v>
      </c>
      <c r="AA17">
        <v>2369.75</v>
      </c>
      <c r="AB17">
        <v>14.016695871634466</v>
      </c>
      <c r="AC17">
        <v>28581.8</v>
      </c>
      <c r="AD17">
        <v>77.464273598934142</v>
      </c>
      <c r="AE17">
        <v>-972.04102801215311</v>
      </c>
      <c r="AF17">
        <v>0.15558844451934864</v>
      </c>
      <c r="AG17">
        <v>442208.33494097594</v>
      </c>
      <c r="AH17">
        <v>716.57157137454317</v>
      </c>
      <c r="AI17">
        <v>5158023.0437216768</v>
      </c>
      <c r="AJ17">
        <v>6722.3511936860677</v>
      </c>
      <c r="AK17">
        <v>-990.33214314232498</v>
      </c>
      <c r="AL17">
        <v>0.13107469138418423</v>
      </c>
      <c r="AM17">
        <v>1993.7062116829245</v>
      </c>
      <c r="AN17">
        <v>0</v>
      </c>
      <c r="AO17">
        <v>-914.75751421554844</v>
      </c>
      <c r="AP17">
        <v>0.47581285190968958</v>
      </c>
      <c r="AQ17">
        <v>28.134219233278522</v>
      </c>
      <c r="AR17">
        <v>2.2990615100338401</v>
      </c>
      <c r="AS17">
        <v>1.2580951766491986</v>
      </c>
      <c r="AT17">
        <v>2.0192403003324322</v>
      </c>
      <c r="AU17">
        <v>1.4554378043860263</v>
      </c>
      <c r="AV17">
        <v>1.05417373099879</v>
      </c>
      <c r="AW17">
        <v>0</v>
      </c>
      <c r="AX17">
        <v>1.273569658316126</v>
      </c>
      <c r="AY17">
        <v>1.5502343520916766</v>
      </c>
      <c r="AZ17">
        <v>57.18</v>
      </c>
      <c r="BH17">
        <f t="shared" si="0"/>
        <v>1.4154386489560831E-2</v>
      </c>
      <c r="BJ17">
        <f t="shared" si="1"/>
        <v>1.5986940182650875</v>
      </c>
      <c r="BK17">
        <f t="shared" si="2"/>
        <v>279.2253462578297</v>
      </c>
      <c r="BL17">
        <f t="shared" si="3"/>
        <v>112.94689596360529</v>
      </c>
      <c r="BM17">
        <f t="shared" si="4"/>
        <v>0.18455119536611</v>
      </c>
      <c r="BO17">
        <f t="shared" si="5"/>
        <v>1.6290681697660987</v>
      </c>
      <c r="BP17">
        <f t="shared" si="6"/>
        <v>19.648661291219163</v>
      </c>
    </row>
    <row r="18" spans="1:68" x14ac:dyDescent="0.2">
      <c r="A18" t="s">
        <v>193</v>
      </c>
      <c r="B18">
        <v>1134</v>
      </c>
      <c r="C18">
        <v>1.6569878325841083E-2</v>
      </c>
      <c r="D18">
        <v>1.1144303218417455E-4</v>
      </c>
      <c r="E18">
        <v>1.9826508626134818</v>
      </c>
      <c r="F18">
        <v>2.3222532754317844E-3</v>
      </c>
      <c r="G18">
        <v>1.8448125454710378</v>
      </c>
      <c r="H18">
        <v>2.0550976301126293E-3</v>
      </c>
      <c r="I18">
        <v>0.65852417216807047</v>
      </c>
      <c r="J18">
        <v>6.3306490629549408E-4</v>
      </c>
      <c r="K18">
        <v>1</v>
      </c>
      <c r="L18">
        <v>0</v>
      </c>
      <c r="M18">
        <v>0.35221451249883168</v>
      </c>
      <c r="N18">
        <v>7.8611148967422698E-4</v>
      </c>
      <c r="O18">
        <v>0.41356230577469244</v>
      </c>
      <c r="P18">
        <v>1.0139441158266915E-3</v>
      </c>
      <c r="Q18">
        <v>1109.9000000000001</v>
      </c>
      <c r="R18">
        <v>7.232565243397393</v>
      </c>
      <c r="S18">
        <v>132806.39999999999</v>
      </c>
      <c r="T18">
        <v>92.289972084557604</v>
      </c>
      <c r="U18">
        <v>123573.7</v>
      </c>
      <c r="V18">
        <v>96.046592311944323</v>
      </c>
      <c r="W18">
        <v>44111.3</v>
      </c>
      <c r="X18">
        <v>51.03374012924143</v>
      </c>
      <c r="Y18">
        <v>66985.7</v>
      </c>
      <c r="Z18">
        <v>78.508299929973887</v>
      </c>
      <c r="AA18">
        <v>23592.45</v>
      </c>
      <c r="AB18">
        <v>36.708487115594799</v>
      </c>
      <c r="AC18">
        <v>27701.85</v>
      </c>
      <c r="AD18">
        <v>55.064950883383823</v>
      </c>
      <c r="AE18">
        <v>-983.43012167415884</v>
      </c>
      <c r="AF18">
        <v>0.11144303218417455</v>
      </c>
      <c r="AG18">
        <v>178946.52955286636</v>
      </c>
      <c r="AH18">
        <v>210.76903933851736</v>
      </c>
      <c r="AI18">
        <v>4817252.5738378549</v>
      </c>
      <c r="AJ18">
        <v>5367.4718713764869</v>
      </c>
      <c r="AK18">
        <v>972.55545348699002</v>
      </c>
      <c r="AL18">
        <v>1.8962942988305311</v>
      </c>
      <c r="AM18">
        <v>1993.7062116829245</v>
      </c>
      <c r="AN18">
        <v>0</v>
      </c>
      <c r="AO18">
        <v>53.824388644965417</v>
      </c>
      <c r="AP18">
        <v>2.3520423793311847</v>
      </c>
      <c r="AQ18">
        <v>237.37673657346292</v>
      </c>
      <c r="AR18">
        <v>3.033716669993169</v>
      </c>
      <c r="AS18">
        <v>1.0563275712942584</v>
      </c>
      <c r="AT18">
        <v>1.1748063943667371</v>
      </c>
      <c r="AU18">
        <v>1.1035973945330815</v>
      </c>
      <c r="AV18">
        <v>0.74521724351280316</v>
      </c>
      <c r="AW18">
        <v>0</v>
      </c>
      <c r="AX18">
        <v>1.4013102880956594</v>
      </c>
      <c r="AY18">
        <v>1.6314119256758548</v>
      </c>
      <c r="AZ18">
        <v>57.56</v>
      </c>
      <c r="BH18">
        <f t="shared" si="0"/>
        <v>8.9818764332016618E-3</v>
      </c>
      <c r="BJ18">
        <f t="shared" si="1"/>
        <v>0.95376219643541282</v>
      </c>
      <c r="BK18">
        <f t="shared" si="2"/>
        <v>114.12138365203201</v>
      </c>
      <c r="BL18">
        <f t="shared" si="3"/>
        <v>106.18741011731294</v>
      </c>
      <c r="BM18">
        <f t="shared" si="4"/>
        <v>37.90465134999414</v>
      </c>
      <c r="BO18">
        <f t="shared" si="5"/>
        <v>20.273467339432752</v>
      </c>
      <c r="BP18">
        <f t="shared" si="6"/>
        <v>23.804646320391299</v>
      </c>
    </row>
    <row r="19" spans="1:68" x14ac:dyDescent="0.2">
      <c r="A19" t="s">
        <v>194</v>
      </c>
      <c r="B19">
        <v>1034</v>
      </c>
      <c r="C19">
        <v>1.7541975271187907E-2</v>
      </c>
      <c r="D19">
        <v>1.6354866483352356E-4</v>
      </c>
      <c r="E19">
        <v>2.0020064533873581</v>
      </c>
      <c r="F19">
        <v>2.3847826367170521E-3</v>
      </c>
      <c r="G19">
        <v>1.8669917368071558</v>
      </c>
      <c r="H19">
        <v>1.8354688840542944E-3</v>
      </c>
      <c r="I19">
        <v>0.66031762949581785</v>
      </c>
      <c r="J19">
        <v>9.69152750888525E-4</v>
      </c>
      <c r="K19">
        <v>1</v>
      </c>
      <c r="L19">
        <v>0</v>
      </c>
      <c r="M19">
        <v>0.352051888759564</v>
      </c>
      <c r="N19">
        <v>7.7263698778389292E-4</v>
      </c>
      <c r="O19">
        <v>0.41146981215997291</v>
      </c>
      <c r="P19">
        <v>1.3501316262355867E-3</v>
      </c>
      <c r="Q19">
        <v>1117</v>
      </c>
      <c r="R19">
        <v>10.431985227629191</v>
      </c>
      <c r="S19">
        <v>127478.6</v>
      </c>
      <c r="T19">
        <v>128.75272914838695</v>
      </c>
      <c r="U19">
        <v>118881.60000000001</v>
      </c>
      <c r="V19">
        <v>97.619815719210564</v>
      </c>
      <c r="W19">
        <v>42046.1</v>
      </c>
      <c r="X19">
        <v>59.421859348400162</v>
      </c>
      <c r="Y19">
        <v>63676</v>
      </c>
      <c r="Z19">
        <v>47.607772474670561</v>
      </c>
      <c r="AA19">
        <v>22417.05</v>
      </c>
      <c r="AB19">
        <v>47.085614911339398</v>
      </c>
      <c r="AC19">
        <v>26200.1</v>
      </c>
      <c r="AD19">
        <v>77.514952717116742</v>
      </c>
      <c r="AE19">
        <v>-982.45802472881201</v>
      </c>
      <c r="AF19">
        <v>0.16354866483352357</v>
      </c>
      <c r="AG19">
        <v>180703.25407400235</v>
      </c>
      <c r="AH19">
        <v>216.44424003603669</v>
      </c>
      <c r="AI19">
        <v>4875179.8391327718</v>
      </c>
      <c r="AJ19">
        <v>4793.8489449809194</v>
      </c>
      <c r="AK19">
        <v>977.92760865146477</v>
      </c>
      <c r="AL19">
        <v>2.9030180285305711</v>
      </c>
      <c r="AM19">
        <v>1993.7062116829245</v>
      </c>
      <c r="AN19">
        <v>0</v>
      </c>
      <c r="AO19">
        <v>53.337819078603573</v>
      </c>
      <c r="AP19">
        <v>2.3117267244873942</v>
      </c>
      <c r="AQ19">
        <v>231.11600419014701</v>
      </c>
      <c r="AR19">
        <v>4.0395883335802916</v>
      </c>
      <c r="AS19">
        <v>1.4682854740208591</v>
      </c>
      <c r="AT19">
        <v>1.166780185913052</v>
      </c>
      <c r="AU19">
        <v>0.95157153931903526</v>
      </c>
      <c r="AV19">
        <v>1.1101937058589419</v>
      </c>
      <c r="AW19">
        <v>0</v>
      </c>
      <c r="AX19">
        <v>1.3432394900224705</v>
      </c>
      <c r="AY19">
        <v>2.1249413556053165</v>
      </c>
      <c r="AZ19">
        <v>57.56</v>
      </c>
      <c r="BH19">
        <f t="shared" si="0"/>
        <v>9.3958505146827243E-3</v>
      </c>
      <c r="BJ19">
        <f t="shared" si="1"/>
        <v>1.009716096609576</v>
      </c>
      <c r="BK19">
        <f t="shared" si="2"/>
        <v>115.23549145697633</v>
      </c>
      <c r="BL19">
        <f t="shared" si="3"/>
        <v>107.46404437061989</v>
      </c>
      <c r="BM19">
        <f t="shared" si="4"/>
        <v>38.007882753779278</v>
      </c>
      <c r="BO19">
        <f t="shared" si="5"/>
        <v>20.264106717000505</v>
      </c>
      <c r="BP19">
        <f t="shared" si="6"/>
        <v>23.684202387928043</v>
      </c>
    </row>
    <row r="20" spans="1:68" x14ac:dyDescent="0.2">
      <c r="A20" t="s">
        <v>195</v>
      </c>
      <c r="B20">
        <v>1164</v>
      </c>
      <c r="C20">
        <v>2.8865157160869043E-2</v>
      </c>
      <c r="D20">
        <v>2.1511049118157243E-4</v>
      </c>
      <c r="E20">
        <v>3.3577910309999353</v>
      </c>
      <c r="F20">
        <v>5.9927038842940237E-3</v>
      </c>
      <c r="G20">
        <v>2.0685023287890649</v>
      </c>
      <c r="H20">
        <v>3.3624673344367466E-3</v>
      </c>
      <c r="I20">
        <v>5.4296354369259968E-2</v>
      </c>
      <c r="J20">
        <v>3.5106609012730859E-4</v>
      </c>
      <c r="K20">
        <v>1</v>
      </c>
      <c r="L20">
        <v>0</v>
      </c>
      <c r="M20">
        <v>8.5224906364485037E-4</v>
      </c>
      <c r="N20">
        <v>2.5559932333022648E-5</v>
      </c>
      <c r="O20">
        <v>1.9857242210780737</v>
      </c>
      <c r="P20">
        <v>3.5489426519415045E-3</v>
      </c>
      <c r="Q20">
        <v>1141.4000000000001</v>
      </c>
      <c r="R20">
        <v>8.685862681755669</v>
      </c>
      <c r="S20">
        <v>132780.04999999999</v>
      </c>
      <c r="T20">
        <v>404.74528361089415</v>
      </c>
      <c r="U20">
        <v>81794.75</v>
      </c>
      <c r="V20">
        <v>207.07326284243101</v>
      </c>
      <c r="W20">
        <v>2147.15</v>
      </c>
      <c r="X20">
        <v>15.257659853677637</v>
      </c>
      <c r="Y20">
        <v>39545.800000000003</v>
      </c>
      <c r="Z20">
        <v>132.83518874312279</v>
      </c>
      <c r="AA20">
        <v>33.700000000000003</v>
      </c>
      <c r="AB20">
        <v>1.0107318869850812</v>
      </c>
      <c r="AC20">
        <v>78526.350000000006</v>
      </c>
      <c r="AD20">
        <v>287.88112746866818</v>
      </c>
      <c r="AE20">
        <v>-971.13484283913101</v>
      </c>
      <c r="AF20">
        <v>0.21511049118157244</v>
      </c>
      <c r="AG20">
        <v>303755.0400254071</v>
      </c>
      <c r="AH20">
        <v>543.90124199437491</v>
      </c>
      <c r="AI20">
        <v>5401482.0538786696</v>
      </c>
      <c r="AJ20">
        <v>8782.0396323567347</v>
      </c>
      <c r="AK20">
        <v>-837.35969848619186</v>
      </c>
      <c r="AL20">
        <v>1.0515898426857389</v>
      </c>
      <c r="AM20">
        <v>1993.7062116829245</v>
      </c>
      <c r="AN20">
        <v>0</v>
      </c>
      <c r="AO20">
        <v>-997.45007426838561</v>
      </c>
      <c r="AP20">
        <v>7.6475213566742584E-2</v>
      </c>
      <c r="AQ20">
        <v>4941.2787918613722</v>
      </c>
      <c r="AR20">
        <v>10.618421978085596</v>
      </c>
      <c r="AS20">
        <v>1.1798300275163784</v>
      </c>
      <c r="AT20">
        <v>1.4808194170594253</v>
      </c>
      <c r="AU20">
        <v>1.2615473109884676</v>
      </c>
      <c r="AV20">
        <v>1.3869469166044524</v>
      </c>
      <c r="AW20">
        <v>0</v>
      </c>
      <c r="AX20">
        <v>0.82720797545419411</v>
      </c>
      <c r="AY20">
        <v>1.3777035124708632</v>
      </c>
      <c r="AZ20">
        <v>66.48</v>
      </c>
      <c r="BH20">
        <f t="shared" si="0"/>
        <v>1.3954616709456245E-2</v>
      </c>
      <c r="BJ20">
        <f t="shared" si="1"/>
        <v>1.918955648054574</v>
      </c>
      <c r="BK20">
        <f t="shared" si="2"/>
        <v>223.22594774087571</v>
      </c>
      <c r="BL20">
        <f t="shared" si="3"/>
        <v>137.51403481789706</v>
      </c>
      <c r="BM20">
        <f t="shared" si="4"/>
        <v>3.6096216384684028</v>
      </c>
      <c r="BO20">
        <f t="shared" si="5"/>
        <v>5.6657517751109658E-2</v>
      </c>
      <c r="BP20">
        <f t="shared" si="6"/>
        <v>132.01094621727034</v>
      </c>
    </row>
    <row r="21" spans="1:68" x14ac:dyDescent="0.2">
      <c r="A21" t="s">
        <v>196</v>
      </c>
      <c r="B21">
        <v>802</v>
      </c>
      <c r="C21">
        <v>2.4133015278508228E-2</v>
      </c>
      <c r="D21">
        <v>1.785858230492559E-4</v>
      </c>
      <c r="E21">
        <v>3.3650095546549492</v>
      </c>
      <c r="F21">
        <v>6.4814043631254287E-3</v>
      </c>
      <c r="G21">
        <v>2.0920597103499152</v>
      </c>
      <c r="H21">
        <v>3.9299102106486721E-3</v>
      </c>
      <c r="I21">
        <v>5.4731612890059941E-2</v>
      </c>
      <c r="J21">
        <v>2.5905881831201635E-4</v>
      </c>
      <c r="K21">
        <v>1</v>
      </c>
      <c r="L21">
        <v>0</v>
      </c>
      <c r="M21">
        <v>9.7509843054671892E-4</v>
      </c>
      <c r="N21">
        <v>4.3936565476750753E-5</v>
      </c>
      <c r="O21">
        <v>1.9362818411348894</v>
      </c>
      <c r="P21">
        <v>5.4192497855756038E-3</v>
      </c>
      <c r="Q21">
        <v>833.3</v>
      </c>
      <c r="R21">
        <v>7.468213342313927</v>
      </c>
      <c r="S21">
        <v>116221.2</v>
      </c>
      <c r="T21">
        <v>867.30300842384531</v>
      </c>
      <c r="U21">
        <v>72245.3</v>
      </c>
      <c r="V21">
        <v>458.29327027455611</v>
      </c>
      <c r="W21">
        <v>1889.9</v>
      </c>
      <c r="X21">
        <v>13.339277183920938</v>
      </c>
      <c r="Y21">
        <v>34537.800000000003</v>
      </c>
      <c r="Z21">
        <v>246.69418101643262</v>
      </c>
      <c r="AA21">
        <v>33.6</v>
      </c>
      <c r="AB21">
        <v>1.4407600333449733</v>
      </c>
      <c r="AC21">
        <v>66890.649999999994</v>
      </c>
      <c r="AD21">
        <v>610.08270481183649</v>
      </c>
      <c r="AE21">
        <v>-975.8669847214918</v>
      </c>
      <c r="AF21">
        <v>0.17858582304925591</v>
      </c>
      <c r="AG21">
        <v>304410.19737293059</v>
      </c>
      <c r="AH21">
        <v>588.25597777504345</v>
      </c>
      <c r="AI21">
        <v>5463008.8548629209</v>
      </c>
      <c r="AJ21">
        <v>10264.078067929044</v>
      </c>
      <c r="AK21">
        <v>-836.0559170835229</v>
      </c>
      <c r="AL21">
        <v>0.77598956337906799</v>
      </c>
      <c r="AM21">
        <v>1993.7062116829245</v>
      </c>
      <c r="AN21">
        <v>0</v>
      </c>
      <c r="AO21">
        <v>-997.08250946234659</v>
      </c>
      <c r="AP21">
        <v>0.1314580251796125</v>
      </c>
      <c r="AQ21">
        <v>4793.3473921949517</v>
      </c>
      <c r="AR21">
        <v>16.214373313812597</v>
      </c>
      <c r="AS21">
        <v>1.003345943909302</v>
      </c>
      <c r="AT21">
        <v>1.4939042703607477</v>
      </c>
      <c r="AU21">
        <v>1.3649004874660171</v>
      </c>
      <c r="AV21">
        <v>0.95236312216253982</v>
      </c>
      <c r="AW21">
        <v>0</v>
      </c>
      <c r="AX21">
        <v>1.2408740502834372</v>
      </c>
      <c r="AY21">
        <v>2.0077623679966647</v>
      </c>
      <c r="AZ21">
        <v>66.48</v>
      </c>
      <c r="BH21">
        <f t="shared" si="0"/>
        <v>1.1535528913977206E-2</v>
      </c>
      <c r="BJ21">
        <f t="shared" si="1"/>
        <v>1.604362855715227</v>
      </c>
      <c r="BK21">
        <f t="shared" si="2"/>
        <v>223.70583519346104</v>
      </c>
      <c r="BL21">
        <f t="shared" si="3"/>
        <v>139.08012954406237</v>
      </c>
      <c r="BM21">
        <f t="shared" si="4"/>
        <v>3.6385576249311851</v>
      </c>
      <c r="BO21">
        <f t="shared" si="5"/>
        <v>6.4824543662745884E-2</v>
      </c>
      <c r="BP21">
        <f t="shared" si="6"/>
        <v>128.72401679864745</v>
      </c>
    </row>
    <row r="22" spans="1:68" x14ac:dyDescent="0.2">
      <c r="A22" t="s">
        <v>197</v>
      </c>
      <c r="B22">
        <v>582</v>
      </c>
      <c r="C22">
        <v>4.5410708386050425E-3</v>
      </c>
      <c r="D22">
        <v>6.2973785025824302E-5</v>
      </c>
      <c r="E22">
        <v>7.7550875919583677E-3</v>
      </c>
      <c r="F22">
        <v>5.5730777044945563E-5</v>
      </c>
      <c r="G22">
        <v>1.4479584302670794</v>
      </c>
      <c r="H22">
        <v>1.6292343945094757E-3</v>
      </c>
      <c r="I22">
        <v>2.9044854404320275E-4</v>
      </c>
      <c r="J22">
        <v>9.8802146322480337E-6</v>
      </c>
      <c r="K22">
        <v>1</v>
      </c>
      <c r="L22">
        <v>0</v>
      </c>
      <c r="M22">
        <v>1.235800675253647E-4</v>
      </c>
      <c r="N22">
        <v>7.8128425388976321E-6</v>
      </c>
      <c r="O22">
        <v>1.8542950612039386E-4</v>
      </c>
      <c r="P22">
        <v>8.2596419350353067E-6</v>
      </c>
      <c r="Q22">
        <v>577</v>
      </c>
      <c r="R22">
        <v>8.5882416557082344</v>
      </c>
      <c r="S22">
        <v>985.1</v>
      </c>
      <c r="T22">
        <v>6.7410369341347192</v>
      </c>
      <c r="U22">
        <v>183936.05</v>
      </c>
      <c r="V22">
        <v>118.41002524679809</v>
      </c>
      <c r="W22">
        <v>36.9</v>
      </c>
      <c r="X22">
        <v>1.2605345566151887</v>
      </c>
      <c r="Y22">
        <v>127034.55</v>
      </c>
      <c r="Z22">
        <v>172.82932674812608</v>
      </c>
      <c r="AA22">
        <v>15.7</v>
      </c>
      <c r="AB22">
        <v>0.9923390761757106</v>
      </c>
      <c r="AC22">
        <v>23.55</v>
      </c>
      <c r="AD22">
        <v>1.0424540883491182</v>
      </c>
      <c r="AE22">
        <v>-995.45892916139496</v>
      </c>
      <c r="AF22">
        <v>6.2973785025824305E-2</v>
      </c>
      <c r="AG22">
        <v>-296.14380178268584</v>
      </c>
      <c r="AH22">
        <v>5.0581572921533455</v>
      </c>
      <c r="AI22">
        <v>3780755.1981484522</v>
      </c>
      <c r="AJ22">
        <v>4255.208928409621</v>
      </c>
      <c r="AK22">
        <v>-999.12998507310135</v>
      </c>
      <c r="AL22">
        <v>2.9595377175446649E-2</v>
      </c>
      <c r="AM22">
        <v>1993.7062116829245</v>
      </c>
      <c r="AN22">
        <v>0</v>
      </c>
      <c r="AO22">
        <v>-999.6302489406678</v>
      </c>
      <c r="AP22">
        <v>2.3375993095004814E-2</v>
      </c>
      <c r="AQ22">
        <v>-999.44519567198495</v>
      </c>
      <c r="AR22">
        <v>2.4712815070741228E-2</v>
      </c>
      <c r="AS22">
        <v>1.5797811463140308</v>
      </c>
      <c r="AT22">
        <v>1.0679790267879501</v>
      </c>
      <c r="AU22">
        <v>1.4660667002248382</v>
      </c>
      <c r="AV22">
        <v>0.98206188707230624</v>
      </c>
      <c r="AW22">
        <v>0</v>
      </c>
      <c r="AX22">
        <v>1.190625552482574</v>
      </c>
      <c r="AY22">
        <v>1.0273753646908563</v>
      </c>
      <c r="AZ22">
        <v>100</v>
      </c>
      <c r="BB22">
        <v>0</v>
      </c>
      <c r="BC22">
        <v>120</v>
      </c>
      <c r="BE22">
        <v>0</v>
      </c>
      <c r="BH22">
        <f t="shared" si="0"/>
        <v>3.1361886803390007E-3</v>
      </c>
      <c r="BJ22">
        <f t="shared" si="1"/>
        <v>0.45410708386050425</v>
      </c>
      <c r="BK22">
        <f t="shared" si="2"/>
        <v>0.77550875919583673</v>
      </c>
      <c r="BL22">
        <f t="shared" si="3"/>
        <v>144.79584302670793</v>
      </c>
      <c r="BM22">
        <f t="shared" si="4"/>
        <v>2.9044854404320274E-2</v>
      </c>
      <c r="BO22">
        <f t="shared" si="5"/>
        <v>1.235800675253647E-2</v>
      </c>
      <c r="BP22">
        <f t="shared" si="6"/>
        <v>1.8542950612039387E-2</v>
      </c>
    </row>
    <row r="23" spans="1:68" x14ac:dyDescent="0.2">
      <c r="A23" t="s">
        <v>198</v>
      </c>
      <c r="B23">
        <v>327</v>
      </c>
      <c r="C23">
        <v>2.2165727329933557E-3</v>
      </c>
      <c r="D23">
        <v>4.5436058038869206E-5</v>
      </c>
      <c r="E23">
        <v>7.6266402638915393E-3</v>
      </c>
      <c r="F23">
        <v>5.4403856936638119E-5</v>
      </c>
      <c r="G23">
        <v>1.4274714454817929</v>
      </c>
      <c r="H23">
        <v>2.0006001391098742E-3</v>
      </c>
      <c r="I23">
        <v>2.7156034773965636E-4</v>
      </c>
      <c r="J23">
        <v>8.7053623221307828E-6</v>
      </c>
      <c r="K23">
        <v>1</v>
      </c>
      <c r="L23">
        <v>0</v>
      </c>
      <c r="M23">
        <v>7.6073653739142791E-5</v>
      </c>
      <c r="N23">
        <v>5.891302073938045E-6</v>
      </c>
      <c r="O23">
        <v>1.8916892551128472E-4</v>
      </c>
      <c r="P23">
        <v>8.4727672679174014E-6</v>
      </c>
      <c r="Q23">
        <v>297.25</v>
      </c>
      <c r="R23">
        <v>6.4190813410610321</v>
      </c>
      <c r="S23">
        <v>1022.35</v>
      </c>
      <c r="T23">
        <v>6.9317253111670318</v>
      </c>
      <c r="U23">
        <v>191358.65</v>
      </c>
      <c r="V23">
        <v>110.09451143162596</v>
      </c>
      <c r="W23">
        <v>36.4</v>
      </c>
      <c r="X23">
        <v>1.1571289333609505</v>
      </c>
      <c r="Y23">
        <v>134059.45000000001</v>
      </c>
      <c r="Z23">
        <v>209.23367036829774</v>
      </c>
      <c r="AA23">
        <v>10.199999999999999</v>
      </c>
      <c r="AB23">
        <v>0.79339377626152685</v>
      </c>
      <c r="AC23">
        <v>25.35</v>
      </c>
      <c r="AD23">
        <v>1.1268843867285718</v>
      </c>
      <c r="AE23">
        <v>-997.78342726700669</v>
      </c>
      <c r="AF23">
        <v>4.5436058038869208E-2</v>
      </c>
      <c r="AG23">
        <v>-307.80175495629527</v>
      </c>
      <c r="AH23">
        <v>4.9377252619929308</v>
      </c>
      <c r="AI23">
        <v>3727247.6114756395</v>
      </c>
      <c r="AJ23">
        <v>5225.1361761122917</v>
      </c>
      <c r="AK23">
        <v>-999.18656312475048</v>
      </c>
      <c r="AL23">
        <v>2.607620289254409E-2</v>
      </c>
      <c r="AM23">
        <v>1993.7062116829245</v>
      </c>
      <c r="AN23">
        <v>0</v>
      </c>
      <c r="AO23">
        <v>-999.77238793746778</v>
      </c>
      <c r="AP23">
        <v>1.7626751840360839E-2</v>
      </c>
      <c r="AQ23">
        <v>-999.43400734437876</v>
      </c>
      <c r="AR23">
        <v>2.5350485199765148E-2</v>
      </c>
      <c r="AS23">
        <v>1.6779932433691658</v>
      </c>
      <c r="AT23">
        <v>1.0800356482110596</v>
      </c>
      <c r="AU23">
        <v>1.8704079638376507</v>
      </c>
      <c r="AV23">
        <v>0.91918684337185608</v>
      </c>
      <c r="AW23">
        <v>0</v>
      </c>
      <c r="AX23">
        <v>1.175579882166583</v>
      </c>
      <c r="AY23">
        <v>1.0718030015930133</v>
      </c>
      <c r="AZ23">
        <v>100</v>
      </c>
      <c r="BB23">
        <v>0</v>
      </c>
      <c r="BC23">
        <v>120</v>
      </c>
      <c r="BE23">
        <v>0</v>
      </c>
      <c r="BH23">
        <f t="shared" si="0"/>
        <v>1.5527965480565038E-3</v>
      </c>
      <c r="BJ23">
        <f t="shared" si="1"/>
        <v>0.22165727329933557</v>
      </c>
      <c r="BK23">
        <f t="shared" si="2"/>
        <v>0.76266402638915398</v>
      </c>
      <c r="BL23">
        <f t="shared" si="3"/>
        <v>142.74714454817931</v>
      </c>
      <c r="BM23">
        <f t="shared" si="4"/>
        <v>2.7156034773965637E-2</v>
      </c>
      <c r="BO23">
        <f t="shared" si="5"/>
        <v>7.6073653739142794E-3</v>
      </c>
      <c r="BP23">
        <f t="shared" si="6"/>
        <v>1.891689255112847E-2</v>
      </c>
    </row>
    <row r="24" spans="1:68" x14ac:dyDescent="0.2">
      <c r="A24" t="s">
        <v>199</v>
      </c>
      <c r="B24">
        <v>1918</v>
      </c>
      <c r="C24">
        <v>1.3701737607429243E-2</v>
      </c>
      <c r="D24">
        <v>9.0320292892875862E-5</v>
      </c>
      <c r="E24">
        <v>1.8273370096728164E-3</v>
      </c>
      <c r="F24">
        <v>2.8749987920390522E-5</v>
      </c>
      <c r="G24">
        <v>1.5468846704457015</v>
      </c>
      <c r="H24">
        <v>1.8615615010505147E-3</v>
      </c>
      <c r="I24">
        <v>3.7943325885794369E-4</v>
      </c>
      <c r="J24">
        <v>9.903861381973543E-6</v>
      </c>
      <c r="K24">
        <v>1</v>
      </c>
      <c r="L24">
        <v>0</v>
      </c>
      <c r="M24">
        <v>1.5151047383492365E-4</v>
      </c>
      <c r="N24">
        <v>8.8181351860411868E-6</v>
      </c>
      <c r="O24">
        <v>0.78762407212285146</v>
      </c>
      <c r="P24">
        <v>1.6420362089198113E-3</v>
      </c>
      <c r="Q24">
        <v>1922.7</v>
      </c>
      <c r="R24">
        <v>11.849294893523588</v>
      </c>
      <c r="S24">
        <v>256.45</v>
      </c>
      <c r="T24">
        <v>4.0778445028560961</v>
      </c>
      <c r="U24">
        <v>217077.3</v>
      </c>
      <c r="V24">
        <v>172.11634834733468</v>
      </c>
      <c r="W24">
        <v>53.25</v>
      </c>
      <c r="X24">
        <v>1.3952456867218006</v>
      </c>
      <c r="Y24">
        <v>140334.9</v>
      </c>
      <c r="Z24">
        <v>166.46361859514371</v>
      </c>
      <c r="AA24">
        <v>21.25</v>
      </c>
      <c r="AB24">
        <v>1.2309068116422821</v>
      </c>
      <c r="AC24">
        <v>110527.25</v>
      </c>
      <c r="AD24">
        <v>159.27800712160976</v>
      </c>
      <c r="AE24">
        <v>-986.29826239257079</v>
      </c>
      <c r="AF24">
        <v>9.0320292892875867E-2</v>
      </c>
      <c r="AG24">
        <v>-834.1498448291145</v>
      </c>
      <c r="AH24">
        <v>2.6093653948439388</v>
      </c>
      <c r="AI24">
        <v>4039129.206136914</v>
      </c>
      <c r="AJ24">
        <v>4861.9972342522851</v>
      </c>
      <c r="AK24">
        <v>-998.86343861679302</v>
      </c>
      <c r="AL24">
        <v>2.9666209085799655E-2</v>
      </c>
      <c r="AM24">
        <v>1993.7062116829245</v>
      </c>
      <c r="AN24">
        <v>0</v>
      </c>
      <c r="AO24">
        <v>-999.54668127860589</v>
      </c>
      <c r="AP24">
        <v>2.638382460589081E-2</v>
      </c>
      <c r="AQ24">
        <v>1356.5680198645289</v>
      </c>
      <c r="AR24">
        <v>4.912965657550969</v>
      </c>
      <c r="AS24">
        <v>1.3645898120303208</v>
      </c>
      <c r="AT24">
        <v>1.1965076418632954</v>
      </c>
      <c r="AU24">
        <v>1.6699996556129266</v>
      </c>
      <c r="AV24">
        <v>0.90518666434528983</v>
      </c>
      <c r="AW24">
        <v>0</v>
      </c>
      <c r="AX24">
        <v>1.2751822211398935</v>
      </c>
      <c r="AY24">
        <v>2.4640826464167165</v>
      </c>
      <c r="AZ24">
        <v>100</v>
      </c>
      <c r="BC24">
        <v>1</v>
      </c>
      <c r="BD24">
        <v>0</v>
      </c>
      <c r="BE24">
        <v>0</v>
      </c>
      <c r="BH24">
        <f t="shared" si="0"/>
        <v>8.8576335839448076E-3</v>
      </c>
      <c r="BJ24">
        <f t="shared" si="1"/>
        <v>1.3701737607429243</v>
      </c>
      <c r="BK24">
        <f t="shared" si="2"/>
        <v>0.18273370096728164</v>
      </c>
      <c r="BL24">
        <f t="shared" si="3"/>
        <v>154.68846704457016</v>
      </c>
      <c r="BM24">
        <f t="shared" si="4"/>
        <v>3.7943325885794368E-2</v>
      </c>
      <c r="BO24">
        <f t="shared" si="5"/>
        <v>1.5151047383492365E-2</v>
      </c>
      <c r="BP24">
        <f t="shared" si="6"/>
        <v>78.76240721228514</v>
      </c>
    </row>
    <row r="25" spans="1:68" x14ac:dyDescent="0.2">
      <c r="A25" t="s">
        <v>200</v>
      </c>
      <c r="B25">
        <v>2285</v>
      </c>
      <c r="C25">
        <v>1.5898343008046639E-2</v>
      </c>
      <c r="D25">
        <v>7.3946874522122226E-5</v>
      </c>
      <c r="E25">
        <v>1.7393714238984736E-3</v>
      </c>
      <c r="F25">
        <v>2.7678880191179868E-5</v>
      </c>
      <c r="G25">
        <v>1.5376675617270101</v>
      </c>
      <c r="H25">
        <v>2.3273410955063165E-3</v>
      </c>
      <c r="I25">
        <v>3.6842596715069988E-4</v>
      </c>
      <c r="J25">
        <v>1.2356872350328003E-5</v>
      </c>
      <c r="K25">
        <v>1</v>
      </c>
      <c r="L25">
        <v>0</v>
      </c>
      <c r="M25">
        <v>1.0575513693168038E-4</v>
      </c>
      <c r="N25">
        <v>5.7760123827157637E-6</v>
      </c>
      <c r="O25">
        <v>0.78491082699093195</v>
      </c>
      <c r="P25">
        <v>2.057148755386152E-3</v>
      </c>
      <c r="Q25">
        <v>2269.6999999999998</v>
      </c>
      <c r="R25">
        <v>10.228211759123571</v>
      </c>
      <c r="S25">
        <v>248.3</v>
      </c>
      <c r="T25">
        <v>3.8682921568214459</v>
      </c>
      <c r="U25">
        <v>219521.15</v>
      </c>
      <c r="V25">
        <v>123.74173603454133</v>
      </c>
      <c r="W25">
        <v>52.6</v>
      </c>
      <c r="X25">
        <v>1.7642651668463489</v>
      </c>
      <c r="Y25">
        <v>142767.79999999999</v>
      </c>
      <c r="Z25">
        <v>200.89334169365125</v>
      </c>
      <c r="AA25">
        <v>15.1</v>
      </c>
      <c r="AB25">
        <v>0.8268519882822537</v>
      </c>
      <c r="AC25">
        <v>112057.75</v>
      </c>
      <c r="AD25">
        <v>291.06177563679171</v>
      </c>
      <c r="AE25">
        <v>-984.1016569919534</v>
      </c>
      <c r="AF25">
        <v>7.394687452212223E-2</v>
      </c>
      <c r="AG25">
        <v>-842.13365185165424</v>
      </c>
      <c r="AH25">
        <v>2.5121510429460763</v>
      </c>
      <c r="AI25">
        <v>4015056.1056388691</v>
      </c>
      <c r="AJ25">
        <v>6078.5130994210112</v>
      </c>
      <c r="AK25">
        <v>-998.89641006143074</v>
      </c>
      <c r="AL25">
        <v>3.701400339251501E-2</v>
      </c>
      <c r="AM25">
        <v>1993.7062116829245</v>
      </c>
      <c r="AN25">
        <v>0</v>
      </c>
      <c r="AO25">
        <v>-999.68358106049516</v>
      </c>
      <c r="AP25">
        <v>1.728180555320355E-2</v>
      </c>
      <c r="AQ25">
        <v>1348.4500014668668</v>
      </c>
      <c r="AR25">
        <v>6.1549807079677166</v>
      </c>
      <c r="AS25">
        <v>1.0450058803099387</v>
      </c>
      <c r="AT25">
        <v>1.1908547068620965</v>
      </c>
      <c r="AU25">
        <v>2.1159963988169195</v>
      </c>
      <c r="AV25">
        <v>1.1560131537449643</v>
      </c>
      <c r="AW25">
        <v>0</v>
      </c>
      <c r="AX25">
        <v>1.0087503914448592</v>
      </c>
      <c r="AY25">
        <v>3.1214151907526149</v>
      </c>
      <c r="AZ25">
        <v>100</v>
      </c>
      <c r="BC25">
        <v>1</v>
      </c>
      <c r="BD25">
        <v>0</v>
      </c>
      <c r="BE25">
        <v>0</v>
      </c>
      <c r="BH25">
        <f t="shared" si="0"/>
        <v>1.0339258890387617E-2</v>
      </c>
      <c r="BJ25">
        <f t="shared" si="1"/>
        <v>1.5898343008046638</v>
      </c>
      <c r="BK25">
        <f t="shared" si="2"/>
        <v>0.17393714238984737</v>
      </c>
      <c r="BL25">
        <f t="shared" si="3"/>
        <v>153.76675617270101</v>
      </c>
      <c r="BM25">
        <f t="shared" si="4"/>
        <v>3.6842596715069988E-2</v>
      </c>
      <c r="BO25">
        <f t="shared" si="5"/>
        <v>1.0575513693168039E-2</v>
      </c>
      <c r="BP25">
        <f t="shared" si="6"/>
        <v>78.491082699093198</v>
      </c>
    </row>
    <row r="26" spans="1:68" x14ac:dyDescent="0.2">
      <c r="A26" t="s">
        <v>201</v>
      </c>
      <c r="B26">
        <v>3565</v>
      </c>
      <c r="C26">
        <v>3.0595155285049497E-2</v>
      </c>
      <c r="D26">
        <v>9.9582722206230335E-5</v>
      </c>
      <c r="E26">
        <v>0.8972619139356619</v>
      </c>
      <c r="F26">
        <v>1.4616696691530557E-3</v>
      </c>
      <c r="G26">
        <v>1.8376384022670489</v>
      </c>
      <c r="H26">
        <v>2.5109633732244376E-3</v>
      </c>
      <c r="I26">
        <v>0.52408743327837493</v>
      </c>
      <c r="J26">
        <v>7.8772138318078573E-4</v>
      </c>
      <c r="K26">
        <v>1</v>
      </c>
      <c r="L26">
        <v>0</v>
      </c>
      <c r="M26">
        <v>1.0644794528288968</v>
      </c>
      <c r="N26">
        <v>1.6766651944911601E-3</v>
      </c>
      <c r="O26">
        <v>4.3547867817857924E-2</v>
      </c>
      <c r="P26">
        <v>1.6742324980702379E-4</v>
      </c>
      <c r="Q26">
        <v>3597.65</v>
      </c>
      <c r="R26">
        <v>13.649421618746919</v>
      </c>
      <c r="S26">
        <v>105502.6</v>
      </c>
      <c r="T26">
        <v>102.47185492920276</v>
      </c>
      <c r="U26">
        <v>216075.6</v>
      </c>
      <c r="V26">
        <v>164.64997003212281</v>
      </c>
      <c r="W26">
        <v>61624.15</v>
      </c>
      <c r="X26">
        <v>71.304029376067916</v>
      </c>
      <c r="Y26">
        <v>117588.3</v>
      </c>
      <c r="Z26">
        <v>210.16900592768565</v>
      </c>
      <c r="AA26">
        <v>125165.3</v>
      </c>
      <c r="AB26">
        <v>150.02247375503094</v>
      </c>
      <c r="AC26">
        <v>5120.95</v>
      </c>
      <c r="AD26">
        <v>24.382314017379592</v>
      </c>
      <c r="AE26">
        <v>-969.40484471495051</v>
      </c>
      <c r="AF26">
        <v>9.9582722206230337E-2</v>
      </c>
      <c r="AG26">
        <v>80436.005984358504</v>
      </c>
      <c r="AH26">
        <v>132.66197759602974</v>
      </c>
      <c r="AI26">
        <v>4798515.2587417699</v>
      </c>
      <c r="AJ26">
        <v>6558.0948945477376</v>
      </c>
      <c r="AK26">
        <v>569.86116578483029</v>
      </c>
      <c r="AL26">
        <v>2.3595551627298534</v>
      </c>
      <c r="AM26">
        <v>1993.7062116829245</v>
      </c>
      <c r="AN26">
        <v>0</v>
      </c>
      <c r="AO26">
        <v>2184.9181927342088</v>
      </c>
      <c r="AP26">
        <v>5.0165754415153456</v>
      </c>
      <c r="AQ26">
        <v>-869.70495663463578</v>
      </c>
      <c r="AR26">
        <v>0.5009296823719761</v>
      </c>
      <c r="AS26">
        <v>0.91408855635983299</v>
      </c>
      <c r="AT26">
        <v>1.8259726796396425</v>
      </c>
      <c r="AU26">
        <v>1.7922648734772173</v>
      </c>
      <c r="AV26">
        <v>1.4365934813471575</v>
      </c>
      <c r="AW26">
        <v>0</v>
      </c>
      <c r="AX26">
        <v>1.8434943854853867</v>
      </c>
      <c r="AY26">
        <v>1.2801448367236556</v>
      </c>
      <c r="AZ26">
        <v>50</v>
      </c>
      <c r="BB26" s="1">
        <v>295</v>
      </c>
      <c r="BC26" s="1">
        <v>5700</v>
      </c>
      <c r="BH26">
        <f t="shared" si="0"/>
        <v>1.6649170613383467E-2</v>
      </c>
      <c r="BJ26">
        <f t="shared" si="1"/>
        <v>1.5297577642524749</v>
      </c>
      <c r="BK26">
        <f t="shared" si="2"/>
        <v>44.863095696783098</v>
      </c>
      <c r="BL26">
        <f t="shared" si="3"/>
        <v>91.88192011335245</v>
      </c>
      <c r="BM26">
        <f t="shared" si="4"/>
        <v>26.204371663918746</v>
      </c>
      <c r="BO26">
        <f t="shared" si="5"/>
        <v>53.223972641444838</v>
      </c>
      <c r="BP26">
        <f t="shared" si="6"/>
        <v>2.1773933908928962</v>
      </c>
    </row>
    <row r="27" spans="1:68" x14ac:dyDescent="0.2">
      <c r="A27" t="s">
        <v>202</v>
      </c>
      <c r="B27">
        <v>3613</v>
      </c>
      <c r="C27">
        <v>3.0524383922543624E-2</v>
      </c>
      <c r="D27">
        <v>1.2483361974802135E-4</v>
      </c>
      <c r="E27">
        <v>0.89696623419310728</v>
      </c>
      <c r="F27">
        <v>1.1117805410992849E-3</v>
      </c>
      <c r="G27">
        <v>1.8335460339496084</v>
      </c>
      <c r="H27">
        <v>1.9518135367781475E-3</v>
      </c>
      <c r="I27">
        <v>0.52402527463441195</v>
      </c>
      <c r="J27">
        <v>6.8745749583210415E-4</v>
      </c>
      <c r="K27">
        <v>1</v>
      </c>
      <c r="L27">
        <v>0</v>
      </c>
      <c r="M27">
        <v>1.065955118054011</v>
      </c>
      <c r="N27">
        <v>1.1275789293545202E-3</v>
      </c>
      <c r="O27">
        <v>4.3572066136985797E-2</v>
      </c>
      <c r="P27">
        <v>2.0119950749429837E-4</v>
      </c>
      <c r="Q27">
        <v>3580.6</v>
      </c>
      <c r="R27">
        <v>13.86407701864597</v>
      </c>
      <c r="S27">
        <v>105217.85</v>
      </c>
      <c r="T27">
        <v>96.90470834794354</v>
      </c>
      <c r="U27">
        <v>215082.8</v>
      </c>
      <c r="V27">
        <v>163.60278597550644</v>
      </c>
      <c r="W27">
        <v>61470.7</v>
      </c>
      <c r="X27">
        <v>79.235694375438484</v>
      </c>
      <c r="Y27">
        <v>117306.9</v>
      </c>
      <c r="Z27">
        <v>157.09293092742402</v>
      </c>
      <c r="AA27">
        <v>125041.5</v>
      </c>
      <c r="AB27">
        <v>118.54771413365923</v>
      </c>
      <c r="AC27">
        <v>5111.05</v>
      </c>
      <c r="AD27">
        <v>21.599887304774239</v>
      </c>
      <c r="AE27">
        <v>-969.47561607745638</v>
      </c>
      <c r="AF27">
        <v>0.12483361974802135</v>
      </c>
      <c r="AG27">
        <v>80409.16992132031</v>
      </c>
      <c r="AH27">
        <v>100.90583963507758</v>
      </c>
      <c r="AI27">
        <v>4787826.8751295665</v>
      </c>
      <c r="AJ27">
        <v>5097.7160906240788</v>
      </c>
      <c r="AK27">
        <v>569.67497463602729</v>
      </c>
      <c r="AL27">
        <v>2.0592228649399251</v>
      </c>
      <c r="AM27">
        <v>1993.7062116829245</v>
      </c>
      <c r="AN27">
        <v>0</v>
      </c>
      <c r="AO27">
        <v>2189.3333770849836</v>
      </c>
      <c r="AP27">
        <v>3.3737115698204327</v>
      </c>
      <c r="AQ27">
        <v>-869.63255536224005</v>
      </c>
      <c r="AR27">
        <v>0.60198810797596092</v>
      </c>
      <c r="AS27">
        <v>1.1458432363410604</v>
      </c>
      <c r="AT27">
        <v>1.387560308591822</v>
      </c>
      <c r="AU27">
        <v>1.3940518056035871</v>
      </c>
      <c r="AV27">
        <v>1.2523464499454724</v>
      </c>
      <c r="AW27">
        <v>0</v>
      </c>
      <c r="AX27">
        <v>1.2369962561430672</v>
      </c>
      <c r="AY27">
        <v>1.5360473952250451</v>
      </c>
      <c r="AZ27">
        <v>50</v>
      </c>
      <c r="BB27" s="1">
        <v>295</v>
      </c>
      <c r="BC27" s="1">
        <v>5700</v>
      </c>
      <c r="BH27">
        <f t="shared" si="0"/>
        <v>1.6647732512497435E-2</v>
      </c>
      <c r="BJ27">
        <f t="shared" si="1"/>
        <v>1.5262191961271812</v>
      </c>
      <c r="BK27">
        <f t="shared" si="2"/>
        <v>44.848311709655363</v>
      </c>
      <c r="BL27">
        <f t="shared" si="3"/>
        <v>91.677301697480416</v>
      </c>
      <c r="BM27">
        <f t="shared" si="4"/>
        <v>26.201263731720598</v>
      </c>
      <c r="BO27">
        <f t="shared" si="5"/>
        <v>53.297755902700551</v>
      </c>
      <c r="BP27">
        <f t="shared" si="6"/>
        <v>2.1786033068492898</v>
      </c>
    </row>
    <row r="28" spans="1:68" x14ac:dyDescent="0.2">
      <c r="A28" t="s">
        <v>203</v>
      </c>
      <c r="B28">
        <v>575</v>
      </c>
      <c r="C28">
        <v>9.1490124926088944E-3</v>
      </c>
      <c r="D28">
        <v>8.6000287637942697E-5</v>
      </c>
      <c r="E28">
        <v>3.7130939837199159E-2</v>
      </c>
      <c r="F28">
        <v>1.6846781885231858E-4</v>
      </c>
      <c r="G28">
        <v>1.7978184137870976</v>
      </c>
      <c r="H28">
        <v>2.7090571361061883E-3</v>
      </c>
      <c r="I28">
        <v>4.2686081959416408E-2</v>
      </c>
      <c r="J28">
        <v>2.0052265173476174E-4</v>
      </c>
      <c r="K28">
        <v>1</v>
      </c>
      <c r="L28">
        <v>0</v>
      </c>
      <c r="M28">
        <v>2.6489636896811673E-4</v>
      </c>
      <c r="N28">
        <v>1.4075759462021666E-5</v>
      </c>
      <c r="O28">
        <v>5.266398891412992E-5</v>
      </c>
      <c r="P28">
        <v>6.8654517307158163E-6</v>
      </c>
      <c r="Q28">
        <v>538.54999999999995</v>
      </c>
      <c r="R28">
        <v>4.9158577984657805</v>
      </c>
      <c r="S28">
        <v>2185.85</v>
      </c>
      <c r="T28">
        <v>10.55319233317827</v>
      </c>
      <c r="U28">
        <v>105831.4</v>
      </c>
      <c r="V28">
        <v>117.82315919251725</v>
      </c>
      <c r="W28">
        <v>2512.6999999999998</v>
      </c>
      <c r="X28">
        <v>10.590735772859517</v>
      </c>
      <c r="Y28">
        <v>58868.4</v>
      </c>
      <c r="Z28">
        <v>88.110020936745229</v>
      </c>
      <c r="AA28">
        <v>15.6</v>
      </c>
      <c r="AB28">
        <v>0.8347706902276566</v>
      </c>
      <c r="AC28">
        <v>3.1</v>
      </c>
      <c r="AD28">
        <v>0.40327605798927418</v>
      </c>
      <c r="AE28">
        <v>-990.8509875073911</v>
      </c>
      <c r="AF28">
        <v>8.6000287637942693E-2</v>
      </c>
      <c r="AG28">
        <v>2370.0253981847122</v>
      </c>
      <c r="AH28">
        <v>15.290235873327154</v>
      </c>
      <c r="AI28">
        <v>4694514.0351731554</v>
      </c>
      <c r="AJ28">
        <v>7075.473088451181</v>
      </c>
      <c r="AK28">
        <v>-872.13732264402051</v>
      </c>
      <c r="AL28">
        <v>0.60064925016317439</v>
      </c>
      <c r="AM28">
        <v>1993.7062116829245</v>
      </c>
      <c r="AN28">
        <v>0</v>
      </c>
      <c r="AO28">
        <v>-999.20743114160291</v>
      </c>
      <c r="AP28">
        <v>4.2114615052461168E-2</v>
      </c>
      <c r="AQ28">
        <v>-999.84242955939749</v>
      </c>
      <c r="AR28">
        <v>2.0541403650757049E-2</v>
      </c>
      <c r="AS28">
        <v>1.0321736096321665</v>
      </c>
      <c r="AT28">
        <v>0.99007004141756993</v>
      </c>
      <c r="AU28">
        <v>1.3930469565625077</v>
      </c>
      <c r="AV28">
        <v>1.0961318880079554</v>
      </c>
      <c r="AW28">
        <v>0</v>
      </c>
      <c r="AX28">
        <v>0.99745235285720146</v>
      </c>
      <c r="AY28">
        <v>1.0909788823738571</v>
      </c>
      <c r="AZ28">
        <v>53.97</v>
      </c>
      <c r="BE28">
        <v>0</v>
      </c>
      <c r="BH28">
        <f t="shared" si="0"/>
        <v>5.0889524895545678E-3</v>
      </c>
      <c r="BJ28">
        <f t="shared" si="1"/>
        <v>0.49377220422610202</v>
      </c>
      <c r="BK28">
        <f t="shared" si="2"/>
        <v>2.0039568230136386</v>
      </c>
      <c r="BL28">
        <f t="shared" si="3"/>
        <v>97.028259792089656</v>
      </c>
      <c r="BM28">
        <f t="shared" si="4"/>
        <v>2.3037678433497035</v>
      </c>
      <c r="BO28">
        <f t="shared" si="5"/>
        <v>1.429645703320926E-2</v>
      </c>
      <c r="BP28">
        <f t="shared" si="6"/>
        <v>2.8422754816955918E-3</v>
      </c>
    </row>
    <row r="29" spans="1:68" x14ac:dyDescent="0.2">
      <c r="A29" t="s">
        <v>204</v>
      </c>
      <c r="B29">
        <v>228</v>
      </c>
      <c r="C29">
        <v>4.0846675189512207E-3</v>
      </c>
      <c r="D29">
        <v>6.412437324364206E-5</v>
      </c>
      <c r="E29">
        <v>3.6306958338874498E-2</v>
      </c>
      <c r="F29">
        <v>2.4889748713956012E-4</v>
      </c>
      <c r="G29">
        <v>1.7785145641102758</v>
      </c>
      <c r="H29">
        <v>1.9176357457482715E-3</v>
      </c>
      <c r="I29">
        <v>4.2612484785018209E-2</v>
      </c>
      <c r="J29">
        <v>2.0855431246230398E-4</v>
      </c>
      <c r="K29">
        <v>1</v>
      </c>
      <c r="L29">
        <v>0</v>
      </c>
      <c r="M29">
        <v>2.2087206695044144E-4</v>
      </c>
      <c r="N29">
        <v>1.257530995350541E-5</v>
      </c>
      <c r="O29">
        <v>3.3107881222492079E-5</v>
      </c>
      <c r="P29">
        <v>5.4031013234255119E-6</v>
      </c>
      <c r="Q29">
        <v>228.35</v>
      </c>
      <c r="R29">
        <v>3.6722823822163844</v>
      </c>
      <c r="S29">
        <v>2029.5</v>
      </c>
      <c r="T29">
        <v>14.04082393743705</v>
      </c>
      <c r="U29">
        <v>99414.8</v>
      </c>
      <c r="V29">
        <v>82.603192241105617</v>
      </c>
      <c r="W29">
        <v>2381.85</v>
      </c>
      <c r="X29">
        <v>10.523726326234149</v>
      </c>
      <c r="Y29">
        <v>55899</v>
      </c>
      <c r="Z29">
        <v>80.164534749345023</v>
      </c>
      <c r="AA29">
        <v>12.35</v>
      </c>
      <c r="AB29">
        <v>0.70440344301140101</v>
      </c>
      <c r="AC29">
        <v>1.85</v>
      </c>
      <c r="AD29">
        <v>0.30153118019796715</v>
      </c>
      <c r="AE29">
        <v>-995.91533248104884</v>
      </c>
      <c r="AF29">
        <v>6.4124373243642063E-2</v>
      </c>
      <c r="AG29">
        <v>2295.2403647553547</v>
      </c>
      <c r="AH29">
        <v>22.590078702083872</v>
      </c>
      <c r="AI29">
        <v>4644096.5422855085</v>
      </c>
      <c r="AJ29">
        <v>5008.451070174131</v>
      </c>
      <c r="AK29">
        <v>-872.3577769779024</v>
      </c>
      <c r="AL29">
        <v>0.62470743487112657</v>
      </c>
      <c r="AM29">
        <v>1993.7062116829245</v>
      </c>
      <c r="AN29">
        <v>0</v>
      </c>
      <c r="AO29">
        <v>-999.33915167415603</v>
      </c>
      <c r="AP29">
        <v>3.762527622656589E-2</v>
      </c>
      <c r="AQ29">
        <v>-999.9009413540598</v>
      </c>
      <c r="AR29">
        <v>1.6166057180748851E-2</v>
      </c>
      <c r="AS29">
        <v>1.1253127623543262</v>
      </c>
      <c r="AT29">
        <v>1.442024420976687</v>
      </c>
      <c r="AU29">
        <v>0.96944410316993157</v>
      </c>
      <c r="AV29">
        <v>1.1119113530561955</v>
      </c>
      <c r="AW29">
        <v>0</v>
      </c>
      <c r="AX29">
        <v>0.95094407368766554</v>
      </c>
      <c r="AY29">
        <v>1.0550716792978205</v>
      </c>
      <c r="AZ29">
        <v>53.95</v>
      </c>
      <c r="BE29">
        <v>0</v>
      </c>
      <c r="BH29">
        <f t="shared" si="0"/>
        <v>2.2966736406764411E-3</v>
      </c>
      <c r="BJ29">
        <f t="shared" si="1"/>
        <v>0.22036781264741837</v>
      </c>
      <c r="BK29">
        <f t="shared" si="2"/>
        <v>1.9587604023822793</v>
      </c>
      <c r="BL29">
        <f t="shared" si="3"/>
        <v>95.95086073374938</v>
      </c>
      <c r="BM29">
        <f t="shared" si="4"/>
        <v>2.2989435541517325</v>
      </c>
      <c r="BO29">
        <f t="shared" si="5"/>
        <v>1.1916048011976316E-2</v>
      </c>
      <c r="BP29">
        <f t="shared" si="6"/>
        <v>1.7861701919534478E-3</v>
      </c>
    </row>
    <row r="30" spans="1:68" x14ac:dyDescent="0.2">
      <c r="A30" t="s">
        <v>205</v>
      </c>
      <c r="B30">
        <v>140</v>
      </c>
      <c r="C30">
        <v>2.7885551203259552E-3</v>
      </c>
      <c r="D30">
        <v>4.2835544520856525E-5</v>
      </c>
      <c r="E30">
        <v>9.6985639941705847E-3</v>
      </c>
      <c r="F30">
        <v>9.86033569685657E-5</v>
      </c>
      <c r="G30">
        <v>2.1027887045326596</v>
      </c>
      <c r="H30">
        <v>1.6888270074605389E-3</v>
      </c>
      <c r="I30">
        <v>1.1066026992455978E-3</v>
      </c>
      <c r="J30">
        <v>2.0782175861204236E-5</v>
      </c>
      <c r="K30">
        <v>1</v>
      </c>
      <c r="L30">
        <v>0</v>
      </c>
      <c r="M30">
        <v>2.6271477131276365E-4</v>
      </c>
      <c r="N30">
        <v>1.6697013216808933E-5</v>
      </c>
      <c r="O30">
        <v>4.5104830116902606E-5</v>
      </c>
      <c r="P30">
        <v>6.7446516763250841E-6</v>
      </c>
      <c r="Q30">
        <v>145.4</v>
      </c>
      <c r="R30">
        <v>2.2599487651388541</v>
      </c>
      <c r="S30">
        <v>505.65</v>
      </c>
      <c r="T30">
        <v>5.009609187404374</v>
      </c>
      <c r="U30">
        <v>109638.95</v>
      </c>
      <c r="V30">
        <v>137.3392548438087</v>
      </c>
      <c r="W30">
        <v>57.7</v>
      </c>
      <c r="X30">
        <v>1.0908712114635715</v>
      </c>
      <c r="Y30">
        <v>52140</v>
      </c>
      <c r="Z30">
        <v>60.855523470282506</v>
      </c>
      <c r="AA30">
        <v>13.7</v>
      </c>
      <c r="AB30">
        <v>0.87087372944163288</v>
      </c>
      <c r="AC30">
        <v>2.35</v>
      </c>
      <c r="AD30">
        <v>0.35</v>
      </c>
      <c r="AE30">
        <v>-997.2114448796741</v>
      </c>
      <c r="AF30">
        <v>4.2835544520856528E-2</v>
      </c>
      <c r="AG30">
        <v>-119.75276872657604</v>
      </c>
      <c r="AH30">
        <v>8.9492972380255669</v>
      </c>
      <c r="AI30">
        <v>5491030.6741868462</v>
      </c>
      <c r="AJ30">
        <v>4410.8519835471652</v>
      </c>
      <c r="AK30">
        <v>-996.68526186054225</v>
      </c>
      <c r="AL30">
        <v>6.2251312955421002E-2</v>
      </c>
      <c r="AM30">
        <v>1993.7062116829245</v>
      </c>
      <c r="AN30">
        <v>0</v>
      </c>
      <c r="AO30">
        <v>-999.2139584729133</v>
      </c>
      <c r="AP30">
        <v>4.9957395623949331E-2</v>
      </c>
      <c r="AQ30">
        <v>-999.86504653176928</v>
      </c>
      <c r="AR30">
        <v>2.0179970379415012E-2</v>
      </c>
      <c r="AS30">
        <v>0.87921304327012229</v>
      </c>
      <c r="AT30">
        <v>1.0814466576075537</v>
      </c>
      <c r="AU30">
        <v>0.71760926241501011</v>
      </c>
      <c r="AV30">
        <v>0.67770172541299778</v>
      </c>
      <c r="AW30">
        <v>0</v>
      </c>
      <c r="AX30">
        <v>1.1180187787748261</v>
      </c>
      <c r="AY30">
        <v>1.0895625893213874</v>
      </c>
      <c r="AZ30">
        <v>40</v>
      </c>
      <c r="BB30">
        <v>0</v>
      </c>
      <c r="BC30">
        <v>0</v>
      </c>
      <c r="BD30">
        <v>0</v>
      </c>
      <c r="BE30">
        <v>0</v>
      </c>
      <c r="BF30">
        <v>0</v>
      </c>
      <c r="BH30">
        <f t="shared" si="0"/>
        <v>1.3261223604231342E-3</v>
      </c>
      <c r="BJ30">
        <f t="shared" si="1"/>
        <v>0.11154220481303821</v>
      </c>
      <c r="BK30">
        <f t="shared" si="2"/>
        <v>0.3879425597668234</v>
      </c>
      <c r="BL30">
        <f t="shared" si="3"/>
        <v>84.111548181306389</v>
      </c>
      <c r="BM30">
        <f t="shared" si="4"/>
        <v>4.4264107969823913E-2</v>
      </c>
      <c r="BO30">
        <f t="shared" si="5"/>
        <v>1.0508590852510546E-2</v>
      </c>
      <c r="BP30">
        <f t="shared" si="6"/>
        <v>1.8041932046761041E-3</v>
      </c>
    </row>
    <row r="31" spans="1:68" x14ac:dyDescent="0.2">
      <c r="A31" t="s">
        <v>206</v>
      </c>
      <c r="B31">
        <v>332</v>
      </c>
      <c r="C31">
        <v>5.9405766451377622E-3</v>
      </c>
      <c r="D31">
        <v>7.9381792646304419E-5</v>
      </c>
      <c r="E31">
        <v>9.5423132454207187E-3</v>
      </c>
      <c r="F31">
        <v>6.8478581784967333E-5</v>
      </c>
      <c r="G31">
        <v>2.1346397183895904</v>
      </c>
      <c r="H31">
        <v>2.9445872727355419E-3</v>
      </c>
      <c r="I31">
        <v>1.1038406186997369E-3</v>
      </c>
      <c r="J31">
        <v>3.8212713142353709E-5</v>
      </c>
      <c r="K31">
        <v>1</v>
      </c>
      <c r="L31">
        <v>0</v>
      </c>
      <c r="M31">
        <v>2.3358000476668772E-4</v>
      </c>
      <c r="N31">
        <v>1.119922816115529E-5</v>
      </c>
      <c r="O31">
        <v>5.716972983590419E-5</v>
      </c>
      <c r="P31">
        <v>6.7623089275546257E-6</v>
      </c>
      <c r="Q31">
        <v>311.64999999999998</v>
      </c>
      <c r="R31">
        <v>4.1632951271546288</v>
      </c>
      <c r="S31">
        <v>500.6</v>
      </c>
      <c r="T31">
        <v>3.6094904145365976</v>
      </c>
      <c r="U31">
        <v>111983.6</v>
      </c>
      <c r="V31">
        <v>86.603616066475382</v>
      </c>
      <c r="W31">
        <v>57.9</v>
      </c>
      <c r="X31">
        <v>1.990635973488718</v>
      </c>
      <c r="Y31">
        <v>52461.5</v>
      </c>
      <c r="Z31">
        <v>60.438724950847615</v>
      </c>
      <c r="AA31">
        <v>12.25</v>
      </c>
      <c r="AB31">
        <v>0.58433497963159164</v>
      </c>
      <c r="AC31">
        <v>3</v>
      </c>
      <c r="AD31">
        <v>0.35540932665545538</v>
      </c>
      <c r="AE31">
        <v>-994.05942335486225</v>
      </c>
      <c r="AF31">
        <v>7.9381792646304419E-2</v>
      </c>
      <c r="AG31">
        <v>-133.9341763096098</v>
      </c>
      <c r="AH31">
        <v>6.2151553625855263</v>
      </c>
      <c r="AI31">
        <v>5574218.6543815043</v>
      </c>
      <c r="AJ31">
        <v>7690.6270182186117</v>
      </c>
      <c r="AK31">
        <v>-996.69353544756302</v>
      </c>
      <c r="AL31">
        <v>0.11446306587853834</v>
      </c>
      <c r="AM31">
        <v>1993.7062116829245</v>
      </c>
      <c r="AN31">
        <v>0</v>
      </c>
      <c r="AO31">
        <v>-999.3011295759037</v>
      </c>
      <c r="AP31">
        <v>3.3508045101531984E-2</v>
      </c>
      <c r="AQ31">
        <v>-999.82894840088818</v>
      </c>
      <c r="AR31">
        <v>2.0232800803266969E-2</v>
      </c>
      <c r="AS31">
        <v>1.1179728888081917</v>
      </c>
      <c r="AT31">
        <v>0.75958403648859207</v>
      </c>
      <c r="AU31">
        <v>1.2393058650780984</v>
      </c>
      <c r="AV31">
        <v>1.2513904130838587</v>
      </c>
      <c r="AW31">
        <v>0</v>
      </c>
      <c r="AX31">
        <v>0.79755628091392572</v>
      </c>
      <c r="AY31">
        <v>0.97379747003109807</v>
      </c>
      <c r="AZ31">
        <v>40</v>
      </c>
      <c r="BB31">
        <v>0</v>
      </c>
      <c r="BC31">
        <v>0</v>
      </c>
      <c r="BD31">
        <v>0</v>
      </c>
      <c r="BE31">
        <v>0</v>
      </c>
      <c r="BF31">
        <v>0</v>
      </c>
      <c r="BH31">
        <f t="shared" si="0"/>
        <v>2.7829411183351526E-3</v>
      </c>
      <c r="BJ31">
        <f t="shared" si="1"/>
        <v>0.23762306580551049</v>
      </c>
      <c r="BK31">
        <f t="shared" si="2"/>
        <v>0.38169252981682877</v>
      </c>
      <c r="BL31">
        <f t="shared" si="3"/>
        <v>85.38558873558361</v>
      </c>
      <c r="BM31">
        <f t="shared" si="4"/>
        <v>4.4153624747989478E-2</v>
      </c>
      <c r="BO31">
        <f t="shared" si="5"/>
        <v>9.343200190667509E-3</v>
      </c>
      <c r="BP31">
        <f t="shared" si="6"/>
        <v>2.2867891934361677E-3</v>
      </c>
    </row>
    <row r="32" spans="1:68" x14ac:dyDescent="0.2">
      <c r="A32" t="s">
        <v>207</v>
      </c>
      <c r="B32">
        <v>548</v>
      </c>
      <c r="C32">
        <v>1.6713733968917156E-2</v>
      </c>
      <c r="D32">
        <v>1.6932158118048021E-4</v>
      </c>
      <c r="E32">
        <v>1.351929770630331</v>
      </c>
      <c r="F32">
        <v>2.1562480075889164E-3</v>
      </c>
      <c r="G32">
        <v>2.0108864994896183</v>
      </c>
      <c r="H32">
        <v>3.384305825562468E-3</v>
      </c>
      <c r="I32">
        <v>0.24036487421134792</v>
      </c>
      <c r="J32">
        <v>8.1152702129349099E-4</v>
      </c>
      <c r="K32">
        <v>1</v>
      </c>
      <c r="L32">
        <v>0</v>
      </c>
      <c r="M32">
        <v>0.82739350296549607</v>
      </c>
      <c r="N32">
        <v>2.2182303313987668E-3</v>
      </c>
      <c r="O32">
        <v>0.11147800725999288</v>
      </c>
      <c r="P32">
        <v>4.0629303459349978E-4</v>
      </c>
      <c r="Q32">
        <v>538.29999999999995</v>
      </c>
      <c r="R32">
        <v>5.4464377542138784</v>
      </c>
      <c r="S32">
        <v>43564.9</v>
      </c>
      <c r="T32">
        <v>331.80762419462906</v>
      </c>
      <c r="U32">
        <v>64789.1</v>
      </c>
      <c r="V32">
        <v>415.18866922476525</v>
      </c>
      <c r="W32">
        <v>7746.15</v>
      </c>
      <c r="X32">
        <v>66.808850461596776</v>
      </c>
      <c r="Y32">
        <v>32222.6</v>
      </c>
      <c r="Z32">
        <v>227.56964694468002</v>
      </c>
      <c r="AA32">
        <v>26667.35</v>
      </c>
      <c r="AB32">
        <v>244.48398155470659</v>
      </c>
      <c r="AC32">
        <v>3593.3</v>
      </c>
      <c r="AD32">
        <v>36.0401165369925</v>
      </c>
      <c r="AE32">
        <v>-983.28626603108285</v>
      </c>
      <c r="AF32">
        <v>0.16932158118048021</v>
      </c>
      <c r="AG32">
        <v>121701.92145855246</v>
      </c>
      <c r="AH32">
        <v>195.70230600734402</v>
      </c>
      <c r="AI32">
        <v>5251001.9313874282</v>
      </c>
      <c r="AJ32">
        <v>8839.0770621669144</v>
      </c>
      <c r="AK32">
        <v>-280.00662163802991</v>
      </c>
      <c r="AL32">
        <v>2.4308630102889706</v>
      </c>
      <c r="AM32">
        <v>1993.7062116829245</v>
      </c>
      <c r="AN32">
        <v>0</v>
      </c>
      <c r="AO32">
        <v>1475.5579951701238</v>
      </c>
      <c r="AP32">
        <v>6.6369361281437218</v>
      </c>
      <c r="AQ32">
        <v>-666.45825575256299</v>
      </c>
      <c r="AR32">
        <v>1.2156271067695512</v>
      </c>
      <c r="AS32">
        <v>1.1080132723007925</v>
      </c>
      <c r="AT32">
        <v>1.0317773840350981</v>
      </c>
      <c r="AU32">
        <v>1.1735262639903714</v>
      </c>
      <c r="AV32">
        <v>1.2681963696619563</v>
      </c>
      <c r="AW32">
        <v>0</v>
      </c>
      <c r="AX32">
        <v>1.5393441492391762</v>
      </c>
      <c r="AY32">
        <v>0.98498777193053955</v>
      </c>
      <c r="AZ32">
        <v>50</v>
      </c>
      <c r="BB32">
        <v>78</v>
      </c>
      <c r="BC32">
        <v>10000</v>
      </c>
      <c r="BD32">
        <v>155</v>
      </c>
      <c r="BE32">
        <v>937</v>
      </c>
      <c r="BF32">
        <v>241</v>
      </c>
      <c r="BH32">
        <f t="shared" si="0"/>
        <v>8.311624735239536E-3</v>
      </c>
      <c r="BJ32">
        <f t="shared" si="1"/>
        <v>0.83568669844585786</v>
      </c>
      <c r="BK32">
        <f t="shared" si="2"/>
        <v>67.596488531516556</v>
      </c>
      <c r="BL32">
        <f t="shared" si="3"/>
        <v>100.54432497448092</v>
      </c>
      <c r="BM32">
        <f t="shared" si="4"/>
        <v>12.018243710567395</v>
      </c>
      <c r="BO32">
        <f t="shared" si="5"/>
        <v>41.369675148274801</v>
      </c>
      <c r="BP32">
        <f t="shared" si="6"/>
        <v>5.5739003629996438</v>
      </c>
    </row>
    <row r="33" spans="1:68" x14ac:dyDescent="0.2">
      <c r="A33" t="s">
        <v>208</v>
      </c>
      <c r="B33">
        <v>416</v>
      </c>
      <c r="C33">
        <v>1.7394790140888631E-2</v>
      </c>
      <c r="D33">
        <v>1.8141120430337061E-4</v>
      </c>
      <c r="E33">
        <v>1.6936039704515138</v>
      </c>
      <c r="F33">
        <v>4.2463185483669038E-3</v>
      </c>
      <c r="G33">
        <v>2.2678865271528017</v>
      </c>
      <c r="H33">
        <v>3.6837094538025952E-3</v>
      </c>
      <c r="I33">
        <v>0.28808682492506948</v>
      </c>
      <c r="J33">
        <v>7.1121260644703909E-4</v>
      </c>
      <c r="K33">
        <v>1</v>
      </c>
      <c r="L33">
        <v>0</v>
      </c>
      <c r="M33">
        <v>0.92968867845453818</v>
      </c>
      <c r="N33">
        <v>2.9721846202956535E-3</v>
      </c>
      <c r="O33">
        <v>0.12917986245765201</v>
      </c>
      <c r="P33">
        <v>6.0469219203825345E-4</v>
      </c>
      <c r="Q33">
        <v>426.85</v>
      </c>
      <c r="R33">
        <v>4.9727017965985789</v>
      </c>
      <c r="S33">
        <v>41548.85</v>
      </c>
      <c r="T33">
        <v>111.50495091675243</v>
      </c>
      <c r="U33">
        <v>55637.5</v>
      </c>
      <c r="V33">
        <v>102.14781601086472</v>
      </c>
      <c r="W33">
        <v>7067.65</v>
      </c>
      <c r="X33">
        <v>20.102929218347626</v>
      </c>
      <c r="Y33">
        <v>24534.25</v>
      </c>
      <c r="Z33">
        <v>65.837634214386597</v>
      </c>
      <c r="AA33">
        <v>22808.65</v>
      </c>
      <c r="AB33">
        <v>87.372923512710145</v>
      </c>
      <c r="AC33">
        <v>3169.1</v>
      </c>
      <c r="AD33">
        <v>14.654781867327378</v>
      </c>
      <c r="AE33">
        <v>-982.60520985911137</v>
      </c>
      <c r="AF33">
        <v>0.1814112043033706</v>
      </c>
      <c r="AG33">
        <v>152712.46782097602</v>
      </c>
      <c r="AH33">
        <v>385.39830716708144</v>
      </c>
      <c r="AI33">
        <v>5922230.5870058555</v>
      </c>
      <c r="AJ33">
        <v>9621.0547790498204</v>
      </c>
      <c r="AK33">
        <v>-137.059410115833</v>
      </c>
      <c r="AL33">
        <v>2.1303793615001112</v>
      </c>
      <c r="AM33">
        <v>1993.7062116829245</v>
      </c>
      <c r="AN33">
        <v>0</v>
      </c>
      <c r="AO33">
        <v>1781.624744113147</v>
      </c>
      <c r="AP33">
        <v>8.8927642935593845</v>
      </c>
      <c r="AQ33">
        <v>-613.49437700944418</v>
      </c>
      <c r="AR33">
        <v>1.8092365787886444</v>
      </c>
      <c r="AS33">
        <v>1.0153801133729741</v>
      </c>
      <c r="AT33">
        <v>1.4801746609216866</v>
      </c>
      <c r="AU33">
        <v>1.0074305747188756</v>
      </c>
      <c r="AV33">
        <v>0.86923043979390358</v>
      </c>
      <c r="AW33">
        <v>0</v>
      </c>
      <c r="AX33">
        <v>1.6521084782300888</v>
      </c>
      <c r="AY33">
        <v>1.1787435466365901</v>
      </c>
      <c r="AZ33">
        <v>50</v>
      </c>
      <c r="BB33">
        <v>78</v>
      </c>
      <c r="BC33">
        <v>10000</v>
      </c>
      <c r="BD33">
        <v>155</v>
      </c>
      <c r="BE33">
        <v>937</v>
      </c>
      <c r="BF33">
        <v>241</v>
      </c>
      <c r="BH33">
        <f t="shared" si="0"/>
        <v>7.6700443045211652E-3</v>
      </c>
      <c r="BJ33">
        <f t="shared" si="1"/>
        <v>0.86973950704443159</v>
      </c>
      <c r="BK33">
        <f t="shared" si="2"/>
        <v>84.680198522575694</v>
      </c>
      <c r="BL33">
        <f t="shared" si="3"/>
        <v>113.39432635764008</v>
      </c>
      <c r="BM33">
        <f t="shared" si="4"/>
        <v>14.404341246253475</v>
      </c>
      <c r="BO33">
        <f t="shared" si="5"/>
        <v>46.484433922726907</v>
      </c>
      <c r="BP33">
        <f t="shared" si="6"/>
        <v>6.4589931228826005</v>
      </c>
    </row>
    <row r="269" spans="1:3" x14ac:dyDescent="0.2">
      <c r="B269" s="22"/>
    </row>
    <row r="270" spans="1:3" x14ac:dyDescent="0.2">
      <c r="A270" s="20"/>
      <c r="B270" s="23"/>
      <c r="C270" s="20"/>
    </row>
    <row r="271" spans="1:3" x14ac:dyDescent="0.2">
      <c r="B271" s="22"/>
    </row>
    <row r="272" spans="1:3" x14ac:dyDescent="0.2">
      <c r="B272" s="22"/>
    </row>
    <row r="273" spans="1:3" x14ac:dyDescent="0.2">
      <c r="B273" s="22"/>
    </row>
    <row r="274" spans="1:3" x14ac:dyDescent="0.2">
      <c r="B274" s="22"/>
    </row>
    <row r="275" spans="1:3" x14ac:dyDescent="0.2">
      <c r="B275" s="22"/>
    </row>
    <row r="276" spans="1:3" x14ac:dyDescent="0.2">
      <c r="B276" s="22"/>
    </row>
    <row r="277" spans="1:3" x14ac:dyDescent="0.2">
      <c r="B277" s="22"/>
    </row>
    <row r="278" spans="1:3" x14ac:dyDescent="0.2">
      <c r="B278" s="22"/>
    </row>
    <row r="279" spans="1:3" x14ac:dyDescent="0.2">
      <c r="B279" s="22"/>
    </row>
    <row r="280" spans="1:3" x14ac:dyDescent="0.2">
      <c r="B280" s="22"/>
    </row>
    <row r="281" spans="1:3" x14ac:dyDescent="0.2">
      <c r="B281" s="22"/>
    </row>
    <row r="282" spans="1:3" x14ac:dyDescent="0.2">
      <c r="B282" s="22"/>
    </row>
    <row r="283" spans="1:3" x14ac:dyDescent="0.2">
      <c r="B283" s="22"/>
    </row>
    <row r="284" spans="1:3" x14ac:dyDescent="0.2">
      <c r="B284" s="22"/>
    </row>
    <row r="285" spans="1:3" x14ac:dyDescent="0.2">
      <c r="B285" s="22"/>
    </row>
    <row r="286" spans="1:3" x14ac:dyDescent="0.2">
      <c r="B286" s="22"/>
    </row>
    <row r="287" spans="1:3" x14ac:dyDescent="0.2">
      <c r="A287" s="20"/>
      <c r="B287" s="20"/>
      <c r="C287" s="20"/>
    </row>
    <row r="288" spans="1:3" x14ac:dyDescent="0.2">
      <c r="B288" s="22"/>
    </row>
    <row r="289" spans="1:3" x14ac:dyDescent="0.2">
      <c r="B289" s="22"/>
    </row>
    <row r="290" spans="1:3" x14ac:dyDescent="0.2">
      <c r="B290" s="22"/>
    </row>
    <row r="291" spans="1:3" x14ac:dyDescent="0.2">
      <c r="B291" s="22"/>
    </row>
    <row r="292" spans="1:3" x14ac:dyDescent="0.2">
      <c r="A292" s="9"/>
      <c r="B292" s="22"/>
      <c r="C292" s="9"/>
    </row>
    <row r="293" spans="1:3" x14ac:dyDescent="0.2">
      <c r="B293" s="22"/>
    </row>
    <row r="294" spans="1:3" x14ac:dyDescent="0.2">
      <c r="B294" s="22"/>
    </row>
    <row r="295" spans="1:3" x14ac:dyDescent="0.2">
      <c r="B295" s="22"/>
    </row>
    <row r="296" spans="1:3" x14ac:dyDescent="0.2">
      <c r="B296" s="22"/>
    </row>
    <row r="297" spans="1:3" x14ac:dyDescent="0.2">
      <c r="B297" s="22"/>
    </row>
    <row r="298" spans="1:3" x14ac:dyDescent="0.2">
      <c r="B298" s="22"/>
    </row>
    <row r="299" spans="1:3" x14ac:dyDescent="0.2">
      <c r="B299" s="22"/>
    </row>
    <row r="300" spans="1:3" x14ac:dyDescent="0.2">
      <c r="B300" s="22"/>
    </row>
    <row r="301" spans="1:3" x14ac:dyDescent="0.2">
      <c r="B301" s="22"/>
    </row>
    <row r="302" spans="1:3" x14ac:dyDescent="0.2">
      <c r="B302" s="22"/>
    </row>
    <row r="303" spans="1:3" x14ac:dyDescent="0.2">
      <c r="B303" s="22"/>
    </row>
    <row r="304" spans="1:3" x14ac:dyDescent="0.2">
      <c r="B304" s="22"/>
    </row>
    <row r="305" spans="2:2" x14ac:dyDescent="0.2">
      <c r="B305" s="22"/>
    </row>
    <row r="306" spans="2:2" x14ac:dyDescent="0.2">
      <c r="B306" s="22"/>
    </row>
    <row r="307" spans="2:2" x14ac:dyDescent="0.2">
      <c r="B307" s="22"/>
    </row>
    <row r="308" spans="2:2" x14ac:dyDescent="0.2">
      <c r="B308" s="22"/>
    </row>
    <row r="309" spans="2:2" x14ac:dyDescent="0.2">
      <c r="B309" s="22"/>
    </row>
    <row r="310" spans="2:2" x14ac:dyDescent="0.2">
      <c r="B310" s="22"/>
    </row>
    <row r="311" spans="2:2" x14ac:dyDescent="0.2">
      <c r="B311" s="22"/>
    </row>
    <row r="312" spans="2:2" x14ac:dyDescent="0.2">
      <c r="B312" s="22"/>
    </row>
    <row r="313" spans="2:2" x14ac:dyDescent="0.2">
      <c r="B313" s="22"/>
    </row>
    <row r="314" spans="2:2" x14ac:dyDescent="0.2">
      <c r="B314" s="22"/>
    </row>
    <row r="315" spans="2:2" x14ac:dyDescent="0.2">
      <c r="B315" s="22"/>
    </row>
    <row r="316" spans="2:2" x14ac:dyDescent="0.2">
      <c r="B316" s="22"/>
    </row>
    <row r="317" spans="2:2" x14ac:dyDescent="0.2">
      <c r="B317" s="22"/>
    </row>
    <row r="318" spans="2:2" x14ac:dyDescent="0.2">
      <c r="B318" s="22"/>
    </row>
    <row r="319" spans="2:2" x14ac:dyDescent="0.2">
      <c r="B319" s="22"/>
    </row>
    <row r="320" spans="2:2" x14ac:dyDescent="0.2">
      <c r="B320" s="22"/>
    </row>
    <row r="321" spans="2:2" x14ac:dyDescent="0.2">
      <c r="B321" s="22"/>
    </row>
    <row r="322" spans="2:2" x14ac:dyDescent="0.2">
      <c r="B322" s="22"/>
    </row>
    <row r="323" spans="2:2" x14ac:dyDescent="0.2">
      <c r="B323" s="22"/>
    </row>
    <row r="324" spans="2:2" x14ac:dyDescent="0.2">
      <c r="B324" s="22"/>
    </row>
    <row r="325" spans="2:2" x14ac:dyDescent="0.2">
      <c r="B325" s="22"/>
    </row>
    <row r="326" spans="2:2" x14ac:dyDescent="0.2">
      <c r="B326" s="22"/>
    </row>
    <row r="327" spans="2:2" x14ac:dyDescent="0.2">
      <c r="B327" s="22"/>
    </row>
    <row r="328" spans="2:2" x14ac:dyDescent="0.2">
      <c r="B328" s="22"/>
    </row>
    <row r="329" spans="2:2" x14ac:dyDescent="0.2">
      <c r="B329" s="22"/>
    </row>
    <row r="330" spans="2:2" x14ac:dyDescent="0.2">
      <c r="B330" s="22"/>
    </row>
    <row r="331" spans="2:2" x14ac:dyDescent="0.2">
      <c r="B331" s="22"/>
    </row>
    <row r="332" spans="2:2" x14ac:dyDescent="0.2">
      <c r="B332" s="22"/>
    </row>
    <row r="333" spans="2:2" x14ac:dyDescent="0.2">
      <c r="B333" s="22"/>
    </row>
    <row r="334" spans="2:2" x14ac:dyDescent="0.2">
      <c r="B334" s="22"/>
    </row>
    <row r="335" spans="2:2" x14ac:dyDescent="0.2">
      <c r="B335" s="22"/>
    </row>
    <row r="336" spans="2:2" x14ac:dyDescent="0.2">
      <c r="B336" s="22"/>
    </row>
    <row r="337" spans="2:2" x14ac:dyDescent="0.2">
      <c r="B337" s="22"/>
    </row>
    <row r="338" spans="2:2" x14ac:dyDescent="0.2">
      <c r="B338" s="22"/>
    </row>
    <row r="339" spans="2:2" x14ac:dyDescent="0.2">
      <c r="B339" s="22"/>
    </row>
    <row r="340" spans="2:2" x14ac:dyDescent="0.2">
      <c r="B340" s="22"/>
    </row>
    <row r="341" spans="2:2" x14ac:dyDescent="0.2">
      <c r="B341" s="22"/>
    </row>
    <row r="342" spans="2:2" x14ac:dyDescent="0.2">
      <c r="B342" s="22"/>
    </row>
    <row r="343" spans="2:2" x14ac:dyDescent="0.2">
      <c r="B343" s="22"/>
    </row>
    <row r="344" spans="2:2" x14ac:dyDescent="0.2">
      <c r="B344" s="22"/>
    </row>
    <row r="345" spans="2:2" x14ac:dyDescent="0.2">
      <c r="B345" s="22"/>
    </row>
    <row r="346" spans="2:2" x14ac:dyDescent="0.2">
      <c r="B346" s="22"/>
    </row>
    <row r="347" spans="2:2" x14ac:dyDescent="0.2">
      <c r="B347" s="22"/>
    </row>
    <row r="348" spans="2:2" x14ac:dyDescent="0.2">
      <c r="B348" s="22"/>
    </row>
    <row r="349" spans="2:2" x14ac:dyDescent="0.2">
      <c r="B349" s="22"/>
    </row>
    <row r="350" spans="2:2" x14ac:dyDescent="0.2">
      <c r="B350" s="22"/>
    </row>
    <row r="351" spans="2:2" x14ac:dyDescent="0.2">
      <c r="B351" s="22"/>
    </row>
    <row r="352" spans="2:2" x14ac:dyDescent="0.2">
      <c r="B352" s="22"/>
    </row>
    <row r="353" spans="1:3" x14ac:dyDescent="0.2">
      <c r="B353" s="22"/>
    </row>
    <row r="354" spans="1:3" x14ac:dyDescent="0.2">
      <c r="B354" s="22"/>
    </row>
    <row r="355" spans="1:3" x14ac:dyDescent="0.2">
      <c r="A355" s="9"/>
      <c r="B355" s="9"/>
      <c r="C355" s="9"/>
    </row>
    <row r="356" spans="1:3" x14ac:dyDescent="0.2">
      <c r="B356" s="22"/>
    </row>
    <row r="357" spans="1:3" x14ac:dyDescent="0.2">
      <c r="B357" s="22"/>
    </row>
    <row r="358" spans="1:3" x14ac:dyDescent="0.2">
      <c r="B358" s="22"/>
    </row>
    <row r="359" spans="1:3" x14ac:dyDescent="0.2">
      <c r="B359" s="22"/>
    </row>
    <row r="360" spans="1:3" x14ac:dyDescent="0.2">
      <c r="B360" s="22"/>
    </row>
    <row r="361" spans="1:3" x14ac:dyDescent="0.2">
      <c r="B361" s="22"/>
    </row>
    <row r="362" spans="1:3" x14ac:dyDescent="0.2">
      <c r="B362" s="22"/>
    </row>
    <row r="363" spans="1:3" x14ac:dyDescent="0.2">
      <c r="B363" s="22"/>
    </row>
    <row r="364" spans="1:3" x14ac:dyDescent="0.2">
      <c r="B364" s="22"/>
    </row>
    <row r="365" spans="1:3" x14ac:dyDescent="0.2">
      <c r="B365" s="22"/>
    </row>
    <row r="366" spans="1:3" x14ac:dyDescent="0.2">
      <c r="B366" s="22"/>
    </row>
    <row r="367" spans="1:3" x14ac:dyDescent="0.2">
      <c r="B367" s="22"/>
    </row>
    <row r="368" spans="1:3" x14ac:dyDescent="0.2">
      <c r="B368" s="22"/>
    </row>
    <row r="369" spans="2:2" x14ac:dyDescent="0.2">
      <c r="B369" s="22"/>
    </row>
    <row r="370" spans="2:2" x14ac:dyDescent="0.2">
      <c r="B370" s="22"/>
    </row>
    <row r="371" spans="2:2" x14ac:dyDescent="0.2">
      <c r="B371" s="22"/>
    </row>
    <row r="372" spans="2:2" x14ac:dyDescent="0.2">
      <c r="B372" s="22"/>
    </row>
    <row r="373" spans="2:2" x14ac:dyDescent="0.2">
      <c r="B373" s="22"/>
    </row>
    <row r="374" spans="2:2" x14ac:dyDescent="0.2">
      <c r="B374" s="22"/>
    </row>
    <row r="375" spans="2:2" x14ac:dyDescent="0.2">
      <c r="B375" s="22"/>
    </row>
    <row r="376" spans="2:2" x14ac:dyDescent="0.2">
      <c r="B376" s="22"/>
    </row>
    <row r="377" spans="2:2" x14ac:dyDescent="0.2">
      <c r="B377" s="22"/>
    </row>
    <row r="378" spans="2:2" x14ac:dyDescent="0.2">
      <c r="B378" s="22"/>
    </row>
    <row r="379" spans="2:2" x14ac:dyDescent="0.2">
      <c r="B379" s="22"/>
    </row>
    <row r="380" spans="2:2" x14ac:dyDescent="0.2">
      <c r="B380" s="22"/>
    </row>
    <row r="381" spans="2:2" x14ac:dyDescent="0.2">
      <c r="B381" s="22"/>
    </row>
    <row r="382" spans="2:2" x14ac:dyDescent="0.2">
      <c r="B382" s="22"/>
    </row>
    <row r="383" spans="2:2" x14ac:dyDescent="0.2">
      <c r="B383" s="22"/>
    </row>
    <row r="384" spans="2:2" x14ac:dyDescent="0.2">
      <c r="B384" s="22"/>
    </row>
    <row r="385" spans="2:2" x14ac:dyDescent="0.2">
      <c r="B385" s="22"/>
    </row>
    <row r="386" spans="2:2" x14ac:dyDescent="0.2">
      <c r="B386" s="22"/>
    </row>
    <row r="387" spans="2:2" x14ac:dyDescent="0.2">
      <c r="B387" s="22"/>
    </row>
    <row r="388" spans="2:2" x14ac:dyDescent="0.2">
      <c r="B388" s="22"/>
    </row>
    <row r="389" spans="2:2" x14ac:dyDescent="0.2">
      <c r="B389" s="22"/>
    </row>
    <row r="390" spans="2:2" x14ac:dyDescent="0.2">
      <c r="B390" s="22"/>
    </row>
    <row r="391" spans="2:2" x14ac:dyDescent="0.2">
      <c r="B391" s="22"/>
    </row>
    <row r="392" spans="2:2" x14ac:dyDescent="0.2">
      <c r="B392" s="22"/>
    </row>
    <row r="393" spans="2:2" x14ac:dyDescent="0.2">
      <c r="B393" s="22"/>
    </row>
    <row r="394" spans="2:2" x14ac:dyDescent="0.2">
      <c r="B394" s="22"/>
    </row>
    <row r="395" spans="2:2" x14ac:dyDescent="0.2">
      <c r="B395" s="22"/>
    </row>
    <row r="396" spans="2:2" x14ac:dyDescent="0.2">
      <c r="B396" s="22"/>
    </row>
    <row r="397" spans="2:2" x14ac:dyDescent="0.2">
      <c r="B397" s="22"/>
    </row>
    <row r="398" spans="2:2" x14ac:dyDescent="0.2">
      <c r="B398" s="22"/>
    </row>
    <row r="399" spans="2:2" x14ac:dyDescent="0.2">
      <c r="B399" s="22"/>
    </row>
    <row r="400" spans="2:2" x14ac:dyDescent="0.2">
      <c r="B400" s="22"/>
    </row>
    <row r="401" spans="2:2" x14ac:dyDescent="0.2">
      <c r="B401" s="22"/>
    </row>
    <row r="402" spans="2:2" x14ac:dyDescent="0.2">
      <c r="B402" s="22"/>
    </row>
    <row r="403" spans="2:2" x14ac:dyDescent="0.2">
      <c r="B403" s="22"/>
    </row>
    <row r="404" spans="2:2" x14ac:dyDescent="0.2">
      <c r="B404" s="22"/>
    </row>
    <row r="405" spans="2:2" x14ac:dyDescent="0.2">
      <c r="B405" s="22"/>
    </row>
    <row r="406" spans="2:2" x14ac:dyDescent="0.2">
      <c r="B406" s="22"/>
    </row>
    <row r="407" spans="2:2" x14ac:dyDescent="0.2">
      <c r="B407" s="22"/>
    </row>
    <row r="408" spans="2:2" x14ac:dyDescent="0.2">
      <c r="B408" s="22"/>
    </row>
    <row r="409" spans="2:2" x14ac:dyDescent="0.2">
      <c r="B409" s="22"/>
    </row>
    <row r="410" spans="2:2" x14ac:dyDescent="0.2">
      <c r="B410" s="22"/>
    </row>
    <row r="411" spans="2:2" x14ac:dyDescent="0.2">
      <c r="B411" s="22"/>
    </row>
    <row r="412" spans="2:2" x14ac:dyDescent="0.2">
      <c r="B412" s="22"/>
    </row>
    <row r="413" spans="2:2" x14ac:dyDescent="0.2">
      <c r="B413" s="22"/>
    </row>
    <row r="414" spans="2:2" x14ac:dyDescent="0.2">
      <c r="B414" s="22"/>
    </row>
    <row r="415" spans="2:2" x14ac:dyDescent="0.2">
      <c r="B415" s="22"/>
    </row>
    <row r="416" spans="2:2" x14ac:dyDescent="0.2">
      <c r="B416" s="22"/>
    </row>
    <row r="417" spans="2:2" x14ac:dyDescent="0.2">
      <c r="B417" s="22"/>
    </row>
    <row r="418" spans="2:2" x14ac:dyDescent="0.2">
      <c r="B418" s="22"/>
    </row>
    <row r="419" spans="2:2" x14ac:dyDescent="0.2">
      <c r="B419" s="22"/>
    </row>
    <row r="420" spans="2:2" x14ac:dyDescent="0.2">
      <c r="B420" s="22"/>
    </row>
    <row r="421" spans="2:2" x14ac:dyDescent="0.2">
      <c r="B421" s="22"/>
    </row>
    <row r="422" spans="2:2" x14ac:dyDescent="0.2">
      <c r="B422" s="22"/>
    </row>
    <row r="423" spans="2:2" x14ac:dyDescent="0.2">
      <c r="B423" s="22"/>
    </row>
    <row r="424" spans="2:2" x14ac:dyDescent="0.2">
      <c r="B424" s="22"/>
    </row>
    <row r="425" spans="2:2" x14ac:dyDescent="0.2">
      <c r="B425" s="22"/>
    </row>
    <row r="426" spans="2:2" x14ac:dyDescent="0.2">
      <c r="B426" s="22"/>
    </row>
    <row r="427" spans="2:2" x14ac:dyDescent="0.2">
      <c r="B427" s="22"/>
    </row>
    <row r="428" spans="2:2" x14ac:dyDescent="0.2">
      <c r="B428" s="22"/>
    </row>
    <row r="429" spans="2:2" x14ac:dyDescent="0.2">
      <c r="B429" s="22"/>
    </row>
    <row r="430" spans="2:2" x14ac:dyDescent="0.2">
      <c r="B430" s="22"/>
    </row>
    <row r="431" spans="2:2" x14ac:dyDescent="0.2">
      <c r="B431" s="22"/>
    </row>
    <row r="432" spans="2:2" x14ac:dyDescent="0.2">
      <c r="B432" s="22"/>
    </row>
    <row r="433" spans="2:2" x14ac:dyDescent="0.2">
      <c r="B433" s="22"/>
    </row>
    <row r="434" spans="2:2" x14ac:dyDescent="0.2">
      <c r="B434" s="22"/>
    </row>
    <row r="435" spans="2:2" x14ac:dyDescent="0.2">
      <c r="B435" s="22"/>
    </row>
    <row r="436" spans="2:2" x14ac:dyDescent="0.2">
      <c r="B436" s="22"/>
    </row>
    <row r="437" spans="2:2" x14ac:dyDescent="0.2">
      <c r="B437" s="22"/>
    </row>
    <row r="438" spans="2:2" x14ac:dyDescent="0.2">
      <c r="B438" s="22"/>
    </row>
    <row r="439" spans="2:2" x14ac:dyDescent="0.2">
      <c r="B439" s="22"/>
    </row>
    <row r="440" spans="2:2" x14ac:dyDescent="0.2">
      <c r="B440" s="22"/>
    </row>
    <row r="441" spans="2:2" x14ac:dyDescent="0.2">
      <c r="B441" s="22"/>
    </row>
    <row r="442" spans="2:2" x14ac:dyDescent="0.2">
      <c r="B442" s="22"/>
    </row>
    <row r="443" spans="2:2" x14ac:dyDescent="0.2">
      <c r="B443" s="22"/>
    </row>
    <row r="444" spans="2:2" x14ac:dyDescent="0.2">
      <c r="B444" s="22"/>
    </row>
    <row r="445" spans="2:2" x14ac:dyDescent="0.2">
      <c r="B445" s="22"/>
    </row>
    <row r="446" spans="2:2" x14ac:dyDescent="0.2">
      <c r="B446" s="22"/>
    </row>
    <row r="447" spans="2:2" x14ac:dyDescent="0.2">
      <c r="B447" s="22"/>
    </row>
    <row r="448" spans="2:2" x14ac:dyDescent="0.2">
      <c r="B448" s="22"/>
    </row>
    <row r="449" spans="2:2" x14ac:dyDescent="0.2">
      <c r="B449" s="22"/>
    </row>
    <row r="450" spans="2:2" x14ac:dyDescent="0.2">
      <c r="B450" s="22"/>
    </row>
    <row r="451" spans="2:2" x14ac:dyDescent="0.2">
      <c r="B451" s="22"/>
    </row>
    <row r="452" spans="2:2" x14ac:dyDescent="0.2">
      <c r="B452" s="22"/>
    </row>
    <row r="453" spans="2:2" x14ac:dyDescent="0.2">
      <c r="B453" s="22"/>
    </row>
    <row r="454" spans="2:2" x14ac:dyDescent="0.2">
      <c r="B454" s="22"/>
    </row>
    <row r="455" spans="2:2" x14ac:dyDescent="0.2">
      <c r="B455" s="22"/>
    </row>
    <row r="456" spans="2:2" x14ac:dyDescent="0.2">
      <c r="B456" s="22"/>
    </row>
    <row r="457" spans="2:2" x14ac:dyDescent="0.2">
      <c r="B457" s="22"/>
    </row>
    <row r="458" spans="2:2" x14ac:dyDescent="0.2">
      <c r="B458" s="22"/>
    </row>
    <row r="459" spans="2:2" x14ac:dyDescent="0.2">
      <c r="B459" s="22"/>
    </row>
    <row r="460" spans="2:2" x14ac:dyDescent="0.2">
      <c r="B460" s="22"/>
    </row>
    <row r="461" spans="2:2" x14ac:dyDescent="0.2">
      <c r="B461" s="22"/>
    </row>
    <row r="462" spans="2:2" x14ac:dyDescent="0.2">
      <c r="B462" s="22"/>
    </row>
    <row r="463" spans="2:2" x14ac:dyDescent="0.2">
      <c r="B463" s="22"/>
    </row>
    <row r="464" spans="2:2" x14ac:dyDescent="0.2">
      <c r="B464" s="22"/>
    </row>
    <row r="465" spans="2:2" x14ac:dyDescent="0.2">
      <c r="B465" s="22"/>
    </row>
    <row r="466" spans="2:2" x14ac:dyDescent="0.2">
      <c r="B466" s="22"/>
    </row>
    <row r="467" spans="2:2" x14ac:dyDescent="0.2">
      <c r="B467" s="22"/>
    </row>
    <row r="468" spans="2:2" x14ac:dyDescent="0.2">
      <c r="B468" s="22"/>
    </row>
    <row r="469" spans="2:2" x14ac:dyDescent="0.2">
      <c r="B469" s="22"/>
    </row>
    <row r="470" spans="2:2" x14ac:dyDescent="0.2">
      <c r="B470" s="22"/>
    </row>
    <row r="471" spans="2:2" x14ac:dyDescent="0.2">
      <c r="B471" s="22"/>
    </row>
    <row r="472" spans="2:2" x14ac:dyDescent="0.2">
      <c r="B472" s="22"/>
    </row>
    <row r="473" spans="2:2" x14ac:dyDescent="0.2">
      <c r="B473" s="22"/>
    </row>
    <row r="474" spans="2:2" x14ac:dyDescent="0.2">
      <c r="B474" s="22"/>
    </row>
    <row r="475" spans="2:2" x14ac:dyDescent="0.2">
      <c r="B475" s="22"/>
    </row>
    <row r="476" spans="2:2" x14ac:dyDescent="0.2">
      <c r="B476" s="22"/>
    </row>
    <row r="477" spans="2:2" x14ac:dyDescent="0.2">
      <c r="B477" s="22"/>
    </row>
    <row r="478" spans="2:2" x14ac:dyDescent="0.2">
      <c r="B478" s="22"/>
    </row>
    <row r="479" spans="2:2" x14ac:dyDescent="0.2">
      <c r="B479" s="22"/>
    </row>
    <row r="480" spans="2:2" x14ac:dyDescent="0.2">
      <c r="B480" s="22"/>
    </row>
    <row r="481" spans="2:2" x14ac:dyDescent="0.2">
      <c r="B481" s="22"/>
    </row>
    <row r="482" spans="2:2" x14ac:dyDescent="0.2">
      <c r="B482" s="22"/>
    </row>
    <row r="483" spans="2:2" x14ac:dyDescent="0.2">
      <c r="B483" s="22"/>
    </row>
    <row r="484" spans="2:2" x14ac:dyDescent="0.2">
      <c r="B484" s="22"/>
    </row>
    <row r="485" spans="2:2" x14ac:dyDescent="0.2">
      <c r="B485" s="22"/>
    </row>
    <row r="486" spans="2:2" x14ac:dyDescent="0.2">
      <c r="B486" s="22"/>
    </row>
    <row r="487" spans="2:2" x14ac:dyDescent="0.2">
      <c r="B487" s="22"/>
    </row>
    <row r="488" spans="2:2" x14ac:dyDescent="0.2">
      <c r="B488" s="22"/>
    </row>
    <row r="489" spans="2:2" x14ac:dyDescent="0.2">
      <c r="B489" s="22"/>
    </row>
    <row r="490" spans="2:2" x14ac:dyDescent="0.2">
      <c r="B490" s="22"/>
    </row>
    <row r="491" spans="2:2" x14ac:dyDescent="0.2">
      <c r="B491" s="22"/>
    </row>
    <row r="492" spans="2:2" x14ac:dyDescent="0.2">
      <c r="B492" s="22"/>
    </row>
    <row r="493" spans="2:2" x14ac:dyDescent="0.2">
      <c r="B493" s="22"/>
    </row>
    <row r="494" spans="2:2" x14ac:dyDescent="0.2">
      <c r="B494" s="22"/>
    </row>
    <row r="495" spans="2:2" x14ac:dyDescent="0.2">
      <c r="B495" s="22"/>
    </row>
    <row r="496" spans="2:2" x14ac:dyDescent="0.2">
      <c r="B496" s="22"/>
    </row>
    <row r="497" spans="2:2" x14ac:dyDescent="0.2">
      <c r="B497" s="22"/>
    </row>
    <row r="498" spans="2:2" x14ac:dyDescent="0.2">
      <c r="B498" s="22"/>
    </row>
    <row r="499" spans="2:2" x14ac:dyDescent="0.2">
      <c r="B499" s="22"/>
    </row>
    <row r="500" spans="2:2" x14ac:dyDescent="0.2">
      <c r="B500" s="22"/>
    </row>
    <row r="501" spans="2:2" x14ac:dyDescent="0.2">
      <c r="B501" s="22"/>
    </row>
    <row r="502" spans="2:2" x14ac:dyDescent="0.2">
      <c r="B502" s="22"/>
    </row>
    <row r="503" spans="2:2" x14ac:dyDescent="0.2">
      <c r="B503" s="22"/>
    </row>
    <row r="504" spans="2:2" x14ac:dyDescent="0.2">
      <c r="B504" s="22"/>
    </row>
    <row r="505" spans="2:2" x14ac:dyDescent="0.2">
      <c r="B505" s="22"/>
    </row>
    <row r="506" spans="2:2" x14ac:dyDescent="0.2">
      <c r="B506" s="22"/>
    </row>
    <row r="507" spans="2:2" x14ac:dyDescent="0.2">
      <c r="B507" s="22"/>
    </row>
    <row r="508" spans="2:2" x14ac:dyDescent="0.2">
      <c r="B508" s="22"/>
    </row>
    <row r="509" spans="2:2" x14ac:dyDescent="0.2">
      <c r="B509" s="22"/>
    </row>
    <row r="510" spans="2:2" x14ac:dyDescent="0.2">
      <c r="B510" s="22"/>
    </row>
    <row r="511" spans="2:2" x14ac:dyDescent="0.2">
      <c r="B511" s="22"/>
    </row>
    <row r="512" spans="2:2" x14ac:dyDescent="0.2">
      <c r="B512" s="22"/>
    </row>
    <row r="513" spans="2:2" x14ac:dyDescent="0.2">
      <c r="B513" s="22"/>
    </row>
    <row r="514" spans="2:2" x14ac:dyDescent="0.2">
      <c r="B514" s="22"/>
    </row>
    <row r="515" spans="2:2" x14ac:dyDescent="0.2">
      <c r="B515" s="22"/>
    </row>
    <row r="516" spans="2:2" x14ac:dyDescent="0.2">
      <c r="B516" s="22"/>
    </row>
    <row r="517" spans="2:2" x14ac:dyDescent="0.2">
      <c r="B517" s="22"/>
    </row>
    <row r="518" spans="2:2" x14ac:dyDescent="0.2">
      <c r="B518" s="22"/>
    </row>
    <row r="519" spans="2:2" x14ac:dyDescent="0.2">
      <c r="B519" s="22"/>
    </row>
    <row r="520" spans="2:2" x14ac:dyDescent="0.2">
      <c r="B520" s="22"/>
    </row>
    <row r="521" spans="2:2" x14ac:dyDescent="0.2">
      <c r="B521" s="22"/>
    </row>
    <row r="522" spans="2:2" x14ac:dyDescent="0.2">
      <c r="B522" s="22"/>
    </row>
    <row r="523" spans="2:2" x14ac:dyDescent="0.2">
      <c r="B523" s="22"/>
    </row>
    <row r="524" spans="2:2" x14ac:dyDescent="0.2">
      <c r="B524" s="22"/>
    </row>
    <row r="525" spans="2:2" x14ac:dyDescent="0.2">
      <c r="B525" s="22"/>
    </row>
    <row r="526" spans="2:2" x14ac:dyDescent="0.2">
      <c r="B526" s="22"/>
    </row>
    <row r="527" spans="2:2" x14ac:dyDescent="0.2">
      <c r="B527" s="22"/>
    </row>
    <row r="528" spans="2:2" x14ac:dyDescent="0.2">
      <c r="B528" s="22"/>
    </row>
    <row r="529" spans="2:2" x14ac:dyDescent="0.2">
      <c r="B529" s="22"/>
    </row>
    <row r="530" spans="2:2" x14ac:dyDescent="0.2">
      <c r="B530" s="22"/>
    </row>
    <row r="531" spans="2:2" x14ac:dyDescent="0.2">
      <c r="B531" s="22"/>
    </row>
    <row r="532" spans="2:2" x14ac:dyDescent="0.2">
      <c r="B532" s="22"/>
    </row>
    <row r="533" spans="2:2" x14ac:dyDescent="0.2">
      <c r="B533" s="22"/>
    </row>
    <row r="534" spans="2:2" x14ac:dyDescent="0.2">
      <c r="B534" s="22"/>
    </row>
    <row r="535" spans="2:2" x14ac:dyDescent="0.2">
      <c r="B535" s="22"/>
    </row>
    <row r="536" spans="2:2" x14ac:dyDescent="0.2">
      <c r="B536" s="22"/>
    </row>
    <row r="537" spans="2:2" x14ac:dyDescent="0.2">
      <c r="B537" s="22"/>
    </row>
    <row r="538" spans="2:2" x14ac:dyDescent="0.2">
      <c r="B538" s="22"/>
    </row>
    <row r="539" spans="2:2" x14ac:dyDescent="0.2">
      <c r="B539" s="22"/>
    </row>
    <row r="540" spans="2:2" x14ac:dyDescent="0.2">
      <c r="B540" s="22"/>
    </row>
    <row r="541" spans="2:2" x14ac:dyDescent="0.2">
      <c r="B541" s="22"/>
    </row>
    <row r="542" spans="2:2" x14ac:dyDescent="0.2">
      <c r="B542" s="22"/>
    </row>
    <row r="543" spans="2:2" x14ac:dyDescent="0.2">
      <c r="B543" s="22"/>
    </row>
    <row r="544" spans="2:2" x14ac:dyDescent="0.2">
      <c r="B544" s="22"/>
    </row>
    <row r="545" spans="2:2" x14ac:dyDescent="0.2">
      <c r="B545" s="22"/>
    </row>
    <row r="546" spans="2:2" x14ac:dyDescent="0.2">
      <c r="B546" s="22"/>
    </row>
    <row r="547" spans="2:2" x14ac:dyDescent="0.2">
      <c r="B547" s="22"/>
    </row>
    <row r="548" spans="2:2" x14ac:dyDescent="0.2">
      <c r="B548" s="22"/>
    </row>
    <row r="549" spans="2:2" x14ac:dyDescent="0.2">
      <c r="B549" s="22"/>
    </row>
    <row r="550" spans="2:2" x14ac:dyDescent="0.2">
      <c r="B550" s="22"/>
    </row>
    <row r="551" spans="2:2" x14ac:dyDescent="0.2">
      <c r="B551" s="22"/>
    </row>
    <row r="552" spans="2:2" x14ac:dyDescent="0.2">
      <c r="B552" s="22"/>
    </row>
    <row r="553" spans="2:2" x14ac:dyDescent="0.2">
      <c r="B553" s="22"/>
    </row>
    <row r="554" spans="2:2" x14ac:dyDescent="0.2">
      <c r="B554" s="22"/>
    </row>
    <row r="555" spans="2:2" x14ac:dyDescent="0.2">
      <c r="B555" s="22"/>
    </row>
    <row r="556" spans="2:2" x14ac:dyDescent="0.2">
      <c r="B556" s="22"/>
    </row>
    <row r="557" spans="2:2" x14ac:dyDescent="0.2">
      <c r="B557" s="22"/>
    </row>
    <row r="558" spans="2:2" x14ac:dyDescent="0.2">
      <c r="B558" s="22"/>
    </row>
    <row r="559" spans="2:2" x14ac:dyDescent="0.2">
      <c r="B559" s="22"/>
    </row>
    <row r="560" spans="2:2" x14ac:dyDescent="0.2">
      <c r="B560" s="22"/>
    </row>
    <row r="561" spans="2:2" x14ac:dyDescent="0.2">
      <c r="B561" s="22"/>
    </row>
    <row r="562" spans="2:2" x14ac:dyDescent="0.2">
      <c r="B562" s="22"/>
    </row>
    <row r="563" spans="2:2" x14ac:dyDescent="0.2">
      <c r="B563" s="22"/>
    </row>
    <row r="564" spans="2:2" x14ac:dyDescent="0.2">
      <c r="B564" s="22"/>
    </row>
    <row r="565" spans="2:2" x14ac:dyDescent="0.2">
      <c r="B565" s="22"/>
    </row>
    <row r="566" spans="2:2" x14ac:dyDescent="0.2">
      <c r="B566" s="22"/>
    </row>
    <row r="567" spans="2:2" x14ac:dyDescent="0.2">
      <c r="B567" s="22"/>
    </row>
    <row r="568" spans="2:2" x14ac:dyDescent="0.2">
      <c r="B568" s="22"/>
    </row>
    <row r="569" spans="2:2" x14ac:dyDescent="0.2">
      <c r="B569" s="22"/>
    </row>
    <row r="570" spans="2:2" x14ac:dyDescent="0.2">
      <c r="B570" s="22"/>
    </row>
    <row r="571" spans="2:2" x14ac:dyDescent="0.2">
      <c r="B571" s="22"/>
    </row>
    <row r="572" spans="2:2" x14ac:dyDescent="0.2">
      <c r="B572" s="22"/>
    </row>
    <row r="573" spans="2:2" x14ac:dyDescent="0.2">
      <c r="B573" s="22"/>
    </row>
    <row r="574" spans="2:2" x14ac:dyDescent="0.2">
      <c r="B574" s="22"/>
    </row>
    <row r="575" spans="2:2" x14ac:dyDescent="0.2">
      <c r="B575" s="22"/>
    </row>
    <row r="576" spans="2:2" x14ac:dyDescent="0.2">
      <c r="B576" s="22"/>
    </row>
    <row r="577" spans="2:2" x14ac:dyDescent="0.2">
      <c r="B577" s="22"/>
    </row>
    <row r="578" spans="2:2" x14ac:dyDescent="0.2">
      <c r="B578" s="22"/>
    </row>
    <row r="579" spans="2:2" x14ac:dyDescent="0.2">
      <c r="B579" s="22"/>
    </row>
    <row r="580" spans="2:2" x14ac:dyDescent="0.2">
      <c r="B580" s="22"/>
    </row>
    <row r="581" spans="2:2" x14ac:dyDescent="0.2">
      <c r="B581" s="22"/>
    </row>
    <row r="582" spans="2:2" x14ac:dyDescent="0.2">
      <c r="B582" s="22"/>
    </row>
    <row r="583" spans="2:2" x14ac:dyDescent="0.2">
      <c r="B583" s="22"/>
    </row>
    <row r="584" spans="2:2" x14ac:dyDescent="0.2">
      <c r="B584" s="22"/>
    </row>
    <row r="585" spans="2:2" x14ac:dyDescent="0.2">
      <c r="B585" s="22"/>
    </row>
    <row r="586" spans="2:2" x14ac:dyDescent="0.2">
      <c r="B586" s="22"/>
    </row>
    <row r="587" spans="2:2" x14ac:dyDescent="0.2">
      <c r="B587" s="22"/>
    </row>
    <row r="588" spans="2:2" x14ac:dyDescent="0.2">
      <c r="B588" s="22"/>
    </row>
    <row r="589" spans="2:2" x14ac:dyDescent="0.2">
      <c r="B589" s="22"/>
    </row>
    <row r="590" spans="2:2" x14ac:dyDescent="0.2">
      <c r="B590" s="22"/>
    </row>
    <row r="591" spans="2:2" x14ac:dyDescent="0.2">
      <c r="B591" s="22"/>
    </row>
    <row r="592" spans="2:2" x14ac:dyDescent="0.2">
      <c r="B592" s="22"/>
    </row>
    <row r="593" spans="2:2" x14ac:dyDescent="0.2">
      <c r="B593" s="22"/>
    </row>
    <row r="594" spans="2:2" x14ac:dyDescent="0.2">
      <c r="B594" s="22"/>
    </row>
    <row r="595" spans="2:2" x14ac:dyDescent="0.2">
      <c r="B595" s="22"/>
    </row>
    <row r="596" spans="2:2" x14ac:dyDescent="0.2">
      <c r="B596" s="22"/>
    </row>
    <row r="597" spans="2:2" x14ac:dyDescent="0.2">
      <c r="B597" s="22"/>
    </row>
    <row r="598" spans="2:2" x14ac:dyDescent="0.2">
      <c r="B598" s="22"/>
    </row>
    <row r="599" spans="2:2" x14ac:dyDescent="0.2">
      <c r="B599" s="22"/>
    </row>
    <row r="600" spans="2:2" x14ac:dyDescent="0.2">
      <c r="B600" s="22"/>
    </row>
    <row r="601" spans="2:2" x14ac:dyDescent="0.2">
      <c r="B601" s="22"/>
    </row>
    <row r="602" spans="2:2" x14ac:dyDescent="0.2">
      <c r="B602" s="22"/>
    </row>
    <row r="603" spans="2:2" x14ac:dyDescent="0.2">
      <c r="B603" s="22"/>
    </row>
    <row r="604" spans="2:2" x14ac:dyDescent="0.2">
      <c r="B604" s="22"/>
    </row>
    <row r="605" spans="2:2" x14ac:dyDescent="0.2">
      <c r="B605" s="22"/>
    </row>
    <row r="606" spans="2:2" x14ac:dyDescent="0.2">
      <c r="B606" s="22"/>
    </row>
    <row r="607" spans="2:2" x14ac:dyDescent="0.2">
      <c r="B607" s="22"/>
    </row>
    <row r="608" spans="2:2" x14ac:dyDescent="0.2">
      <c r="B608" s="22"/>
    </row>
    <row r="609" spans="2:2" x14ac:dyDescent="0.2">
      <c r="B609" s="22"/>
    </row>
    <row r="610" spans="2:2" x14ac:dyDescent="0.2">
      <c r="B610" s="22"/>
    </row>
    <row r="611" spans="2:2" x14ac:dyDescent="0.2">
      <c r="B611" s="22"/>
    </row>
    <row r="612" spans="2:2" x14ac:dyDescent="0.2">
      <c r="B612" s="22"/>
    </row>
    <row r="613" spans="2:2" x14ac:dyDescent="0.2">
      <c r="B613" s="22"/>
    </row>
    <row r="614" spans="2:2" x14ac:dyDescent="0.2">
      <c r="B614" s="22"/>
    </row>
    <row r="615" spans="2:2" x14ac:dyDescent="0.2">
      <c r="B615" s="22"/>
    </row>
    <row r="616" spans="2:2" x14ac:dyDescent="0.2">
      <c r="B616" s="22"/>
    </row>
    <row r="617" spans="2:2" x14ac:dyDescent="0.2">
      <c r="B617" s="22"/>
    </row>
    <row r="618" spans="2:2" x14ac:dyDescent="0.2">
      <c r="B618" s="22"/>
    </row>
    <row r="619" spans="2:2" x14ac:dyDescent="0.2">
      <c r="B619" s="22"/>
    </row>
    <row r="620" spans="2:2" x14ac:dyDescent="0.2">
      <c r="B620" s="22"/>
    </row>
    <row r="621" spans="2:2" x14ac:dyDescent="0.2">
      <c r="B621" s="22"/>
    </row>
    <row r="622" spans="2:2" x14ac:dyDescent="0.2">
      <c r="B622" s="22"/>
    </row>
    <row r="623" spans="2:2" x14ac:dyDescent="0.2">
      <c r="B623" s="22"/>
    </row>
    <row r="624" spans="2:2" x14ac:dyDescent="0.2">
      <c r="B624" s="22"/>
    </row>
    <row r="625" spans="2:2" x14ac:dyDescent="0.2">
      <c r="B625" s="22"/>
    </row>
    <row r="626" spans="2:2" x14ac:dyDescent="0.2">
      <c r="B626" s="22"/>
    </row>
    <row r="627" spans="2:2" x14ac:dyDescent="0.2">
      <c r="B627" s="22"/>
    </row>
    <row r="628" spans="2:2" x14ac:dyDescent="0.2">
      <c r="B628" s="22"/>
    </row>
    <row r="629" spans="2:2" x14ac:dyDescent="0.2">
      <c r="B629" s="22"/>
    </row>
    <row r="630" spans="2:2" x14ac:dyDescent="0.2">
      <c r="B630" s="22"/>
    </row>
    <row r="631" spans="2:2" x14ac:dyDescent="0.2">
      <c r="B631" s="22"/>
    </row>
    <row r="632" spans="2:2" x14ac:dyDescent="0.2">
      <c r="B632" s="22"/>
    </row>
    <row r="633" spans="2:2" x14ac:dyDescent="0.2">
      <c r="B633" s="22"/>
    </row>
    <row r="634" spans="2:2" x14ac:dyDescent="0.2">
      <c r="B634" s="22"/>
    </row>
    <row r="635" spans="2:2" x14ac:dyDescent="0.2">
      <c r="B635" s="22"/>
    </row>
    <row r="636" spans="2:2" x14ac:dyDescent="0.2">
      <c r="B636" s="22"/>
    </row>
    <row r="637" spans="2:2" x14ac:dyDescent="0.2">
      <c r="B637" s="22"/>
    </row>
    <row r="638" spans="2:2" x14ac:dyDescent="0.2">
      <c r="B638" s="22"/>
    </row>
    <row r="639" spans="2:2" x14ac:dyDescent="0.2">
      <c r="B639" s="22"/>
    </row>
    <row r="640" spans="2:2" x14ac:dyDescent="0.2">
      <c r="B640" s="22"/>
    </row>
    <row r="641" spans="2:2" x14ac:dyDescent="0.2">
      <c r="B641" s="22"/>
    </row>
    <row r="642" spans="2:2" x14ac:dyDescent="0.2">
      <c r="B642" s="2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ED3C6-3B12-9544-8F74-CFAFF5A8A937}">
  <dimension ref="A1:CO67"/>
  <sheetViews>
    <sheetView tabSelected="1" zoomScale="94" workbookViewId="0">
      <pane xSplit="2" ySplit="1" topLeftCell="BQ87" activePane="bottomRight" state="frozen"/>
      <selection pane="topRight" activeCell="C1" sqref="C1"/>
      <selection pane="bottomLeft" activeCell="A2" sqref="A2"/>
      <selection pane="bottomRight" activeCell="BT93" sqref="BT93"/>
    </sheetView>
  </sheetViews>
  <sheetFormatPr baseColWidth="10" defaultRowHeight="16" x14ac:dyDescent="0.2"/>
  <cols>
    <col min="1" max="1" width="17.1640625" customWidth="1"/>
    <col min="3" max="3" width="23.5" customWidth="1"/>
    <col min="76" max="76" width="17.33203125" customWidth="1"/>
    <col min="77" max="77" width="16.83203125" customWidth="1"/>
    <col min="80" max="80" width="16.5" customWidth="1"/>
  </cols>
  <sheetData>
    <row r="1" spans="1:83" ht="35" x14ac:dyDescent="0.25">
      <c r="A1" s="8" t="s">
        <v>20</v>
      </c>
      <c r="B1" s="8" t="s">
        <v>21</v>
      </c>
      <c r="C1" s="9" t="s">
        <v>0</v>
      </c>
      <c r="D1" s="9" t="s">
        <v>22</v>
      </c>
      <c r="E1" s="9" t="s">
        <v>23</v>
      </c>
      <c r="F1" s="9" t="s">
        <v>2</v>
      </c>
      <c r="G1" s="9" t="s">
        <v>24</v>
      </c>
      <c r="H1" s="9" t="s">
        <v>25</v>
      </c>
      <c r="I1" s="9" t="s">
        <v>26</v>
      </c>
      <c r="J1" s="9" t="s">
        <v>27</v>
      </c>
      <c r="K1" s="9" t="s">
        <v>28</v>
      </c>
      <c r="L1" s="9" t="s">
        <v>5</v>
      </c>
      <c r="M1" s="9" t="s">
        <v>29</v>
      </c>
      <c r="N1" s="9" t="s">
        <v>30</v>
      </c>
      <c r="O1" s="9" t="s">
        <v>31</v>
      </c>
      <c r="P1" s="9" t="s">
        <v>32</v>
      </c>
      <c r="Q1" s="9" t="s">
        <v>33</v>
      </c>
      <c r="R1" s="9" t="s">
        <v>142</v>
      </c>
      <c r="S1" s="10" t="s">
        <v>137</v>
      </c>
      <c r="T1" s="9" t="s">
        <v>34</v>
      </c>
      <c r="U1" s="9" t="s">
        <v>35</v>
      </c>
      <c r="V1" s="9" t="s">
        <v>36</v>
      </c>
      <c r="W1" s="9" t="s">
        <v>37</v>
      </c>
      <c r="X1" s="9" t="s">
        <v>38</v>
      </c>
      <c r="Y1" s="9" t="s">
        <v>39</v>
      </c>
      <c r="Z1" s="9" t="s">
        <v>40</v>
      </c>
      <c r="AA1" s="9" t="s">
        <v>41</v>
      </c>
      <c r="AB1" s="9" t="s">
        <v>42</v>
      </c>
      <c r="AC1" s="9" t="s">
        <v>43</v>
      </c>
      <c r="AD1" s="9" t="s">
        <v>44</v>
      </c>
      <c r="AE1" s="9" t="s">
        <v>45</v>
      </c>
      <c r="AF1" s="9" t="s">
        <v>46</v>
      </c>
      <c r="AG1" s="9" t="s">
        <v>47</v>
      </c>
      <c r="AH1" s="9" t="s">
        <v>149</v>
      </c>
      <c r="AI1" s="10" t="s">
        <v>137</v>
      </c>
      <c r="AJ1" s="9" t="s">
        <v>48</v>
      </c>
      <c r="AK1" s="9" t="s">
        <v>49</v>
      </c>
      <c r="AL1" s="9" t="s">
        <v>36</v>
      </c>
      <c r="AM1" s="9" t="s">
        <v>37</v>
      </c>
      <c r="AN1" s="9" t="s">
        <v>50</v>
      </c>
      <c r="AO1" s="9" t="s">
        <v>51</v>
      </c>
      <c r="AP1" s="9" t="s">
        <v>52</v>
      </c>
      <c r="AQ1" s="9" t="s">
        <v>53</v>
      </c>
      <c r="AR1" s="9" t="s">
        <v>54</v>
      </c>
      <c r="AS1" s="9" t="s">
        <v>55</v>
      </c>
      <c r="AT1" s="9" t="s">
        <v>56</v>
      </c>
      <c r="AU1" s="9" t="s">
        <v>57</v>
      </c>
      <c r="AV1" s="9" t="s">
        <v>58</v>
      </c>
      <c r="AW1" s="9" t="s">
        <v>59</v>
      </c>
      <c r="AX1" s="10" t="s">
        <v>155</v>
      </c>
      <c r="AY1" s="10" t="s">
        <v>137</v>
      </c>
      <c r="AZ1" s="9" t="s">
        <v>60</v>
      </c>
      <c r="BA1" s="9" t="s">
        <v>61</v>
      </c>
      <c r="BB1" s="10" t="s">
        <v>157</v>
      </c>
      <c r="BC1" s="10" t="s">
        <v>158</v>
      </c>
      <c r="BD1" s="10" t="s">
        <v>159</v>
      </c>
      <c r="BE1" s="10" t="s">
        <v>160</v>
      </c>
      <c r="BF1" s="10" t="s">
        <v>161</v>
      </c>
      <c r="BG1" s="10" t="s">
        <v>344</v>
      </c>
      <c r="BH1" s="10" t="s">
        <v>162</v>
      </c>
      <c r="BI1" s="10" t="s">
        <v>163</v>
      </c>
      <c r="BJ1" s="8" t="s">
        <v>62</v>
      </c>
      <c r="BK1" s="8" t="s">
        <v>1</v>
      </c>
      <c r="BL1" s="8"/>
      <c r="BM1" s="11" t="s">
        <v>63</v>
      </c>
      <c r="BN1" s="11" t="s">
        <v>64</v>
      </c>
      <c r="BO1" s="11" t="s">
        <v>65</v>
      </c>
      <c r="BP1" s="11" t="s">
        <v>128</v>
      </c>
      <c r="BQ1" s="11" t="s">
        <v>66</v>
      </c>
      <c r="BR1" s="11" t="s">
        <v>67</v>
      </c>
      <c r="BS1" s="11" t="s">
        <v>68</v>
      </c>
      <c r="BT1" s="9" t="s">
        <v>69</v>
      </c>
      <c r="BU1" s="12" t="s">
        <v>70</v>
      </c>
      <c r="BX1" s="18" t="s">
        <v>125</v>
      </c>
      <c r="BY1" s="18" t="s">
        <v>126</v>
      </c>
      <c r="BZ1" s="9" t="s">
        <v>127</v>
      </c>
      <c r="CA1" s="19" t="str">
        <f>_xlfn.CONCAT(J1,"* SiO2%")</f>
        <v>18O/30Si* SiO2%</v>
      </c>
      <c r="CB1" s="18" t="str">
        <f>_xlfn.CONCAT(L1,"* SiO2%")</f>
        <v>19F/30Si* SiO2%</v>
      </c>
      <c r="CC1" s="18"/>
      <c r="CD1" s="9" t="s">
        <v>132</v>
      </c>
      <c r="CE1" s="18" t="str">
        <f>_xlfn.CONCAT(T1,"* SiO2%")</f>
        <v>35Cl/30Si* SiO2%</v>
      </c>
    </row>
    <row r="2" spans="1:83" ht="96" x14ac:dyDescent="0.2">
      <c r="A2" s="8" t="s">
        <v>71</v>
      </c>
      <c r="B2" s="8" t="s">
        <v>72</v>
      </c>
      <c r="C2" s="13" t="s">
        <v>73</v>
      </c>
      <c r="D2" s="13" t="s">
        <v>74</v>
      </c>
      <c r="E2" s="13">
        <v>3390</v>
      </c>
      <c r="F2" s="13">
        <v>2.8307519999999999E-2</v>
      </c>
      <c r="G2" s="13">
        <v>9.4171000000000004E-5</v>
      </c>
      <c r="H2" s="13">
        <v>0.80311275000000004</v>
      </c>
      <c r="I2" s="13">
        <v>1.7719400000000001E-3</v>
      </c>
      <c r="J2" s="13">
        <v>1.6035161200000001</v>
      </c>
      <c r="K2" s="13">
        <v>1.3618599999999999E-3</v>
      </c>
      <c r="L2" s="13">
        <v>0.49390239000000002</v>
      </c>
      <c r="M2" s="13">
        <v>6.8842000000000003E-4</v>
      </c>
      <c r="N2" s="13">
        <v>1</v>
      </c>
      <c r="O2" s="13">
        <v>0</v>
      </c>
      <c r="P2" s="13">
        <v>0.10505846000000001</v>
      </c>
      <c r="Q2" s="13">
        <v>2.252E-4</v>
      </c>
      <c r="R2" s="13"/>
      <c r="S2" s="13"/>
      <c r="T2" s="13">
        <v>4.2997309999999997E-2</v>
      </c>
      <c r="U2" s="13">
        <v>1.3062999999999999E-4</v>
      </c>
      <c r="V2" s="13">
        <v>3409.52</v>
      </c>
      <c r="W2" s="13">
        <v>12.249234</v>
      </c>
      <c r="X2" s="13">
        <v>96732.96</v>
      </c>
      <c r="Y2" s="13">
        <v>272.311013</v>
      </c>
      <c r="Z2" s="13">
        <v>193132.959</v>
      </c>
      <c r="AA2" s="13">
        <v>190.961468</v>
      </c>
      <c r="AB2" s="13">
        <v>59488.4</v>
      </c>
      <c r="AC2" s="13">
        <v>114.937084</v>
      </c>
      <c r="AD2" s="13">
        <v>120444.36</v>
      </c>
      <c r="AE2" s="13">
        <v>114.721181</v>
      </c>
      <c r="AF2" s="13">
        <v>12653.8</v>
      </c>
      <c r="AG2" s="13">
        <v>31.374405700000001</v>
      </c>
      <c r="AH2" s="13"/>
      <c r="AI2" s="13"/>
      <c r="AJ2" s="13">
        <v>5178.84</v>
      </c>
      <c r="AK2" s="13">
        <v>17.195995700000001</v>
      </c>
      <c r="AL2" s="13">
        <v>-971.69248000000005</v>
      </c>
      <c r="AM2" s="13">
        <v>9.4170649999999995E-2</v>
      </c>
      <c r="AN2" s="13">
        <v>71890.973899999997</v>
      </c>
      <c r="AO2" s="13">
        <v>160.82269099999999</v>
      </c>
      <c r="AP2" s="13">
        <v>4187038.35</v>
      </c>
      <c r="AQ2" s="13">
        <v>3556.8797300000001</v>
      </c>
      <c r="AR2" s="13">
        <v>479.44432699999999</v>
      </c>
      <c r="AS2" s="13">
        <v>2.06211908</v>
      </c>
      <c r="AT2" s="13">
        <v>1993.7062100000001</v>
      </c>
      <c r="AU2" s="13">
        <v>0</v>
      </c>
      <c r="AV2" s="13">
        <v>-685.66551000000004</v>
      </c>
      <c r="AW2" s="13">
        <v>0.67380017999999997</v>
      </c>
      <c r="AX2" s="13"/>
      <c r="AY2" s="13"/>
      <c r="AZ2" s="13">
        <v>-871.35221999999999</v>
      </c>
      <c r="BA2" s="13">
        <v>0.39083695000000002</v>
      </c>
      <c r="BB2" s="13">
        <v>1.0179941699999999</v>
      </c>
      <c r="BC2" s="13">
        <v>2.7157724700000001</v>
      </c>
      <c r="BD2" s="13">
        <v>1.2292896099999999</v>
      </c>
      <c r="BE2" s="13">
        <v>1.4781412700000001</v>
      </c>
      <c r="BF2" s="13">
        <v>0</v>
      </c>
      <c r="BG2" s="13">
        <v>1.2189990100000001</v>
      </c>
      <c r="BH2" s="13"/>
      <c r="BI2" s="13">
        <v>1.13766514</v>
      </c>
      <c r="BJ2" s="8" t="s">
        <v>71</v>
      </c>
      <c r="BK2" s="15">
        <v>50</v>
      </c>
      <c r="BL2" s="15"/>
      <c r="BM2" s="11">
        <v>295</v>
      </c>
      <c r="BN2" s="11">
        <v>5700</v>
      </c>
      <c r="BO2" s="13">
        <v>285</v>
      </c>
      <c r="BP2" s="13">
        <f>BN2/10000</f>
        <v>0.56999999999999995</v>
      </c>
      <c r="BQ2" s="11"/>
      <c r="BR2" s="11"/>
      <c r="BS2" s="11"/>
      <c r="BT2" s="15" t="s">
        <v>75</v>
      </c>
      <c r="BU2" s="13"/>
      <c r="BY2">
        <f>BK2*F2</f>
        <v>1.415376</v>
      </c>
      <c r="BZ2">
        <f>H2*BK2</f>
        <v>40.155637500000005</v>
      </c>
      <c r="CA2">
        <f>J2*BK2</f>
        <v>80.175806000000009</v>
      </c>
      <c r="CB2">
        <f>L2*BK2</f>
        <v>24.695119500000001</v>
      </c>
      <c r="CE2">
        <f>BK2*T2</f>
        <v>2.1498654999999998</v>
      </c>
    </row>
    <row r="3" spans="1:83" x14ac:dyDescent="0.2">
      <c r="A3" s="8" t="s">
        <v>71</v>
      </c>
      <c r="B3" s="8" t="s">
        <v>72</v>
      </c>
      <c r="C3" s="13" t="s">
        <v>77</v>
      </c>
      <c r="D3" s="13" t="s">
        <v>74</v>
      </c>
      <c r="E3" s="13">
        <v>3468</v>
      </c>
      <c r="F3" s="13">
        <v>2.8802250000000001E-2</v>
      </c>
      <c r="G3" s="13">
        <v>9.2508000000000003E-5</v>
      </c>
      <c r="H3" s="13">
        <v>0.75895570999999995</v>
      </c>
      <c r="I3" s="13">
        <v>9.1248999999999996E-4</v>
      </c>
      <c r="J3" s="13">
        <v>1.5761487000000001</v>
      </c>
      <c r="K3" s="13">
        <v>1.23602E-3</v>
      </c>
      <c r="L3" s="13">
        <v>0.47646391999999999</v>
      </c>
      <c r="M3" s="13">
        <v>6.1932000000000003E-4</v>
      </c>
      <c r="N3" s="13">
        <v>1</v>
      </c>
      <c r="O3" s="13">
        <v>0</v>
      </c>
      <c r="P3" s="13">
        <v>0.10473136</v>
      </c>
      <c r="Q3" s="13">
        <v>1.9194000000000001E-4</v>
      </c>
      <c r="R3" s="13"/>
      <c r="S3" s="13"/>
      <c r="T3" s="13">
        <v>4.1961970000000001E-2</v>
      </c>
      <c r="U3" s="13">
        <v>1.1406E-4</v>
      </c>
      <c r="V3" s="13">
        <v>3523.48</v>
      </c>
      <c r="W3" s="13">
        <v>11.394606899999999</v>
      </c>
      <c r="X3" s="13">
        <v>92845.96</v>
      </c>
      <c r="Y3" s="13">
        <v>123.958212</v>
      </c>
      <c r="Z3" s="13">
        <v>192815.399</v>
      </c>
      <c r="AA3" s="13">
        <v>145.89536799999999</v>
      </c>
      <c r="AB3" s="13">
        <v>58287.76</v>
      </c>
      <c r="AC3" s="13">
        <v>85.822069400000004</v>
      </c>
      <c r="AD3" s="13">
        <v>122334.64</v>
      </c>
      <c r="AE3" s="13">
        <v>116.133369</v>
      </c>
      <c r="AF3" s="13">
        <v>12812.16</v>
      </c>
      <c r="AG3" s="13">
        <v>24.0456982</v>
      </c>
      <c r="AH3" s="13"/>
      <c r="AI3" s="13"/>
      <c r="AJ3" s="13">
        <v>5133.4399999999996</v>
      </c>
      <c r="AK3" s="13">
        <v>15.300008699999999</v>
      </c>
      <c r="AL3" s="13">
        <v>-971.19775000000004</v>
      </c>
      <c r="AM3" s="13">
        <v>9.2508060000000003E-2</v>
      </c>
      <c r="AN3" s="13">
        <v>67883.255499999999</v>
      </c>
      <c r="AO3" s="13">
        <v>82.817756299999999</v>
      </c>
      <c r="AP3" s="13">
        <v>4115560.53</v>
      </c>
      <c r="AQ3" s="13">
        <v>3228.2294000000002</v>
      </c>
      <c r="AR3" s="13">
        <v>427.20880399999999</v>
      </c>
      <c r="AS3" s="13">
        <v>1.8551246299999999</v>
      </c>
      <c r="AT3" s="13">
        <v>1993.7062100000001</v>
      </c>
      <c r="AU3" s="13">
        <v>0</v>
      </c>
      <c r="AV3" s="13">
        <v>-686.64421000000004</v>
      </c>
      <c r="AW3" s="13">
        <v>0.57427919000000005</v>
      </c>
      <c r="AX3" s="13"/>
      <c r="AY3" s="13"/>
      <c r="AZ3" s="13">
        <v>-874.44997000000001</v>
      </c>
      <c r="BA3" s="13">
        <v>0.34125242</v>
      </c>
      <c r="BB3" s="13">
        <v>0.99889477999999998</v>
      </c>
      <c r="BC3" s="13">
        <v>1.46794924</v>
      </c>
      <c r="BD3" s="13">
        <v>1.1401535700000001</v>
      </c>
      <c r="BE3" s="13">
        <v>1.3724917700000001</v>
      </c>
      <c r="BF3" s="13">
        <v>0</v>
      </c>
      <c r="BG3" s="13">
        <v>1.04885377</v>
      </c>
      <c r="BH3" s="13"/>
      <c r="BI3" s="13">
        <v>1.0138734</v>
      </c>
      <c r="BJ3" s="8" t="s">
        <v>76</v>
      </c>
      <c r="BK3" s="15">
        <v>50</v>
      </c>
      <c r="BL3" s="15"/>
      <c r="BM3" s="11">
        <v>295</v>
      </c>
      <c r="BN3" s="11">
        <v>5700</v>
      </c>
      <c r="BO3" s="13">
        <v>285</v>
      </c>
      <c r="BP3" s="13">
        <f t="shared" ref="BP3:BP32" si="0">BN3/10000</f>
        <v>0.56999999999999995</v>
      </c>
      <c r="BQ3" s="11"/>
      <c r="BR3" s="11"/>
      <c r="BS3" s="11"/>
      <c r="BT3" s="15"/>
      <c r="BU3" s="13"/>
      <c r="BY3">
        <f t="shared" ref="BY3:BY32" si="1">BK3*F3</f>
        <v>1.4401125000000001</v>
      </c>
      <c r="BZ3">
        <f t="shared" ref="BZ3:BZ32" si="2">H3*BK3</f>
        <v>37.947785499999995</v>
      </c>
      <c r="CA3">
        <f t="shared" ref="CA3:CA32" si="3">J3*BK3</f>
        <v>78.807434999999998</v>
      </c>
      <c r="CB3">
        <f t="shared" ref="CB3:CB32" si="4">L3*BK3</f>
        <v>23.823195999999999</v>
      </c>
      <c r="CE3">
        <f>BK3*T3</f>
        <v>2.0980984999999999</v>
      </c>
    </row>
    <row r="4" spans="1:83" ht="64" x14ac:dyDescent="0.2">
      <c r="A4" s="8" t="s">
        <v>71</v>
      </c>
      <c r="B4" s="8" t="s">
        <v>72</v>
      </c>
      <c r="C4" s="13" t="s">
        <v>79</v>
      </c>
      <c r="D4" s="13" t="s">
        <v>74</v>
      </c>
      <c r="E4" s="13">
        <v>36554</v>
      </c>
      <c r="F4" s="13">
        <v>0.19341423999999999</v>
      </c>
      <c r="G4" s="13">
        <v>1.007868E-2</v>
      </c>
      <c r="H4" s="13">
        <v>0.75832805999999997</v>
      </c>
      <c r="I4" s="13">
        <v>2.6881499999999998E-3</v>
      </c>
      <c r="J4" s="13">
        <v>1.5726567600000001</v>
      </c>
      <c r="K4" s="13">
        <v>1.03177E-3</v>
      </c>
      <c r="L4" s="13">
        <v>0.47003654</v>
      </c>
      <c r="M4" s="13">
        <v>6.6595000000000001E-4</v>
      </c>
      <c r="N4" s="13">
        <v>1</v>
      </c>
      <c r="O4" s="13">
        <v>0</v>
      </c>
      <c r="P4" s="13">
        <v>0.10607469999999999</v>
      </c>
      <c r="Q4" s="13">
        <v>2.3818999999999999E-4</v>
      </c>
      <c r="R4" s="13"/>
      <c r="S4" s="13"/>
      <c r="T4" s="13">
        <v>4.4042699999999997E-2</v>
      </c>
      <c r="U4" s="13">
        <v>1.8961999999999999E-4</v>
      </c>
      <c r="V4" s="13">
        <v>23606</v>
      </c>
      <c r="W4" s="13">
        <v>1225.6067599999999</v>
      </c>
      <c r="X4" s="13">
        <v>92596.64</v>
      </c>
      <c r="Y4" s="13">
        <v>298.10193900000002</v>
      </c>
      <c r="Z4" s="13">
        <v>192036.15900000001</v>
      </c>
      <c r="AA4" s="13">
        <v>99.4441463</v>
      </c>
      <c r="AB4" s="13">
        <v>57395.24</v>
      </c>
      <c r="AC4" s="13">
        <v>55.4542237</v>
      </c>
      <c r="AD4" s="13">
        <v>122110.39999999999</v>
      </c>
      <c r="AE4" s="13">
        <v>88.808989299999993</v>
      </c>
      <c r="AF4" s="13">
        <v>12952.72</v>
      </c>
      <c r="AG4" s="13">
        <v>28.642714000000002</v>
      </c>
      <c r="AH4" s="13"/>
      <c r="AI4" s="13"/>
      <c r="AJ4" s="13">
        <v>5377.8</v>
      </c>
      <c r="AK4" s="13">
        <v>20.844503700000001</v>
      </c>
      <c r="AL4" s="13">
        <v>-806.58576000000005</v>
      </c>
      <c r="AM4" s="13">
        <v>10.0786794</v>
      </c>
      <c r="AN4" s="13">
        <v>67826.289699999994</v>
      </c>
      <c r="AO4" s="13">
        <v>243.978275</v>
      </c>
      <c r="AP4" s="13">
        <v>4106440.35</v>
      </c>
      <c r="AQ4" s="13">
        <v>2694.76226</v>
      </c>
      <c r="AR4" s="13">
        <v>407.95612899999998</v>
      </c>
      <c r="AS4" s="13">
        <v>1.9947915599999999</v>
      </c>
      <c r="AT4" s="13">
        <v>1993.7062100000001</v>
      </c>
      <c r="AU4" s="13">
        <v>0</v>
      </c>
      <c r="AV4" s="13">
        <v>-682.62494000000004</v>
      </c>
      <c r="AW4" s="13">
        <v>0.71265842000000001</v>
      </c>
      <c r="AX4" s="13"/>
      <c r="AY4" s="13"/>
      <c r="AZ4" s="13">
        <v>-868.22442999999998</v>
      </c>
      <c r="BA4" s="13">
        <v>0.56734180000000001</v>
      </c>
      <c r="BB4" s="13">
        <v>38.948888699999998</v>
      </c>
      <c r="BC4" s="13">
        <v>4.32308892</v>
      </c>
      <c r="BD4" s="13">
        <v>0.95257117999999996</v>
      </c>
      <c r="BE4" s="13">
        <v>1.4877507800000001</v>
      </c>
      <c r="BF4" s="13">
        <v>0</v>
      </c>
      <c r="BG4" s="13">
        <v>1.29134897</v>
      </c>
      <c r="BH4" s="13"/>
      <c r="BI4" s="13">
        <v>1.64210196</v>
      </c>
      <c r="BJ4" s="8" t="s">
        <v>78</v>
      </c>
      <c r="BK4" s="15">
        <v>50</v>
      </c>
      <c r="BL4" s="15"/>
      <c r="BM4" s="11"/>
      <c r="BN4" s="11">
        <v>5700</v>
      </c>
      <c r="BO4" s="13">
        <v>285</v>
      </c>
      <c r="BP4" s="13">
        <f t="shared" si="0"/>
        <v>0.56999999999999995</v>
      </c>
      <c r="BQ4" s="11"/>
      <c r="BR4" s="11"/>
      <c r="BS4" s="11"/>
      <c r="BT4" s="15" t="s">
        <v>80</v>
      </c>
      <c r="BU4" s="13"/>
      <c r="BY4">
        <f t="shared" si="1"/>
        <v>9.670712</v>
      </c>
      <c r="BZ4">
        <f t="shared" si="2"/>
        <v>37.916402999999995</v>
      </c>
      <c r="CA4">
        <f t="shared" si="3"/>
        <v>78.632838000000007</v>
      </c>
      <c r="CB4">
        <f t="shared" si="4"/>
        <v>23.501826999999999</v>
      </c>
      <c r="CE4">
        <f>BK4*T4</f>
        <v>2.2021349999999997</v>
      </c>
    </row>
    <row r="5" spans="1:83" x14ac:dyDescent="0.2">
      <c r="A5" s="8" t="s">
        <v>81</v>
      </c>
      <c r="B5" s="8" t="s">
        <v>72</v>
      </c>
      <c r="C5" s="13" t="s">
        <v>82</v>
      </c>
      <c r="D5" s="13" t="s">
        <v>74</v>
      </c>
      <c r="E5" s="13">
        <v>1331</v>
      </c>
      <c r="F5" s="13">
        <v>1.2326719999999999E-2</v>
      </c>
      <c r="G5" s="13">
        <v>7.8831999999999993E-5</v>
      </c>
      <c r="H5" s="13">
        <v>2.8304352399999999</v>
      </c>
      <c r="I5" s="13">
        <v>2.2694799999999999E-3</v>
      </c>
      <c r="J5" s="13">
        <v>1.7587821400000001</v>
      </c>
      <c r="K5" s="13">
        <v>1.44074E-3</v>
      </c>
      <c r="L5" s="13">
        <v>0.71168728000000003</v>
      </c>
      <c r="M5" s="13">
        <v>6.6054000000000004E-4</v>
      </c>
      <c r="N5" s="13">
        <v>1</v>
      </c>
      <c r="O5" s="13">
        <v>0</v>
      </c>
      <c r="P5" s="13">
        <v>0.23491353000000001</v>
      </c>
      <c r="Q5" s="13">
        <v>3.1215000000000003E-4</v>
      </c>
      <c r="R5" s="13"/>
      <c r="S5" s="13"/>
      <c r="T5" s="13">
        <v>0.49516436000000003</v>
      </c>
      <c r="U5" s="13">
        <v>7.4366999999999999E-4</v>
      </c>
      <c r="V5" s="13">
        <v>1299.1199999999999</v>
      </c>
      <c r="W5" s="13">
        <v>7.8560634800000004</v>
      </c>
      <c r="X5" s="13">
        <v>298319.14799999999</v>
      </c>
      <c r="Y5" s="13">
        <v>369.85770200000002</v>
      </c>
      <c r="Z5" s="13">
        <v>185368.83900000001</v>
      </c>
      <c r="AA5" s="13">
        <v>181.08893800000001</v>
      </c>
      <c r="AB5" s="13">
        <v>75009.600000000006</v>
      </c>
      <c r="AC5" s="13">
        <v>97.908273300000005</v>
      </c>
      <c r="AD5" s="13">
        <v>105398.2</v>
      </c>
      <c r="AE5" s="13">
        <v>145.64394899999999</v>
      </c>
      <c r="AF5" s="13">
        <v>24758.959999999999</v>
      </c>
      <c r="AG5" s="13">
        <v>34.916876500000001</v>
      </c>
      <c r="AH5" s="13"/>
      <c r="AI5" s="13"/>
      <c r="AJ5" s="13">
        <v>52189.08</v>
      </c>
      <c r="AK5" s="13">
        <v>98.859022800000005</v>
      </c>
      <c r="AL5" s="13">
        <v>-987.67327999999998</v>
      </c>
      <c r="AM5" s="13">
        <v>7.8831709999999999E-2</v>
      </c>
      <c r="AN5" s="13">
        <v>255891.92600000001</v>
      </c>
      <c r="AO5" s="13">
        <v>205.97951</v>
      </c>
      <c r="AP5" s="13">
        <v>4592559.7</v>
      </c>
      <c r="AQ5" s="13">
        <v>3762.9148399999999</v>
      </c>
      <c r="AR5" s="13">
        <v>1131.8012000000001</v>
      </c>
      <c r="AS5" s="13">
        <v>1.97859381</v>
      </c>
      <c r="AT5" s="13">
        <v>1993.7062100000001</v>
      </c>
      <c r="AU5" s="13">
        <v>0</v>
      </c>
      <c r="AV5" s="13">
        <v>-297.13965999999999</v>
      </c>
      <c r="AW5" s="13">
        <v>0.93395742000000004</v>
      </c>
      <c r="AX5" s="13"/>
      <c r="AY5" s="13"/>
      <c r="AZ5" s="13">
        <v>481.529763</v>
      </c>
      <c r="BA5" s="13">
        <v>2.22506585</v>
      </c>
      <c r="BB5" s="13">
        <v>1.2174877500000001</v>
      </c>
      <c r="BC5" s="13">
        <v>1.1891553399999999</v>
      </c>
      <c r="BD5" s="13">
        <v>1.1284542799999999</v>
      </c>
      <c r="BE5" s="13">
        <v>1.0325328600000001</v>
      </c>
      <c r="BF5" s="13">
        <v>0</v>
      </c>
      <c r="BG5" s="13">
        <v>0.99989265000000005</v>
      </c>
      <c r="BH5" s="13"/>
      <c r="BI5" s="13">
        <v>1.49116224</v>
      </c>
      <c r="BJ5" s="8" t="s">
        <v>81</v>
      </c>
      <c r="BK5" s="13">
        <v>50.33</v>
      </c>
      <c r="BL5" s="13"/>
      <c r="BM5" s="16">
        <v>10</v>
      </c>
      <c r="BN5" s="13">
        <v>19800</v>
      </c>
      <c r="BO5" s="13">
        <v>990</v>
      </c>
      <c r="BP5" s="13">
        <f t="shared" si="0"/>
        <v>1.98</v>
      </c>
      <c r="BQ5" s="13">
        <v>446</v>
      </c>
      <c r="BR5" s="13">
        <v>1095</v>
      </c>
      <c r="BS5" s="13">
        <v>747</v>
      </c>
      <c r="BT5" s="15"/>
      <c r="BU5" s="13"/>
      <c r="BY5">
        <f t="shared" si="1"/>
        <v>0.62040381759999996</v>
      </c>
      <c r="BZ5">
        <f t="shared" si="2"/>
        <v>142.4558056292</v>
      </c>
      <c r="CA5">
        <f t="shared" si="3"/>
        <v>88.5195051062</v>
      </c>
      <c r="CB5">
        <f t="shared" si="4"/>
        <v>35.819220802400004</v>
      </c>
      <c r="CE5">
        <f>BK5*T5</f>
        <v>24.921622238800001</v>
      </c>
    </row>
    <row r="6" spans="1:83" x14ac:dyDescent="0.2">
      <c r="A6" s="8" t="s">
        <v>83</v>
      </c>
      <c r="B6" s="8" t="s">
        <v>72</v>
      </c>
      <c r="C6" s="13" t="s">
        <v>84</v>
      </c>
      <c r="D6" s="13" t="s">
        <v>74</v>
      </c>
      <c r="E6" s="13">
        <v>1281</v>
      </c>
      <c r="F6" s="13">
        <v>1.1939750000000001E-2</v>
      </c>
      <c r="G6" s="13">
        <v>8.1840000000000002E-5</v>
      </c>
      <c r="H6" s="13">
        <v>3.0715517000000001</v>
      </c>
      <c r="I6" s="13">
        <v>4.39786E-3</v>
      </c>
      <c r="J6" s="13">
        <v>1.8192789300000001</v>
      </c>
      <c r="K6" s="13">
        <v>1.39036E-3</v>
      </c>
      <c r="L6" s="13">
        <v>0.77580028000000001</v>
      </c>
      <c r="M6" s="13">
        <v>1.24636E-3</v>
      </c>
      <c r="N6" s="13">
        <v>1</v>
      </c>
      <c r="O6" s="13">
        <v>0</v>
      </c>
      <c r="P6" s="13">
        <v>0.23937517999999999</v>
      </c>
      <c r="Q6" s="13">
        <v>2.6318000000000001E-4</v>
      </c>
      <c r="R6" s="13"/>
      <c r="S6" s="13"/>
      <c r="T6" s="13">
        <v>0.55216363999999996</v>
      </c>
      <c r="U6" s="13">
        <v>1.6721500000000001E-3</v>
      </c>
      <c r="V6" s="13">
        <v>1255.4000000000001</v>
      </c>
      <c r="W6" s="13">
        <v>8.3336666600000004</v>
      </c>
      <c r="X6" s="13">
        <v>322972.10100000002</v>
      </c>
      <c r="Y6" s="13">
        <v>554.42081800000005</v>
      </c>
      <c r="Z6" s="13">
        <v>191294.47899999999</v>
      </c>
      <c r="AA6" s="13">
        <v>161.10988599999999</v>
      </c>
      <c r="AB6" s="13">
        <v>81575.48</v>
      </c>
      <c r="AC6" s="13">
        <v>162.46376100000001</v>
      </c>
      <c r="AD6" s="13">
        <v>105149.44</v>
      </c>
      <c r="AE6" s="13">
        <v>97.550603300000006</v>
      </c>
      <c r="AF6" s="13">
        <v>25170.12</v>
      </c>
      <c r="AG6" s="13">
        <v>34.870585499999997</v>
      </c>
      <c r="AH6" s="13"/>
      <c r="AI6" s="13"/>
      <c r="AJ6" s="13">
        <v>58060.08</v>
      </c>
      <c r="AK6" s="13">
        <v>188.73437999999999</v>
      </c>
      <c r="AL6" s="13">
        <v>-988.06025</v>
      </c>
      <c r="AM6" s="13">
        <v>8.1839519999999999E-2</v>
      </c>
      <c r="AN6" s="13">
        <v>277775.79399999999</v>
      </c>
      <c r="AO6" s="13">
        <v>399.15245099999999</v>
      </c>
      <c r="AP6" s="13">
        <v>4750564.28</v>
      </c>
      <c r="AQ6" s="13">
        <v>3631.3247500000002</v>
      </c>
      <c r="AR6" s="13">
        <v>1323.84646</v>
      </c>
      <c r="AS6" s="13">
        <v>3.7333668200000001</v>
      </c>
      <c r="AT6" s="13">
        <v>1993.7062100000001</v>
      </c>
      <c r="AU6" s="13">
        <v>0</v>
      </c>
      <c r="AV6" s="13">
        <v>-283.79041999999998</v>
      </c>
      <c r="AW6" s="13">
        <v>0.78744365999999999</v>
      </c>
      <c r="AX6" s="13"/>
      <c r="AY6" s="13"/>
      <c r="AZ6" s="13">
        <v>652.07137699999998</v>
      </c>
      <c r="BA6" s="13">
        <v>5.0030738100000001</v>
      </c>
      <c r="BB6" s="13">
        <v>1.28300525</v>
      </c>
      <c r="BC6" s="13">
        <v>2.1430522399999998</v>
      </c>
      <c r="BD6" s="13">
        <v>1.05793377</v>
      </c>
      <c r="BE6" s="13">
        <v>1.8298772800000001</v>
      </c>
      <c r="BF6" s="13">
        <v>0</v>
      </c>
      <c r="BG6" s="13">
        <v>0.83265915000000001</v>
      </c>
      <c r="BH6" s="13"/>
      <c r="BI6" s="13">
        <v>3.1126065500000002</v>
      </c>
      <c r="BJ6" s="8" t="s">
        <v>83</v>
      </c>
      <c r="BK6" s="13">
        <v>50.33</v>
      </c>
      <c r="BL6" s="13"/>
      <c r="BM6" s="16">
        <v>10</v>
      </c>
      <c r="BN6" s="13">
        <v>19800</v>
      </c>
      <c r="BO6" s="13">
        <v>990</v>
      </c>
      <c r="BP6" s="13">
        <f t="shared" si="0"/>
        <v>1.98</v>
      </c>
      <c r="BQ6" s="13">
        <v>446</v>
      </c>
      <c r="BR6" s="13">
        <v>1095</v>
      </c>
      <c r="BS6" s="13">
        <v>747</v>
      </c>
      <c r="BT6" s="15"/>
      <c r="BU6" s="13"/>
      <c r="BY6">
        <f t="shared" si="1"/>
        <v>0.60092761750000001</v>
      </c>
      <c r="BZ6">
        <f t="shared" si="2"/>
        <v>154.591197061</v>
      </c>
      <c r="CA6">
        <f t="shared" si="3"/>
        <v>91.564308546899994</v>
      </c>
      <c r="CB6">
        <f t="shared" si="4"/>
        <v>39.0460280924</v>
      </c>
      <c r="CE6">
        <f>BK6*T6</f>
        <v>27.790396001199998</v>
      </c>
    </row>
    <row r="7" spans="1:83" x14ac:dyDescent="0.2">
      <c r="A7" s="8" t="s">
        <v>85</v>
      </c>
      <c r="B7" s="8" t="s">
        <v>72</v>
      </c>
      <c r="C7" s="13" t="s">
        <v>86</v>
      </c>
      <c r="D7" s="13" t="s">
        <v>74</v>
      </c>
      <c r="E7" s="13">
        <v>1061</v>
      </c>
      <c r="F7" s="13">
        <v>1.195125E-2</v>
      </c>
      <c r="G7" s="13">
        <v>7.2923999999999995E-5</v>
      </c>
      <c r="H7" s="13">
        <v>3.6580589799999998</v>
      </c>
      <c r="I7" s="13">
        <v>2.7640099999999999E-3</v>
      </c>
      <c r="J7" s="13">
        <v>1.9179135</v>
      </c>
      <c r="K7" s="13">
        <v>1.72831E-3</v>
      </c>
      <c r="L7" s="13">
        <v>6.2067259999999999E-2</v>
      </c>
      <c r="M7" s="13">
        <v>1.6370999999999999E-4</v>
      </c>
      <c r="N7" s="13">
        <v>1</v>
      </c>
      <c r="O7" s="13">
        <v>0</v>
      </c>
      <c r="P7" s="13">
        <v>1.44491E-3</v>
      </c>
      <c r="Q7" s="13">
        <v>2.6744E-5</v>
      </c>
      <c r="R7" s="13"/>
      <c r="S7" s="13"/>
      <c r="T7" s="13">
        <v>2.3966611800000002</v>
      </c>
      <c r="U7" s="13">
        <v>3.6226700000000001E-3</v>
      </c>
      <c r="V7" s="13">
        <v>1036.44</v>
      </c>
      <c r="W7" s="13">
        <v>6.47020865</v>
      </c>
      <c r="X7" s="13">
        <v>317228.34299999999</v>
      </c>
      <c r="Y7" s="13">
        <v>230.496106</v>
      </c>
      <c r="Z7" s="13">
        <v>166321.75899999999</v>
      </c>
      <c r="AA7" s="13">
        <v>121.38686199999999</v>
      </c>
      <c r="AB7" s="13">
        <v>5382.56</v>
      </c>
      <c r="AC7" s="13">
        <v>15.107953800000001</v>
      </c>
      <c r="AD7" s="13">
        <v>86721.12</v>
      </c>
      <c r="AE7" s="13">
        <v>69.759212399999996</v>
      </c>
      <c r="AF7" s="13">
        <v>125.28</v>
      </c>
      <c r="AG7" s="13">
        <v>2.2682739399999998</v>
      </c>
      <c r="AH7" s="13"/>
      <c r="AI7" s="13"/>
      <c r="AJ7" s="13">
        <v>207838.99799999999</v>
      </c>
      <c r="AK7" s="13">
        <v>299.35752000000002</v>
      </c>
      <c r="AL7" s="13">
        <v>-988.04875000000004</v>
      </c>
      <c r="AM7" s="13">
        <v>7.292419E-2</v>
      </c>
      <c r="AN7" s="13">
        <v>331007.53100000002</v>
      </c>
      <c r="AO7" s="13">
        <v>250.86283900000001</v>
      </c>
      <c r="AP7" s="13">
        <v>5008176.5</v>
      </c>
      <c r="AQ7" s="13">
        <v>4513.9679999999998</v>
      </c>
      <c r="AR7" s="13">
        <v>-814.08259999999996</v>
      </c>
      <c r="AS7" s="13">
        <v>0.49036591000000002</v>
      </c>
      <c r="AT7" s="13">
        <v>1993.7062100000001</v>
      </c>
      <c r="AU7" s="13">
        <v>0</v>
      </c>
      <c r="AV7" s="13">
        <v>-995.67683999999997</v>
      </c>
      <c r="AW7" s="13">
        <v>8.0017729999999995E-2</v>
      </c>
      <c r="AX7" s="13"/>
      <c r="AY7" s="13"/>
      <c r="AZ7" s="13">
        <v>6170.80051</v>
      </c>
      <c r="BA7" s="13">
        <v>10.838999899999999</v>
      </c>
      <c r="BB7" s="13">
        <v>1.03776047</v>
      </c>
      <c r="BC7" s="13">
        <v>1.0479000999999999</v>
      </c>
      <c r="BD7" s="13">
        <v>1.1433485000000001</v>
      </c>
      <c r="BE7" s="13">
        <v>0.99784982</v>
      </c>
      <c r="BF7" s="13">
        <v>0</v>
      </c>
      <c r="BG7" s="13">
        <v>1.10016889</v>
      </c>
      <c r="BH7" s="13"/>
      <c r="BI7" s="13">
        <v>1.9870423800000001</v>
      </c>
      <c r="BJ7" s="8" t="s">
        <v>85</v>
      </c>
      <c r="BK7" s="13">
        <v>67.38</v>
      </c>
      <c r="BL7" s="13"/>
      <c r="BM7" s="17"/>
      <c r="BN7" s="13"/>
      <c r="BO7" s="13"/>
      <c r="BP7" s="13"/>
      <c r="BQ7" s="15"/>
      <c r="BR7" s="13"/>
      <c r="BS7" s="15"/>
      <c r="BT7" s="15"/>
      <c r="BU7" s="13"/>
      <c r="BY7">
        <f t="shared" si="1"/>
        <v>0.80527522499999993</v>
      </c>
      <c r="BZ7">
        <f t="shared" si="2"/>
        <v>246.48001407239997</v>
      </c>
      <c r="CA7">
        <f t="shared" si="3"/>
        <v>129.22901163</v>
      </c>
      <c r="CB7">
        <f t="shared" si="4"/>
        <v>4.1820919787999999</v>
      </c>
      <c r="CE7">
        <f>BK7*T7</f>
        <v>161.48703030839999</v>
      </c>
    </row>
    <row r="8" spans="1:83" x14ac:dyDescent="0.2">
      <c r="A8" s="8" t="s">
        <v>85</v>
      </c>
      <c r="B8" s="8" t="s">
        <v>72</v>
      </c>
      <c r="C8" s="13" t="s">
        <v>87</v>
      </c>
      <c r="D8" s="13" t="s">
        <v>74</v>
      </c>
      <c r="E8" s="13">
        <v>1186</v>
      </c>
      <c r="F8" s="13">
        <v>1.351056E-2</v>
      </c>
      <c r="G8" s="13">
        <v>5.5457000000000001E-5</v>
      </c>
      <c r="H8" s="13">
        <v>3.7248876599999998</v>
      </c>
      <c r="I8" s="13">
        <v>3.6870399999999999E-3</v>
      </c>
      <c r="J8" s="13">
        <v>1.91625647</v>
      </c>
      <c r="K8" s="13">
        <v>1.7361900000000001E-3</v>
      </c>
      <c r="L8" s="13">
        <v>6.2626650000000006E-2</v>
      </c>
      <c r="M8" s="13">
        <v>2.0546E-4</v>
      </c>
      <c r="N8" s="13">
        <v>1</v>
      </c>
      <c r="O8" s="13">
        <v>0</v>
      </c>
      <c r="P8" s="13">
        <v>1.48431E-3</v>
      </c>
      <c r="Q8" s="13">
        <v>2.4811999999999999E-5</v>
      </c>
      <c r="R8" s="13"/>
      <c r="S8" s="13"/>
      <c r="T8" s="13">
        <v>2.4641804199999999</v>
      </c>
      <c r="U8" s="13">
        <v>3.5976300000000001E-3</v>
      </c>
      <c r="V8" s="13">
        <v>1206.28</v>
      </c>
      <c r="W8" s="13">
        <v>5.1343678600000002</v>
      </c>
      <c r="X8" s="13">
        <v>332567.93900000001</v>
      </c>
      <c r="Y8" s="13">
        <v>286.44913400000002</v>
      </c>
      <c r="Z8" s="13">
        <v>171088.03899999999</v>
      </c>
      <c r="AA8" s="13">
        <v>102.58902399999999</v>
      </c>
      <c r="AB8" s="13">
        <v>5591.52</v>
      </c>
      <c r="AC8" s="13">
        <v>18.697871500000002</v>
      </c>
      <c r="AD8" s="13">
        <v>89283.8</v>
      </c>
      <c r="AE8" s="13">
        <v>80.581097700000001</v>
      </c>
      <c r="AF8" s="13">
        <v>132.52000000000001</v>
      </c>
      <c r="AG8" s="13">
        <v>2.2084081699999998</v>
      </c>
      <c r="AH8" s="13"/>
      <c r="AI8" s="13"/>
      <c r="AJ8" s="13">
        <v>220011.63699999999</v>
      </c>
      <c r="AK8" s="13">
        <v>382.74494399999998</v>
      </c>
      <c r="AL8" s="13">
        <v>-986.48943999999995</v>
      </c>
      <c r="AM8" s="13">
        <v>5.5456690000000003E-2</v>
      </c>
      <c r="AN8" s="13">
        <v>337072.94</v>
      </c>
      <c r="AO8" s="13">
        <v>334.63747000000001</v>
      </c>
      <c r="AP8" s="13">
        <v>5003848.6900000004</v>
      </c>
      <c r="AQ8" s="13">
        <v>4534.5409</v>
      </c>
      <c r="AR8" s="13">
        <v>-812.40697999999998</v>
      </c>
      <c r="AS8" s="13">
        <v>0.61543300000000001</v>
      </c>
      <c r="AT8" s="13">
        <v>1993.7062100000001</v>
      </c>
      <c r="AU8" s="13">
        <v>0</v>
      </c>
      <c r="AV8" s="13">
        <v>-995.55895999999996</v>
      </c>
      <c r="AW8" s="13">
        <v>7.4238090000000007E-2</v>
      </c>
      <c r="AX8" s="13"/>
      <c r="AY8" s="13"/>
      <c r="AZ8" s="13">
        <v>6372.8177900000001</v>
      </c>
      <c r="BA8" s="13">
        <v>10.7640934</v>
      </c>
      <c r="BB8" s="13">
        <v>0.75255316000000005</v>
      </c>
      <c r="BC8" s="13">
        <v>1.39558833</v>
      </c>
      <c r="BD8" s="13">
        <v>1.16624043</v>
      </c>
      <c r="BE8" s="13">
        <v>1.2646935699999999</v>
      </c>
      <c r="BF8" s="13">
        <v>0</v>
      </c>
      <c r="BG8" s="13">
        <v>1.02189847</v>
      </c>
      <c r="BH8" s="13"/>
      <c r="BI8" s="13">
        <v>1.95529789</v>
      </c>
      <c r="BJ8" s="8" t="s">
        <v>85</v>
      </c>
      <c r="BK8" s="13">
        <v>67.38</v>
      </c>
      <c r="BL8" s="13"/>
      <c r="BM8" s="17"/>
      <c r="BN8" s="13"/>
      <c r="BO8" s="13"/>
      <c r="BP8" s="13"/>
      <c r="BQ8" s="15"/>
      <c r="BR8" s="15"/>
      <c r="BS8" s="15"/>
      <c r="BT8" s="15"/>
      <c r="BU8" s="13"/>
      <c r="BY8">
        <f t="shared" si="1"/>
        <v>0.91034153279999996</v>
      </c>
      <c r="BZ8">
        <f t="shared" si="2"/>
        <v>250.98293053079996</v>
      </c>
      <c r="CA8">
        <f t="shared" si="3"/>
        <v>129.11736094859998</v>
      </c>
      <c r="CB8">
        <f t="shared" si="4"/>
        <v>4.2197836769999997</v>
      </c>
      <c r="CE8">
        <f>BK8*T8</f>
        <v>166.03647669959997</v>
      </c>
    </row>
    <row r="9" spans="1:83" ht="29" x14ac:dyDescent="0.2">
      <c r="A9" s="8" t="s">
        <v>88</v>
      </c>
      <c r="B9" s="8" t="s">
        <v>72</v>
      </c>
      <c r="C9" s="13" t="s">
        <v>89</v>
      </c>
      <c r="D9" s="13" t="s">
        <v>74</v>
      </c>
      <c r="E9" s="13">
        <v>1785</v>
      </c>
      <c r="F9" s="13">
        <v>2.479522E-2</v>
      </c>
      <c r="G9" s="13">
        <v>1.2601999999999999E-4</v>
      </c>
      <c r="H9" s="13">
        <v>0.25915009</v>
      </c>
      <c r="I9" s="13">
        <v>5.1186999999999999E-4</v>
      </c>
      <c r="J9" s="13">
        <v>1.71553957</v>
      </c>
      <c r="K9" s="13">
        <v>1.56744E-3</v>
      </c>
      <c r="L9" s="13">
        <v>0.19311619999999999</v>
      </c>
      <c r="M9" s="13">
        <v>4.5323999999999999E-4</v>
      </c>
      <c r="N9" s="13">
        <v>1</v>
      </c>
      <c r="O9" s="13">
        <v>0</v>
      </c>
      <c r="P9" s="13">
        <v>5.7893689999999998E-2</v>
      </c>
      <c r="Q9" s="13">
        <v>1.7222E-4</v>
      </c>
      <c r="R9" s="13"/>
      <c r="S9" s="13"/>
      <c r="T9" s="13">
        <v>3.4299320000000001E-2</v>
      </c>
      <c r="U9" s="13">
        <v>1.3223E-4</v>
      </c>
      <c r="V9" s="13">
        <v>1827.16</v>
      </c>
      <c r="W9" s="13">
        <v>9.5888268300000004</v>
      </c>
      <c r="X9" s="13">
        <v>19096</v>
      </c>
      <c r="Y9" s="13">
        <v>29.234967600000001</v>
      </c>
      <c r="Z9" s="13">
        <v>126414.6</v>
      </c>
      <c r="AA9" s="13">
        <v>69.246419399999994</v>
      </c>
      <c r="AB9" s="13">
        <v>14230.2</v>
      </c>
      <c r="AC9" s="13">
        <v>29.040374199999999</v>
      </c>
      <c r="AD9" s="13">
        <v>73689.240000000005</v>
      </c>
      <c r="AE9" s="13">
        <v>70.778816899999995</v>
      </c>
      <c r="AF9" s="13">
        <v>4266.04</v>
      </c>
      <c r="AG9" s="13">
        <v>11.893482799999999</v>
      </c>
      <c r="AH9" s="13"/>
      <c r="AI9" s="13"/>
      <c r="AJ9" s="13">
        <v>2527.48</v>
      </c>
      <c r="AK9" s="13">
        <v>9.9165047600000005</v>
      </c>
      <c r="AL9" s="13">
        <v>-975.20478000000003</v>
      </c>
      <c r="AM9" s="13">
        <v>0.12602398000000001</v>
      </c>
      <c r="AN9" s="13">
        <v>22520.610799999999</v>
      </c>
      <c r="AO9" s="13">
        <v>46.457245999999998</v>
      </c>
      <c r="AP9" s="13">
        <v>4479619.4400000004</v>
      </c>
      <c r="AQ9" s="13">
        <v>4093.81268</v>
      </c>
      <c r="AR9" s="13">
        <v>-421.53616</v>
      </c>
      <c r="AS9" s="13">
        <v>1.3576316900000001</v>
      </c>
      <c r="AT9" s="13">
        <v>1993.7062100000001</v>
      </c>
      <c r="AU9" s="13">
        <v>0</v>
      </c>
      <c r="AV9" s="13">
        <v>-826.78232000000003</v>
      </c>
      <c r="AW9" s="13">
        <v>0.51527036999999998</v>
      </c>
      <c r="AX9" s="13"/>
      <c r="AY9" s="13"/>
      <c r="AZ9" s="13">
        <v>-897.37658999999996</v>
      </c>
      <c r="BA9" s="13">
        <v>0.39564614999999997</v>
      </c>
      <c r="BB9" s="13">
        <v>1.1405163700000001</v>
      </c>
      <c r="BC9" s="13">
        <v>1.2926627399999999</v>
      </c>
      <c r="BD9" s="13">
        <v>1.0476336100000001</v>
      </c>
      <c r="BE9" s="13">
        <v>1.3621263800000001</v>
      </c>
      <c r="BF9" s="13">
        <v>0</v>
      </c>
      <c r="BG9" s="13">
        <v>1.0038787300000001</v>
      </c>
      <c r="BH9" s="13"/>
      <c r="BI9" s="13">
        <v>1.0128096499999999</v>
      </c>
      <c r="BJ9" s="8" t="s">
        <v>88</v>
      </c>
      <c r="BK9" s="13">
        <v>48.7</v>
      </c>
      <c r="BL9" s="13"/>
      <c r="BM9" s="13">
        <v>165</v>
      </c>
      <c r="BN9" s="13">
        <v>1700</v>
      </c>
      <c r="BO9" s="13">
        <v>43</v>
      </c>
      <c r="BP9" s="13">
        <f t="shared" si="0"/>
        <v>0.17</v>
      </c>
      <c r="BQ9" s="13">
        <v>95.4</v>
      </c>
      <c r="BR9" s="13">
        <v>294</v>
      </c>
      <c r="BS9" s="13">
        <v>53</v>
      </c>
      <c r="BT9" s="15"/>
      <c r="BU9" s="13"/>
      <c r="BY9">
        <f t="shared" si="1"/>
        <v>1.207527214</v>
      </c>
      <c r="BZ9">
        <f t="shared" si="2"/>
        <v>12.620609383000001</v>
      </c>
      <c r="CA9">
        <f t="shared" si="3"/>
        <v>83.546777059000007</v>
      </c>
      <c r="CB9">
        <f t="shared" si="4"/>
        <v>9.4047589400000007</v>
      </c>
      <c r="CE9">
        <f>BK9*T9</f>
        <v>1.6703768840000002</v>
      </c>
    </row>
    <row r="10" spans="1:83" ht="29" x14ac:dyDescent="0.2">
      <c r="A10" s="8" t="s">
        <v>88</v>
      </c>
      <c r="B10" s="8" t="s">
        <v>72</v>
      </c>
      <c r="C10" s="13" t="s">
        <v>90</v>
      </c>
      <c r="D10" s="13" t="s">
        <v>74</v>
      </c>
      <c r="E10" s="13">
        <v>1423</v>
      </c>
      <c r="F10" s="13">
        <v>1.865412E-2</v>
      </c>
      <c r="G10" s="13">
        <v>1.1461E-4</v>
      </c>
      <c r="H10" s="13">
        <v>0.26206996999999999</v>
      </c>
      <c r="I10" s="13">
        <v>4.5930999999999999E-4</v>
      </c>
      <c r="J10" s="13">
        <v>1.72347962</v>
      </c>
      <c r="K10" s="13">
        <v>1.9928799999999998E-3</v>
      </c>
      <c r="L10" s="13">
        <v>0.19438901</v>
      </c>
      <c r="M10" s="13">
        <v>4.5429999999999998E-4</v>
      </c>
      <c r="N10" s="13">
        <v>1</v>
      </c>
      <c r="O10" s="13">
        <v>0</v>
      </c>
      <c r="P10" s="13">
        <v>5.8182499999999998E-2</v>
      </c>
      <c r="Q10" s="13">
        <v>1.8294000000000001E-4</v>
      </c>
      <c r="R10" s="13"/>
      <c r="S10" s="13"/>
      <c r="T10" s="13">
        <v>3.472861E-2</v>
      </c>
      <c r="U10" s="13">
        <v>1.5703000000000001E-4</v>
      </c>
      <c r="V10" s="13">
        <v>1422.4</v>
      </c>
      <c r="W10" s="13">
        <v>8.3354663900000006</v>
      </c>
      <c r="X10" s="13">
        <v>19983.8</v>
      </c>
      <c r="Y10" s="13">
        <v>29.125189599999999</v>
      </c>
      <c r="Z10" s="13">
        <v>131421.68</v>
      </c>
      <c r="AA10" s="13">
        <v>82.787532999999996</v>
      </c>
      <c r="AB10" s="13">
        <v>14822.76</v>
      </c>
      <c r="AC10" s="13">
        <v>29.064541999999999</v>
      </c>
      <c r="AD10" s="13">
        <v>76255.64</v>
      </c>
      <c r="AE10" s="13">
        <v>83.159302499999995</v>
      </c>
      <c r="AF10" s="13">
        <v>4436.72</v>
      </c>
      <c r="AG10" s="13">
        <v>14.506265300000001</v>
      </c>
      <c r="AH10" s="13"/>
      <c r="AI10" s="13"/>
      <c r="AJ10" s="13">
        <v>2648.12</v>
      </c>
      <c r="AK10" s="13">
        <v>11.065761</v>
      </c>
      <c r="AL10" s="13">
        <v>-981.34587999999997</v>
      </c>
      <c r="AM10" s="13">
        <v>0.11461492</v>
      </c>
      <c r="AN10" s="13">
        <v>22785.6211</v>
      </c>
      <c r="AO10" s="13">
        <v>41.687238800000003</v>
      </c>
      <c r="AP10" s="13">
        <v>4500357.1399999997</v>
      </c>
      <c r="AQ10" s="13">
        <v>5204.9807700000001</v>
      </c>
      <c r="AR10" s="13">
        <v>-417.72357</v>
      </c>
      <c r="AS10" s="13">
        <v>1.36081451</v>
      </c>
      <c r="AT10" s="13">
        <v>1993.7062100000001</v>
      </c>
      <c r="AU10" s="13">
        <v>0</v>
      </c>
      <c r="AV10" s="13">
        <v>-825.91818999999998</v>
      </c>
      <c r="AW10" s="13">
        <v>0.54735668000000004</v>
      </c>
      <c r="AX10" s="13"/>
      <c r="AY10" s="13"/>
      <c r="AZ10" s="13">
        <v>-896.09214999999995</v>
      </c>
      <c r="BA10" s="13">
        <v>0.46982197999999997</v>
      </c>
      <c r="BB10" s="13">
        <v>1.2201429699999999</v>
      </c>
      <c r="BC10" s="13">
        <v>1.17201639</v>
      </c>
      <c r="BD10" s="13">
        <v>1.3498862899999999</v>
      </c>
      <c r="BE10" s="13">
        <v>1.3835954399999999</v>
      </c>
      <c r="BF10" s="13">
        <v>0</v>
      </c>
      <c r="BG10" s="13">
        <v>1.08196793</v>
      </c>
      <c r="BH10" s="13"/>
      <c r="BI10" s="13">
        <v>1.2155910700000001</v>
      </c>
      <c r="BJ10" s="8" t="s">
        <v>88</v>
      </c>
      <c r="BK10" s="13">
        <v>48.7</v>
      </c>
      <c r="BL10" s="13"/>
      <c r="BM10" s="13">
        <v>165</v>
      </c>
      <c r="BN10" s="13">
        <v>1700</v>
      </c>
      <c r="BO10" s="13">
        <v>43</v>
      </c>
      <c r="BP10" s="13">
        <f t="shared" si="0"/>
        <v>0.17</v>
      </c>
      <c r="BQ10" s="13">
        <v>95.4</v>
      </c>
      <c r="BR10" s="13">
        <v>294</v>
      </c>
      <c r="BS10" s="13">
        <v>53</v>
      </c>
      <c r="BT10" s="15"/>
      <c r="BU10" s="13"/>
      <c r="BY10">
        <f t="shared" si="1"/>
        <v>0.90845564400000001</v>
      </c>
      <c r="BZ10">
        <f t="shared" si="2"/>
        <v>12.762807539000001</v>
      </c>
      <c r="CA10">
        <f t="shared" si="3"/>
        <v>83.93345749400001</v>
      </c>
      <c r="CB10">
        <f t="shared" si="4"/>
        <v>9.4667447870000014</v>
      </c>
      <c r="CE10">
        <f>BK10*T10</f>
        <v>1.6912833070000002</v>
      </c>
    </row>
    <row r="11" spans="1:83" ht="29" x14ac:dyDescent="0.2">
      <c r="A11" s="8" t="s">
        <v>88</v>
      </c>
      <c r="B11" s="8" t="s">
        <v>72</v>
      </c>
      <c r="C11" s="13" t="s">
        <v>91</v>
      </c>
      <c r="D11" s="13" t="s">
        <v>74</v>
      </c>
      <c r="E11" s="13">
        <v>1676</v>
      </c>
      <c r="F11" s="13">
        <v>2.046864E-2</v>
      </c>
      <c r="G11" s="13">
        <v>1.0480999999999999E-4</v>
      </c>
      <c r="H11" s="13">
        <v>0.25456060000000003</v>
      </c>
      <c r="I11" s="13">
        <v>5.2683999999999999E-4</v>
      </c>
      <c r="J11" s="13">
        <v>1.6932532899999999</v>
      </c>
      <c r="K11" s="13">
        <v>1.6389200000000001E-3</v>
      </c>
      <c r="L11" s="13">
        <v>0.19044389</v>
      </c>
      <c r="M11" s="13">
        <v>3.6197999999999997E-4</v>
      </c>
      <c r="N11" s="13">
        <v>1</v>
      </c>
      <c r="O11" s="13">
        <v>0</v>
      </c>
      <c r="P11" s="13">
        <v>5.8567229999999998E-2</v>
      </c>
      <c r="Q11" s="13">
        <v>1.4642E-4</v>
      </c>
      <c r="R11" s="13"/>
      <c r="S11" s="13"/>
      <c r="T11" s="13">
        <v>3.4515659999999997E-2</v>
      </c>
      <c r="U11" s="13">
        <v>1.4893E-4</v>
      </c>
      <c r="V11" s="13">
        <v>1639.32</v>
      </c>
      <c r="W11" s="13">
        <v>8.3113817500000007</v>
      </c>
      <c r="X11" s="13">
        <v>20387.36</v>
      </c>
      <c r="Y11" s="13">
        <v>34.187759999999997</v>
      </c>
      <c r="Z11" s="13">
        <v>135611.44</v>
      </c>
      <c r="AA11" s="13">
        <v>80.877542099999999</v>
      </c>
      <c r="AB11" s="13">
        <v>15252.44</v>
      </c>
      <c r="AC11" s="13">
        <v>24.700545200000001</v>
      </c>
      <c r="AD11" s="13">
        <v>80090.600000000006</v>
      </c>
      <c r="AE11" s="13">
        <v>71.158719199999993</v>
      </c>
      <c r="AF11" s="13">
        <v>4690.5600000000004</v>
      </c>
      <c r="AG11" s="13">
        <v>10.272954800000001</v>
      </c>
      <c r="AH11" s="13"/>
      <c r="AI11" s="13"/>
      <c r="AJ11" s="13">
        <v>2764.36</v>
      </c>
      <c r="AK11" s="13">
        <v>11.974818000000001</v>
      </c>
      <c r="AL11" s="13">
        <v>-979.53135999999995</v>
      </c>
      <c r="AM11" s="13">
        <v>0.10481479</v>
      </c>
      <c r="AN11" s="13">
        <v>22104.0661</v>
      </c>
      <c r="AO11" s="13">
        <v>47.816331400000003</v>
      </c>
      <c r="AP11" s="13">
        <v>4421412.4800000004</v>
      </c>
      <c r="AQ11" s="13">
        <v>4280.51415</v>
      </c>
      <c r="AR11" s="13">
        <v>-429.54086000000001</v>
      </c>
      <c r="AS11" s="13">
        <v>1.0842837000000001</v>
      </c>
      <c r="AT11" s="13">
        <v>1993.7062100000001</v>
      </c>
      <c r="AU11" s="13">
        <v>0</v>
      </c>
      <c r="AV11" s="13">
        <v>-824.76707999999996</v>
      </c>
      <c r="AW11" s="13">
        <v>0.43810274999999999</v>
      </c>
      <c r="AX11" s="13"/>
      <c r="AY11" s="13"/>
      <c r="AZ11" s="13">
        <v>-896.72928000000002</v>
      </c>
      <c r="BA11" s="13">
        <v>0.44560308999999998</v>
      </c>
      <c r="BB11" s="13">
        <v>1.09071764</v>
      </c>
      <c r="BC11" s="13">
        <v>1.40207185</v>
      </c>
      <c r="BD11" s="13">
        <v>1.15423721</v>
      </c>
      <c r="BE11" s="13">
        <v>1.14335447</v>
      </c>
      <c r="BF11" s="13">
        <v>0</v>
      </c>
      <c r="BG11" s="13">
        <v>0.88442354999999995</v>
      </c>
      <c r="BH11" s="13"/>
      <c r="BI11" s="13">
        <v>1.18534937</v>
      </c>
      <c r="BJ11" s="8" t="s">
        <v>88</v>
      </c>
      <c r="BK11" s="13">
        <v>48.7</v>
      </c>
      <c r="BL11" s="13"/>
      <c r="BM11" s="13">
        <v>165</v>
      </c>
      <c r="BN11" s="13">
        <v>1700</v>
      </c>
      <c r="BO11" s="13">
        <v>43</v>
      </c>
      <c r="BP11" s="13">
        <f t="shared" si="0"/>
        <v>0.17</v>
      </c>
      <c r="BQ11" s="13">
        <v>95.4</v>
      </c>
      <c r="BR11" s="13">
        <v>294</v>
      </c>
      <c r="BS11" s="13">
        <v>53</v>
      </c>
      <c r="BT11" s="15"/>
      <c r="BU11" s="13"/>
      <c r="BY11">
        <f t="shared" si="1"/>
        <v>0.99682276800000003</v>
      </c>
      <c r="BZ11">
        <f t="shared" si="2"/>
        <v>12.397101220000001</v>
      </c>
      <c r="CA11">
        <f t="shared" si="3"/>
        <v>82.461435222999995</v>
      </c>
      <c r="CB11">
        <f t="shared" si="4"/>
        <v>9.2746174430000003</v>
      </c>
      <c r="CE11">
        <f>BK11*T11</f>
        <v>1.680912642</v>
      </c>
    </row>
    <row r="12" spans="1:83" x14ac:dyDescent="0.2">
      <c r="A12" s="8" t="s">
        <v>92</v>
      </c>
      <c r="B12" s="8" t="s">
        <v>72</v>
      </c>
      <c r="C12" s="13" t="s">
        <v>93</v>
      </c>
      <c r="D12" s="13" t="s">
        <v>74</v>
      </c>
      <c r="E12" s="13">
        <v>793</v>
      </c>
      <c r="F12" s="13">
        <v>8.3843500000000005E-3</v>
      </c>
      <c r="G12" s="13">
        <v>6.0686000000000001E-5</v>
      </c>
      <c r="H12" s="13">
        <v>2.7920265999999998</v>
      </c>
      <c r="I12" s="13">
        <v>3.4597299999999998E-3</v>
      </c>
      <c r="J12" s="13">
        <v>1.79360136</v>
      </c>
      <c r="K12" s="13">
        <v>1.6691E-3</v>
      </c>
      <c r="L12" s="13">
        <v>0.93265558999999998</v>
      </c>
      <c r="M12" s="13">
        <v>1.2042299999999999E-3</v>
      </c>
      <c r="N12" s="13">
        <v>1</v>
      </c>
      <c r="O12" s="13">
        <v>0</v>
      </c>
      <c r="P12" s="13">
        <v>0.11884372999999999</v>
      </c>
      <c r="Q12" s="13">
        <v>2.6017E-4</v>
      </c>
      <c r="R12" s="13"/>
      <c r="S12" s="13"/>
      <c r="T12" s="13">
        <v>0.23193875</v>
      </c>
      <c r="U12" s="13">
        <v>4.7974999999999998E-4</v>
      </c>
      <c r="V12" s="13">
        <v>817.08</v>
      </c>
      <c r="W12" s="13">
        <v>5.8620019299999999</v>
      </c>
      <c r="X12" s="13">
        <v>272098.99200000003</v>
      </c>
      <c r="Y12" s="13">
        <v>466.66983099999999</v>
      </c>
      <c r="Z12" s="13">
        <v>174794.239</v>
      </c>
      <c r="AA12" s="13">
        <v>185.479018</v>
      </c>
      <c r="AB12" s="13">
        <v>90892.12</v>
      </c>
      <c r="AC12" s="13">
        <v>147.10897700000001</v>
      </c>
      <c r="AD12" s="13">
        <v>97455.44</v>
      </c>
      <c r="AE12" s="13">
        <v>107.013738</v>
      </c>
      <c r="AF12" s="13">
        <v>11582</v>
      </c>
      <c r="AG12" s="13">
        <v>28.849436699999998</v>
      </c>
      <c r="AH12" s="13"/>
      <c r="AI12" s="13"/>
      <c r="AJ12" s="13">
        <v>22603.919999999998</v>
      </c>
      <c r="AK12" s="13">
        <v>56.453990699999999</v>
      </c>
      <c r="AL12" s="13">
        <v>-991.61564999999996</v>
      </c>
      <c r="AM12" s="13">
        <v>6.068627E-2</v>
      </c>
      <c r="AN12" s="13">
        <v>252405.93599999999</v>
      </c>
      <c r="AO12" s="13">
        <v>314.00691899999998</v>
      </c>
      <c r="AP12" s="13">
        <v>4683500</v>
      </c>
      <c r="AQ12" s="13">
        <v>4359.33943</v>
      </c>
      <c r="AR12" s="13">
        <v>1793.6937700000001</v>
      </c>
      <c r="AS12" s="13">
        <v>3.6071860999999998</v>
      </c>
      <c r="AT12" s="13">
        <v>1993.7062100000001</v>
      </c>
      <c r="AU12" s="13">
        <v>0</v>
      </c>
      <c r="AV12" s="13">
        <v>-644.42003999999997</v>
      </c>
      <c r="AW12" s="13">
        <v>0.77841713000000001</v>
      </c>
      <c r="AX12" s="13"/>
      <c r="AY12" s="13"/>
      <c r="AZ12" s="13">
        <v>-306.04020000000003</v>
      </c>
      <c r="BA12" s="13">
        <v>1.4353975000000001</v>
      </c>
      <c r="BB12" s="13">
        <v>1.0949308</v>
      </c>
      <c r="BC12" s="13">
        <v>1.76399076</v>
      </c>
      <c r="BD12" s="13">
        <v>1.2370490700000001</v>
      </c>
      <c r="BE12" s="13">
        <v>1.4880669799999999</v>
      </c>
      <c r="BF12" s="13">
        <v>0</v>
      </c>
      <c r="BG12" s="13">
        <v>1.18366466</v>
      </c>
      <c r="BH12" s="13"/>
      <c r="BI12" s="13">
        <v>1.4889542600000001</v>
      </c>
      <c r="BJ12" s="8" t="s">
        <v>92</v>
      </c>
      <c r="BK12" s="13">
        <v>50</v>
      </c>
      <c r="BL12" s="13"/>
      <c r="BM12" s="13">
        <v>0</v>
      </c>
      <c r="BN12" s="13">
        <v>18900</v>
      </c>
      <c r="BO12" s="13">
        <v>945</v>
      </c>
      <c r="BP12" s="13">
        <f t="shared" si="0"/>
        <v>1.89</v>
      </c>
      <c r="BQ12" s="15"/>
      <c r="BR12" s="15"/>
      <c r="BS12" s="13"/>
      <c r="BT12" s="15"/>
      <c r="BU12" s="13"/>
      <c r="BY12">
        <f t="shared" si="1"/>
        <v>0.41921750000000002</v>
      </c>
      <c r="BZ12">
        <f t="shared" si="2"/>
        <v>139.60132999999999</v>
      </c>
      <c r="CA12">
        <f t="shared" si="3"/>
        <v>89.680068000000006</v>
      </c>
      <c r="CB12">
        <f t="shared" si="4"/>
        <v>46.632779499999998</v>
      </c>
      <c r="CE12">
        <f>BK12*T12</f>
        <v>11.596937499999999</v>
      </c>
    </row>
    <row r="13" spans="1:83" x14ac:dyDescent="0.2">
      <c r="A13" s="8" t="s">
        <v>92</v>
      </c>
      <c r="B13" s="8" t="s">
        <v>72</v>
      </c>
      <c r="C13" s="13" t="s">
        <v>94</v>
      </c>
      <c r="D13" s="13" t="s">
        <v>74</v>
      </c>
      <c r="E13" s="13">
        <v>583</v>
      </c>
      <c r="F13" s="13">
        <v>5.60714E-3</v>
      </c>
      <c r="G13" s="13">
        <v>6.3423999999999994E-5</v>
      </c>
      <c r="H13" s="13">
        <v>2.4463816899999999</v>
      </c>
      <c r="I13" s="13">
        <v>2.65467E-3</v>
      </c>
      <c r="J13" s="13">
        <v>1.7285179799999999</v>
      </c>
      <c r="K13" s="13">
        <v>1.2837199999999999E-3</v>
      </c>
      <c r="L13" s="13">
        <v>0.84918123000000001</v>
      </c>
      <c r="M13" s="13">
        <v>9.0269000000000005E-4</v>
      </c>
      <c r="N13" s="13">
        <v>1</v>
      </c>
      <c r="O13" s="13">
        <v>0</v>
      </c>
      <c r="P13" s="13">
        <v>0.11586763</v>
      </c>
      <c r="Q13" s="13">
        <v>2.1573999999999999E-4</v>
      </c>
      <c r="R13" s="13"/>
      <c r="S13" s="13"/>
      <c r="T13" s="13">
        <v>0.21078575999999999</v>
      </c>
      <c r="U13" s="13">
        <v>4.3749000000000001E-4</v>
      </c>
      <c r="V13" s="13">
        <v>572.44000000000005</v>
      </c>
      <c r="W13" s="13">
        <v>6.6520873900000002</v>
      </c>
      <c r="X13" s="13">
        <v>249731.27499999999</v>
      </c>
      <c r="Y13" s="13">
        <v>168.41050799999999</v>
      </c>
      <c r="Z13" s="13">
        <v>176451.31899999999</v>
      </c>
      <c r="AA13" s="13">
        <v>91.511157600000004</v>
      </c>
      <c r="AB13" s="13">
        <v>86686.399999999994</v>
      </c>
      <c r="AC13" s="13">
        <v>75.950970900000002</v>
      </c>
      <c r="AD13" s="13">
        <v>102083.52</v>
      </c>
      <c r="AE13" s="13">
        <v>79.492203200000006</v>
      </c>
      <c r="AF13" s="13">
        <v>11828</v>
      </c>
      <c r="AG13" s="13">
        <v>19.9724811</v>
      </c>
      <c r="AH13" s="13"/>
      <c r="AI13" s="13"/>
      <c r="AJ13" s="13">
        <v>21517.360000000001</v>
      </c>
      <c r="AK13" s="13">
        <v>39.615143600000003</v>
      </c>
      <c r="AL13" s="13">
        <v>-994.39286000000004</v>
      </c>
      <c r="AM13" s="13">
        <v>6.3423690000000005E-2</v>
      </c>
      <c r="AN13" s="13">
        <v>221035.005</v>
      </c>
      <c r="AO13" s="13">
        <v>240.93913800000001</v>
      </c>
      <c r="AP13" s="13">
        <v>4513516.25</v>
      </c>
      <c r="AQ13" s="13">
        <v>3352.8085500000002</v>
      </c>
      <c r="AR13" s="13">
        <v>1543.6531299999999</v>
      </c>
      <c r="AS13" s="13">
        <v>2.7039481599999999</v>
      </c>
      <c r="AT13" s="13">
        <v>1993.7062100000001</v>
      </c>
      <c r="AU13" s="13">
        <v>0</v>
      </c>
      <c r="AV13" s="13">
        <v>-653.32452999999998</v>
      </c>
      <c r="AW13" s="13">
        <v>0.64550388999999997</v>
      </c>
      <c r="AX13" s="13"/>
      <c r="AY13" s="13"/>
      <c r="AZ13" s="13">
        <v>-369.32985000000002</v>
      </c>
      <c r="BA13" s="13">
        <v>1.3089779100000001</v>
      </c>
      <c r="BB13" s="13">
        <v>1.43419192</v>
      </c>
      <c r="BC13" s="13">
        <v>1.5523502300000001</v>
      </c>
      <c r="BD13" s="13">
        <v>1.00367849</v>
      </c>
      <c r="BE13" s="13">
        <v>1.2231337499999999</v>
      </c>
      <c r="BF13" s="13">
        <v>0</v>
      </c>
      <c r="BG13" s="13">
        <v>1.0187602200000001</v>
      </c>
      <c r="BH13" s="13"/>
      <c r="BI13" s="13">
        <v>1.47040897</v>
      </c>
      <c r="BJ13" s="8" t="s">
        <v>92</v>
      </c>
      <c r="BK13" s="13">
        <v>50</v>
      </c>
      <c r="BL13" s="13"/>
      <c r="BM13" s="13">
        <v>0</v>
      </c>
      <c r="BN13" s="13">
        <v>18900</v>
      </c>
      <c r="BO13" s="13">
        <v>945</v>
      </c>
      <c r="BP13" s="13">
        <f t="shared" si="0"/>
        <v>1.89</v>
      </c>
      <c r="BQ13" s="15"/>
      <c r="BR13" s="15"/>
      <c r="BS13" s="13"/>
      <c r="BT13" s="15"/>
      <c r="BU13" s="13"/>
      <c r="BY13">
        <f t="shared" si="1"/>
        <v>0.28035700000000002</v>
      </c>
      <c r="BZ13">
        <f t="shared" si="2"/>
        <v>122.3190845</v>
      </c>
      <c r="CA13">
        <f t="shared" si="3"/>
        <v>86.425899000000001</v>
      </c>
      <c r="CB13">
        <f t="shared" si="4"/>
        <v>42.459061499999997</v>
      </c>
      <c r="CE13">
        <f>BK13*T13</f>
        <v>10.539287999999999</v>
      </c>
    </row>
    <row r="14" spans="1:83" x14ac:dyDescent="0.2">
      <c r="A14" s="8" t="s">
        <v>92</v>
      </c>
      <c r="B14" s="8" t="s">
        <v>72</v>
      </c>
      <c r="C14" s="13" t="s">
        <v>95</v>
      </c>
      <c r="D14" s="13" t="s">
        <v>74</v>
      </c>
      <c r="E14" s="13">
        <v>571</v>
      </c>
      <c r="F14" s="13">
        <v>6.19733E-3</v>
      </c>
      <c r="G14" s="13">
        <v>4.2833000000000001E-5</v>
      </c>
      <c r="H14" s="13">
        <v>2.74043905</v>
      </c>
      <c r="I14" s="13">
        <v>2.5130999999999999E-3</v>
      </c>
      <c r="J14" s="13">
        <v>1.7812415800000001</v>
      </c>
      <c r="K14" s="13">
        <v>1.59505E-3</v>
      </c>
      <c r="L14" s="13">
        <v>0.91982202999999996</v>
      </c>
      <c r="M14" s="13">
        <v>9.5122999999999996E-4</v>
      </c>
      <c r="N14" s="13">
        <v>1</v>
      </c>
      <c r="O14" s="13">
        <v>0</v>
      </c>
      <c r="P14" s="13">
        <v>0.12027288</v>
      </c>
      <c r="Q14" s="13">
        <v>2.0991E-4</v>
      </c>
      <c r="R14" s="13"/>
      <c r="S14" s="13"/>
      <c r="T14" s="13">
        <v>0.23486989999999999</v>
      </c>
      <c r="U14" s="13">
        <v>4.4789999999999999E-4</v>
      </c>
      <c r="V14" s="13">
        <v>599.28</v>
      </c>
      <c r="W14" s="13">
        <v>4.1519152200000002</v>
      </c>
      <c r="X14" s="13">
        <v>264998.31300000002</v>
      </c>
      <c r="Y14" s="13">
        <v>219.340945</v>
      </c>
      <c r="Z14" s="13">
        <v>172243.799</v>
      </c>
      <c r="AA14" s="13">
        <v>82.446607099999994</v>
      </c>
      <c r="AB14" s="13">
        <v>88946.2</v>
      </c>
      <c r="AC14" s="13">
        <v>90.309449299999997</v>
      </c>
      <c r="AD14" s="13">
        <v>96700.04</v>
      </c>
      <c r="AE14" s="13">
        <v>72.027089200000006</v>
      </c>
      <c r="AF14" s="13">
        <v>11630.28</v>
      </c>
      <c r="AG14" s="13">
        <v>19.4510942</v>
      </c>
      <c r="AH14" s="13"/>
      <c r="AI14" s="13"/>
      <c r="AJ14" s="13">
        <v>22711.8</v>
      </c>
      <c r="AK14" s="13">
        <v>43.737131400000003</v>
      </c>
      <c r="AL14" s="13">
        <v>-993.80267000000003</v>
      </c>
      <c r="AM14" s="13">
        <v>4.2833059999999999E-2</v>
      </c>
      <c r="AN14" s="13">
        <v>247723.82</v>
      </c>
      <c r="AO14" s="13">
        <v>228.09046900000001</v>
      </c>
      <c r="AP14" s="13">
        <v>4651218.91</v>
      </c>
      <c r="AQ14" s="13">
        <v>4165.92742</v>
      </c>
      <c r="AR14" s="13">
        <v>1755.25188</v>
      </c>
      <c r="AS14" s="13">
        <v>2.8493423</v>
      </c>
      <c r="AT14" s="13">
        <v>1993.7062100000001</v>
      </c>
      <c r="AU14" s="13">
        <v>0</v>
      </c>
      <c r="AV14" s="13">
        <v>-640.14404000000002</v>
      </c>
      <c r="AW14" s="13">
        <v>0.62805288000000004</v>
      </c>
      <c r="AX14" s="13"/>
      <c r="AY14" s="13"/>
      <c r="AZ14" s="13">
        <v>-297.27021999999999</v>
      </c>
      <c r="BA14" s="13">
        <v>1.34011324</v>
      </c>
      <c r="BB14" s="13">
        <v>0.89638446000000005</v>
      </c>
      <c r="BC14" s="13">
        <v>1.29717313</v>
      </c>
      <c r="BD14" s="13">
        <v>1.1842747</v>
      </c>
      <c r="BE14" s="13">
        <v>1.18294305</v>
      </c>
      <c r="BF14" s="13">
        <v>0</v>
      </c>
      <c r="BG14" s="13">
        <v>0.94503409000000005</v>
      </c>
      <c r="BH14" s="13"/>
      <c r="BI14" s="13">
        <v>1.3744062500000001</v>
      </c>
      <c r="BJ14" s="8" t="s">
        <v>92</v>
      </c>
      <c r="BK14" s="13">
        <v>50</v>
      </c>
      <c r="BL14" s="13"/>
      <c r="BM14" s="13">
        <v>0</v>
      </c>
      <c r="BN14" s="13">
        <v>18900</v>
      </c>
      <c r="BO14" s="13">
        <v>945</v>
      </c>
      <c r="BP14" s="13">
        <f t="shared" si="0"/>
        <v>1.89</v>
      </c>
      <c r="BQ14" s="15"/>
      <c r="BR14" s="15"/>
      <c r="BS14" s="13"/>
      <c r="BT14" s="15"/>
      <c r="BU14" s="13"/>
      <c r="BY14">
        <f t="shared" si="1"/>
        <v>0.30986649999999999</v>
      </c>
      <c r="BZ14">
        <f t="shared" si="2"/>
        <v>137.0219525</v>
      </c>
      <c r="CA14">
        <f t="shared" si="3"/>
        <v>89.062079000000011</v>
      </c>
      <c r="CB14">
        <f t="shared" si="4"/>
        <v>45.991101499999999</v>
      </c>
      <c r="CE14">
        <f>BK14*T14</f>
        <v>11.743494999999999</v>
      </c>
    </row>
    <row r="15" spans="1:83" x14ac:dyDescent="0.2">
      <c r="A15" s="8" t="s">
        <v>96</v>
      </c>
      <c r="B15" s="8" t="s">
        <v>72</v>
      </c>
      <c r="C15" s="13" t="s">
        <v>97</v>
      </c>
      <c r="D15" s="13" t="s">
        <v>74</v>
      </c>
      <c r="E15" s="13">
        <v>2470</v>
      </c>
      <c r="F15" s="13">
        <v>2.2138169999999999E-2</v>
      </c>
      <c r="G15" s="13">
        <v>8.7516999999999996E-5</v>
      </c>
      <c r="H15" s="13">
        <v>0.73517100999999996</v>
      </c>
      <c r="I15" s="13">
        <v>9.0003999999999995E-4</v>
      </c>
      <c r="J15" s="13">
        <v>1.6133689200000001</v>
      </c>
      <c r="K15" s="13">
        <v>1.05945E-3</v>
      </c>
      <c r="L15" s="13">
        <v>0.29539543000000001</v>
      </c>
      <c r="M15" s="13">
        <v>4.3322E-4</v>
      </c>
      <c r="N15" s="13">
        <v>1</v>
      </c>
      <c r="O15" s="13">
        <v>0</v>
      </c>
      <c r="P15" s="13">
        <v>0.10809592</v>
      </c>
      <c r="Q15" s="13">
        <v>1.7908E-4</v>
      </c>
      <c r="R15" s="13"/>
      <c r="S15" s="13"/>
      <c r="T15" s="13">
        <v>4.437025E-2</v>
      </c>
      <c r="U15" s="13">
        <v>1.3880000000000001E-4</v>
      </c>
      <c r="V15" s="13">
        <v>2492.92</v>
      </c>
      <c r="W15" s="13">
        <v>9.8215613200000007</v>
      </c>
      <c r="X15" s="13">
        <v>82785.84</v>
      </c>
      <c r="Y15" s="13">
        <v>104.537054</v>
      </c>
      <c r="Z15" s="13">
        <v>181677.43900000001</v>
      </c>
      <c r="AA15" s="13">
        <v>123.721863</v>
      </c>
      <c r="AB15" s="13">
        <v>33263.760000000002</v>
      </c>
      <c r="AC15" s="13">
        <v>49.591574600000001</v>
      </c>
      <c r="AD15" s="13">
        <v>112607.92</v>
      </c>
      <c r="AE15" s="13">
        <v>66.165723999999997</v>
      </c>
      <c r="AF15" s="13">
        <v>12172.52</v>
      </c>
      <c r="AG15" s="13">
        <v>22.8433885</v>
      </c>
      <c r="AH15" s="13"/>
      <c r="AI15" s="13"/>
      <c r="AJ15" s="13">
        <v>4996.3599999999997</v>
      </c>
      <c r="AK15" s="13">
        <v>14.7830849</v>
      </c>
      <c r="AL15" s="13">
        <v>-977.86183000000005</v>
      </c>
      <c r="AM15" s="13">
        <v>8.7517460000000005E-2</v>
      </c>
      <c r="AN15" s="13">
        <v>65724.5429</v>
      </c>
      <c r="AO15" s="13">
        <v>81.687775599999995</v>
      </c>
      <c r="AP15" s="13">
        <v>4212771.72</v>
      </c>
      <c r="AQ15" s="13">
        <v>2767.0587399999999</v>
      </c>
      <c r="AR15" s="13">
        <v>-115.16707</v>
      </c>
      <c r="AS15" s="13">
        <v>1.29768247</v>
      </c>
      <c r="AT15" s="13">
        <v>1993.7062100000001</v>
      </c>
      <c r="AU15" s="13">
        <v>0</v>
      </c>
      <c r="AV15" s="13">
        <v>-676.57744000000002</v>
      </c>
      <c r="AW15" s="13">
        <v>0.53580496</v>
      </c>
      <c r="AX15" s="13"/>
      <c r="AY15" s="13"/>
      <c r="AZ15" s="13">
        <v>-867.24440000000004</v>
      </c>
      <c r="BA15" s="13">
        <v>0.41528313</v>
      </c>
      <c r="BB15" s="13">
        <v>1.0375258000000001</v>
      </c>
      <c r="BC15" s="13">
        <v>1.42110179</v>
      </c>
      <c r="BD15" s="13">
        <v>0.92012024000000003</v>
      </c>
      <c r="BE15" s="13">
        <v>1.2489307999999999</v>
      </c>
      <c r="BF15" s="13">
        <v>0</v>
      </c>
      <c r="BG15" s="13">
        <v>0.92275083999999996</v>
      </c>
      <c r="BH15" s="13"/>
      <c r="BI15" s="13">
        <v>1.1498409999999999</v>
      </c>
      <c r="BJ15" s="8" t="s">
        <v>96</v>
      </c>
      <c r="BK15" s="11">
        <v>49.77</v>
      </c>
      <c r="BL15" s="11"/>
      <c r="BM15" s="11"/>
      <c r="BN15" s="11">
        <v>4900</v>
      </c>
      <c r="BO15" s="13">
        <v>245</v>
      </c>
      <c r="BP15" s="13">
        <f t="shared" si="0"/>
        <v>0.49</v>
      </c>
      <c r="BQ15" s="11">
        <v>185</v>
      </c>
      <c r="BR15" s="11"/>
      <c r="BS15" s="11">
        <v>80</v>
      </c>
      <c r="BT15" s="15"/>
      <c r="BU15" s="13"/>
      <c r="BY15">
        <f t="shared" si="1"/>
        <v>1.1018167209</v>
      </c>
      <c r="BZ15">
        <f t="shared" si="2"/>
        <v>36.589461167700001</v>
      </c>
      <c r="CA15">
        <f t="shared" si="3"/>
        <v>80.297371148400003</v>
      </c>
      <c r="CB15">
        <f t="shared" si="4"/>
        <v>14.701830551100002</v>
      </c>
      <c r="CE15">
        <f>BK15*T15</f>
        <v>2.2083073424999999</v>
      </c>
    </row>
    <row r="16" spans="1:83" x14ac:dyDescent="0.2">
      <c r="A16" s="8" t="s">
        <v>96</v>
      </c>
      <c r="B16" s="8" t="s">
        <v>72</v>
      </c>
      <c r="C16" s="13" t="s">
        <v>98</v>
      </c>
      <c r="D16" s="13" t="s">
        <v>74</v>
      </c>
      <c r="E16" s="13">
        <v>2433</v>
      </c>
      <c r="F16" s="13">
        <v>2.1588980000000001E-2</v>
      </c>
      <c r="G16" s="13">
        <v>8.3150000000000002E-5</v>
      </c>
      <c r="H16" s="13">
        <v>0.76939192999999995</v>
      </c>
      <c r="I16" s="13">
        <v>7.7110999999999998E-4</v>
      </c>
      <c r="J16" s="13">
        <v>1.64003459</v>
      </c>
      <c r="K16" s="13">
        <v>1.32935E-3</v>
      </c>
      <c r="L16" s="13">
        <v>0.30536549000000002</v>
      </c>
      <c r="M16" s="13">
        <v>4.4938999999999998E-4</v>
      </c>
      <c r="N16" s="13">
        <v>1</v>
      </c>
      <c r="O16" s="13">
        <v>0</v>
      </c>
      <c r="P16" s="13">
        <v>0.10985629</v>
      </c>
      <c r="Q16" s="13">
        <v>1.7639000000000001E-4</v>
      </c>
      <c r="R16" s="13"/>
      <c r="S16" s="13"/>
      <c r="T16" s="13">
        <v>4.6414610000000002E-2</v>
      </c>
      <c r="U16" s="13">
        <v>1.7736E-4</v>
      </c>
      <c r="V16" s="13">
        <v>2424.6799999999998</v>
      </c>
      <c r="W16" s="13">
        <v>9.9367533300000002</v>
      </c>
      <c r="X16" s="13">
        <v>86410</v>
      </c>
      <c r="Y16" s="13">
        <v>115.203602</v>
      </c>
      <c r="Z16" s="13">
        <v>184189.27900000001</v>
      </c>
      <c r="AA16" s="13">
        <v>126.354834</v>
      </c>
      <c r="AB16" s="13">
        <v>34295.24</v>
      </c>
      <c r="AC16" s="13">
        <v>53.79468</v>
      </c>
      <c r="AD16" s="13">
        <v>112309.28</v>
      </c>
      <c r="AE16" s="13">
        <v>89.841332399999999</v>
      </c>
      <c r="AF16" s="13">
        <v>12337.84</v>
      </c>
      <c r="AG16" s="13">
        <v>21.155037199999999</v>
      </c>
      <c r="AH16" s="13"/>
      <c r="AI16" s="13"/>
      <c r="AJ16" s="13">
        <v>5212.8</v>
      </c>
      <c r="AK16" s="13">
        <v>20.428982699999999</v>
      </c>
      <c r="AL16" s="13">
        <v>-978.41102000000001</v>
      </c>
      <c r="AM16" s="13">
        <v>8.3150059999999998E-2</v>
      </c>
      <c r="AN16" s="13">
        <v>68830.452600000004</v>
      </c>
      <c r="AO16" s="13">
        <v>69.9868278</v>
      </c>
      <c r="AP16" s="13">
        <v>4282416.7</v>
      </c>
      <c r="AQ16" s="13">
        <v>3471.9677299999998</v>
      </c>
      <c r="AR16" s="13">
        <v>-85.302572999999995</v>
      </c>
      <c r="AS16" s="13">
        <v>1.34610151</v>
      </c>
      <c r="AT16" s="13">
        <v>1993.7062100000001</v>
      </c>
      <c r="AU16" s="13">
        <v>0</v>
      </c>
      <c r="AV16" s="13">
        <v>-671.31043</v>
      </c>
      <c r="AW16" s="13">
        <v>0.52776045999999999</v>
      </c>
      <c r="AX16" s="13"/>
      <c r="AY16" s="13"/>
      <c r="AZ16" s="13">
        <v>-861.12768000000005</v>
      </c>
      <c r="BA16" s="13">
        <v>0.53065589000000002</v>
      </c>
      <c r="BB16" s="13">
        <v>0.99716302000000001</v>
      </c>
      <c r="BC16" s="13">
        <v>1.17703085</v>
      </c>
      <c r="BD16" s="13">
        <v>1.13778611</v>
      </c>
      <c r="BE16" s="13">
        <v>1.2676460000000001</v>
      </c>
      <c r="BF16" s="13">
        <v>0</v>
      </c>
      <c r="BG16" s="13">
        <v>0.89967107999999996</v>
      </c>
      <c r="BH16" s="13"/>
      <c r="BI16" s="13">
        <v>1.4332683100000001</v>
      </c>
      <c r="BJ16" s="8" t="s">
        <v>96</v>
      </c>
      <c r="BK16" s="11">
        <v>49.77</v>
      </c>
      <c r="BL16" s="11"/>
      <c r="BM16" s="11"/>
      <c r="BN16" s="11">
        <v>4900</v>
      </c>
      <c r="BO16" s="13">
        <v>245</v>
      </c>
      <c r="BP16" s="13">
        <f t="shared" si="0"/>
        <v>0.49</v>
      </c>
      <c r="BQ16" s="11">
        <v>185</v>
      </c>
      <c r="BR16" s="11"/>
      <c r="BS16" s="11">
        <v>80</v>
      </c>
      <c r="BT16" s="15"/>
      <c r="BU16" s="13"/>
      <c r="BY16">
        <f t="shared" si="1"/>
        <v>1.0744835346000001</v>
      </c>
      <c r="BZ16">
        <f t="shared" si="2"/>
        <v>38.292636356099997</v>
      </c>
      <c r="CA16">
        <f t="shared" si="3"/>
        <v>81.624521544300009</v>
      </c>
      <c r="CB16">
        <f t="shared" si="4"/>
        <v>15.198040437300001</v>
      </c>
      <c r="CE16">
        <f>BK16*T16</f>
        <v>2.3100551397000002</v>
      </c>
    </row>
    <row r="17" spans="1:83" x14ac:dyDescent="0.2">
      <c r="A17" s="8" t="s">
        <v>99</v>
      </c>
      <c r="B17" s="8" t="s">
        <v>72</v>
      </c>
      <c r="C17" s="13" t="s">
        <v>100</v>
      </c>
      <c r="D17" s="13" t="s">
        <v>74</v>
      </c>
      <c r="E17" s="13">
        <v>1411</v>
      </c>
      <c r="F17" s="13">
        <v>1.9069610000000001E-2</v>
      </c>
      <c r="G17" s="13">
        <v>9.4511000000000004E-5</v>
      </c>
      <c r="H17" s="13">
        <v>2.1122755299999998</v>
      </c>
      <c r="I17" s="13">
        <v>1.9775999999999999E-3</v>
      </c>
      <c r="J17" s="13">
        <v>1.81958234</v>
      </c>
      <c r="K17" s="13">
        <v>1.65829E-3</v>
      </c>
      <c r="L17" s="13">
        <v>0.45993188000000002</v>
      </c>
      <c r="M17" s="13">
        <v>4.9591999999999995E-4</v>
      </c>
      <c r="N17" s="13">
        <v>1</v>
      </c>
      <c r="O17" s="13">
        <v>0</v>
      </c>
      <c r="P17" s="13">
        <v>0.14697441</v>
      </c>
      <c r="Q17" s="13">
        <v>3.1503E-4</v>
      </c>
      <c r="R17" s="13"/>
      <c r="S17" s="13"/>
      <c r="T17" s="13">
        <v>0.25304619</v>
      </c>
      <c r="U17" s="13">
        <v>5.9272999999999997E-4</v>
      </c>
      <c r="V17" s="13">
        <v>1408.88</v>
      </c>
      <c r="W17" s="13">
        <v>6.6215104</v>
      </c>
      <c r="X17" s="13">
        <v>156060.6</v>
      </c>
      <c r="Y17" s="13">
        <v>93.719758100000007</v>
      </c>
      <c r="Z17" s="13">
        <v>134435.72</v>
      </c>
      <c r="AA17" s="13">
        <v>80.868030099999999</v>
      </c>
      <c r="AB17" s="13">
        <v>33981.08</v>
      </c>
      <c r="AC17" s="13">
        <v>30.933849899999998</v>
      </c>
      <c r="AD17" s="13">
        <v>73883.600000000006</v>
      </c>
      <c r="AE17" s="13">
        <v>52.704996600000001</v>
      </c>
      <c r="AF17" s="13">
        <v>10858.8</v>
      </c>
      <c r="AG17" s="13">
        <v>20.532332199999999</v>
      </c>
      <c r="AH17" s="13"/>
      <c r="AI17" s="13"/>
      <c r="AJ17" s="13">
        <v>18695.48</v>
      </c>
      <c r="AK17" s="13">
        <v>36.584337300000001</v>
      </c>
      <c r="AL17" s="13">
        <v>-980.93038999999999</v>
      </c>
      <c r="AM17" s="13">
        <v>9.4510819999999995E-2</v>
      </c>
      <c r="AN17" s="13">
        <v>190711.33900000001</v>
      </c>
      <c r="AO17" s="13">
        <v>179.48775499999999</v>
      </c>
      <c r="AP17" s="13">
        <v>4751356.72</v>
      </c>
      <c r="AQ17" s="13">
        <v>4331.1044400000001</v>
      </c>
      <c r="AR17" s="13">
        <v>377.68842599999999</v>
      </c>
      <c r="AS17" s="13">
        <v>1.4854742400000001</v>
      </c>
      <c r="AT17" s="13">
        <v>1993.7062100000001</v>
      </c>
      <c r="AU17" s="13">
        <v>0</v>
      </c>
      <c r="AV17" s="13">
        <v>-560.25315999999998</v>
      </c>
      <c r="AW17" s="13">
        <v>0.94256675000000001</v>
      </c>
      <c r="AX17" s="13"/>
      <c r="AY17" s="13"/>
      <c r="AZ17" s="13">
        <v>-242.88682</v>
      </c>
      <c r="BA17" s="13">
        <v>1.7734336100000001</v>
      </c>
      <c r="BB17" s="13">
        <v>0.97931309</v>
      </c>
      <c r="BC17" s="13">
        <v>1.1141483599999999</v>
      </c>
      <c r="BD17" s="13">
        <v>1.05755456</v>
      </c>
      <c r="BE17" s="13">
        <v>0.87420576999999999</v>
      </c>
      <c r="BF17" s="13">
        <v>0</v>
      </c>
      <c r="BG17" s="13">
        <v>1.1083336500000001</v>
      </c>
      <c r="BH17" s="13"/>
      <c r="BI17" s="13">
        <v>1.52050062</v>
      </c>
      <c r="BJ17" s="8" t="s">
        <v>99</v>
      </c>
      <c r="BK17" s="11">
        <v>50.75</v>
      </c>
      <c r="BL17" s="11"/>
      <c r="BM17" s="11">
        <v>90</v>
      </c>
      <c r="BN17" s="11">
        <v>15800</v>
      </c>
      <c r="BO17" s="13">
        <v>790</v>
      </c>
      <c r="BP17" s="13">
        <f t="shared" si="0"/>
        <v>1.58</v>
      </c>
      <c r="BQ17" s="11">
        <v>288</v>
      </c>
      <c r="BR17" s="11"/>
      <c r="BS17" s="11">
        <v>400</v>
      </c>
      <c r="BT17" s="15"/>
      <c r="BU17" s="13"/>
      <c r="BY17">
        <f t="shared" si="1"/>
        <v>0.96778270750000006</v>
      </c>
      <c r="BZ17">
        <f t="shared" si="2"/>
        <v>107.19798314749998</v>
      </c>
      <c r="CA17">
        <f t="shared" si="3"/>
        <v>92.343803754999996</v>
      </c>
      <c r="CB17">
        <f t="shared" si="4"/>
        <v>23.341542910000001</v>
      </c>
      <c r="CE17">
        <f>BK17*T17</f>
        <v>12.842094142500001</v>
      </c>
    </row>
    <row r="18" spans="1:83" x14ac:dyDescent="0.2">
      <c r="A18" s="8" t="s">
        <v>99</v>
      </c>
      <c r="B18" s="8" t="s">
        <v>72</v>
      </c>
      <c r="C18" s="13" t="s">
        <v>101</v>
      </c>
      <c r="D18" s="13" t="s">
        <v>74</v>
      </c>
      <c r="E18" s="13">
        <v>1383</v>
      </c>
      <c r="F18" s="13">
        <v>1.6619499999999999E-2</v>
      </c>
      <c r="G18" s="13">
        <v>1.2935999999999999E-4</v>
      </c>
      <c r="H18" s="13">
        <v>2.1321177499999999</v>
      </c>
      <c r="I18" s="13">
        <v>2.0113100000000001E-3</v>
      </c>
      <c r="J18" s="13">
        <v>1.8244741099999999</v>
      </c>
      <c r="K18" s="13">
        <v>1.53432E-3</v>
      </c>
      <c r="L18" s="13">
        <v>0.46284824000000002</v>
      </c>
      <c r="M18" s="13">
        <v>6.7027000000000005E-4</v>
      </c>
      <c r="N18" s="13">
        <v>1</v>
      </c>
      <c r="O18" s="13">
        <v>0</v>
      </c>
      <c r="P18" s="13">
        <v>0.14721580000000001</v>
      </c>
      <c r="Q18" s="13">
        <v>3.1126999999999999E-4</v>
      </c>
      <c r="R18" s="13"/>
      <c r="S18" s="13"/>
      <c r="T18" s="13">
        <v>0.25192197999999999</v>
      </c>
      <c r="U18" s="13">
        <v>5.3726999999999996E-4</v>
      </c>
      <c r="V18" s="13">
        <v>1311.92</v>
      </c>
      <c r="W18" s="13">
        <v>10.378972299999999</v>
      </c>
      <c r="X18" s="13">
        <v>168301.31899999999</v>
      </c>
      <c r="Y18" s="13">
        <v>103.247124</v>
      </c>
      <c r="Z18" s="13">
        <v>144017.12</v>
      </c>
      <c r="AA18" s="13">
        <v>65.868006699999995</v>
      </c>
      <c r="AB18" s="13">
        <v>36535.4</v>
      </c>
      <c r="AC18" s="13">
        <v>42.864165300000003</v>
      </c>
      <c r="AD18" s="13">
        <v>78937.119999999995</v>
      </c>
      <c r="AE18" s="13">
        <v>52.095403500000003</v>
      </c>
      <c r="AF18" s="13">
        <v>11620.6</v>
      </c>
      <c r="AG18" s="13">
        <v>21.8263602</v>
      </c>
      <c r="AH18" s="13"/>
      <c r="AI18" s="13"/>
      <c r="AJ18" s="13">
        <v>19885.8</v>
      </c>
      <c r="AK18" s="13">
        <v>40.577251400000002</v>
      </c>
      <c r="AL18" s="13">
        <v>-983.38049999999998</v>
      </c>
      <c r="AM18" s="13">
        <v>0.12935694</v>
      </c>
      <c r="AN18" s="13">
        <v>192512.23</v>
      </c>
      <c r="AO18" s="13">
        <v>182.54773599999999</v>
      </c>
      <c r="AP18" s="13">
        <v>4764132.9800000004</v>
      </c>
      <c r="AQ18" s="13">
        <v>4007.3118399999998</v>
      </c>
      <c r="AR18" s="13">
        <v>386.42416300000002</v>
      </c>
      <c r="AS18" s="13">
        <v>2.0077281600000001</v>
      </c>
      <c r="AT18" s="13">
        <v>1993.7062100000001</v>
      </c>
      <c r="AU18" s="13">
        <v>0</v>
      </c>
      <c r="AV18" s="13">
        <v>-559.53092000000004</v>
      </c>
      <c r="AW18" s="13">
        <v>0.93131934999999999</v>
      </c>
      <c r="AX18" s="13"/>
      <c r="AY18" s="13"/>
      <c r="AZ18" s="13">
        <v>-246.25046</v>
      </c>
      <c r="BA18" s="13">
        <v>1.60752362</v>
      </c>
      <c r="BB18" s="13">
        <v>1.4859106</v>
      </c>
      <c r="BC18" s="13">
        <v>1.1620933200000001</v>
      </c>
      <c r="BD18" s="13">
        <v>1.00917043</v>
      </c>
      <c r="BE18" s="13">
        <v>1.2162241199999999</v>
      </c>
      <c r="BF18" s="13">
        <v>0</v>
      </c>
      <c r="BG18" s="13">
        <v>1.1308941100000001</v>
      </c>
      <c r="BH18" s="13"/>
      <c r="BI18" s="13">
        <v>1.4284340799999999</v>
      </c>
      <c r="BJ18" s="8" t="s">
        <v>99</v>
      </c>
      <c r="BK18" s="11">
        <v>50.75</v>
      </c>
      <c r="BL18" s="11"/>
      <c r="BM18" s="11">
        <v>90</v>
      </c>
      <c r="BN18" s="11">
        <v>15800</v>
      </c>
      <c r="BO18" s="13">
        <v>790</v>
      </c>
      <c r="BP18" s="13">
        <f t="shared" si="0"/>
        <v>1.58</v>
      </c>
      <c r="BQ18" s="11">
        <v>288</v>
      </c>
      <c r="BR18" s="11"/>
      <c r="BS18" s="11">
        <v>400</v>
      </c>
      <c r="BT18" s="15"/>
      <c r="BU18" s="13"/>
      <c r="BY18">
        <f t="shared" si="1"/>
        <v>0.84343962499999992</v>
      </c>
      <c r="BZ18">
        <f t="shared" si="2"/>
        <v>108.2049758125</v>
      </c>
      <c r="CA18">
        <f t="shared" si="3"/>
        <v>92.592061082499995</v>
      </c>
      <c r="CB18">
        <f t="shared" si="4"/>
        <v>23.48954818</v>
      </c>
      <c r="CE18">
        <f>BK18*T18</f>
        <v>12.785040485</v>
      </c>
    </row>
    <row r="19" spans="1:83" x14ac:dyDescent="0.2">
      <c r="A19" s="8" t="s">
        <v>102</v>
      </c>
      <c r="B19" s="8" t="s">
        <v>72</v>
      </c>
      <c r="C19" s="13" t="s">
        <v>103</v>
      </c>
      <c r="D19" s="13" t="s">
        <v>74</v>
      </c>
      <c r="E19" s="13">
        <v>924</v>
      </c>
      <c r="F19" s="13">
        <v>1.095514E-2</v>
      </c>
      <c r="G19" s="13">
        <v>5.7086999999999997E-5</v>
      </c>
      <c r="H19" s="13">
        <v>5.1305036099999999</v>
      </c>
      <c r="I19" s="13">
        <v>6.6266199999999997E-3</v>
      </c>
      <c r="J19" s="13">
        <v>1.97493607</v>
      </c>
      <c r="K19" s="13">
        <v>2.3224399999999998E-3</v>
      </c>
      <c r="L19" s="13">
        <v>2.9347800000000001E-3</v>
      </c>
      <c r="M19" s="13">
        <v>3.9294E-5</v>
      </c>
      <c r="N19" s="13">
        <v>1</v>
      </c>
      <c r="O19" s="13">
        <v>0</v>
      </c>
      <c r="P19" s="13">
        <v>2.9040899999999998E-3</v>
      </c>
      <c r="Q19" s="13">
        <v>4.0698999999999998E-5</v>
      </c>
      <c r="R19" s="13"/>
      <c r="S19" s="13"/>
      <c r="T19" s="13">
        <v>0.33210646999999999</v>
      </c>
      <c r="U19" s="13">
        <v>7.1988E-4</v>
      </c>
      <c r="V19" s="13">
        <v>897.48</v>
      </c>
      <c r="W19" s="13">
        <v>4.6454709100000002</v>
      </c>
      <c r="X19" s="13">
        <v>420307.93099999998</v>
      </c>
      <c r="Y19" s="13">
        <v>498.05178100000001</v>
      </c>
      <c r="Z19" s="13">
        <v>161792.15900000001</v>
      </c>
      <c r="AA19" s="13">
        <v>117.622794</v>
      </c>
      <c r="AB19" s="13">
        <v>240.44</v>
      </c>
      <c r="AC19" s="13">
        <v>3.2614311800000002</v>
      </c>
      <c r="AD19" s="13">
        <v>81924.479999999996</v>
      </c>
      <c r="AE19" s="13">
        <v>78.552553900000007</v>
      </c>
      <c r="AF19" s="13">
        <v>237.92</v>
      </c>
      <c r="AG19" s="13">
        <v>3.3505820399999999</v>
      </c>
      <c r="AH19" s="13"/>
      <c r="AI19" s="13"/>
      <c r="AJ19" s="13">
        <v>27207.439999999999</v>
      </c>
      <c r="AK19" s="13">
        <v>60.408831599999999</v>
      </c>
      <c r="AL19" s="13">
        <v>-989.04485999999997</v>
      </c>
      <c r="AM19" s="13">
        <v>5.7087430000000002E-2</v>
      </c>
      <c r="AN19" s="13">
        <v>464647.45</v>
      </c>
      <c r="AO19" s="13">
        <v>601.43602999999996</v>
      </c>
      <c r="AP19" s="13">
        <v>5157107.16</v>
      </c>
      <c r="AQ19" s="13">
        <v>6065.6997700000002</v>
      </c>
      <c r="AR19" s="13">
        <v>-991.20911000000001</v>
      </c>
      <c r="AS19" s="13">
        <v>0.11770179</v>
      </c>
      <c r="AT19" s="13">
        <v>1993.7062100000001</v>
      </c>
      <c r="AU19" s="13">
        <v>0</v>
      </c>
      <c r="AV19" s="13">
        <v>-991.31098999999995</v>
      </c>
      <c r="AW19" s="13">
        <v>0.12177024</v>
      </c>
      <c r="AX19" s="13"/>
      <c r="AY19" s="13"/>
      <c r="AZ19" s="13">
        <v>-6.3387808999999997</v>
      </c>
      <c r="BA19" s="13">
        <v>2.15388504</v>
      </c>
      <c r="BB19" s="13">
        <v>0.82511716999999996</v>
      </c>
      <c r="BC19" s="13">
        <v>1.7972854300000001</v>
      </c>
      <c r="BD19" s="13">
        <v>1.4574045200000001</v>
      </c>
      <c r="BE19" s="13">
        <v>1.10170137</v>
      </c>
      <c r="BF19" s="13">
        <v>0</v>
      </c>
      <c r="BG19" s="13">
        <v>1.1471045</v>
      </c>
      <c r="BH19" s="13"/>
      <c r="BI19" s="13">
        <v>1.6462869600000001</v>
      </c>
      <c r="BJ19" s="8" t="s">
        <v>102</v>
      </c>
      <c r="BK19" s="13">
        <v>57.18</v>
      </c>
      <c r="BL19" s="13"/>
      <c r="BM19" s="17"/>
      <c r="BN19" s="13"/>
      <c r="BO19" s="13">
        <v>2890</v>
      </c>
      <c r="BP19" s="13"/>
      <c r="BQ19" s="15"/>
      <c r="BR19" s="15"/>
      <c r="BS19" s="15"/>
      <c r="BT19" s="15"/>
      <c r="BU19" s="13"/>
      <c r="BY19">
        <f t="shared" si="1"/>
        <v>0.62641490519999998</v>
      </c>
      <c r="BZ19">
        <f t="shared" si="2"/>
        <v>293.3621964198</v>
      </c>
      <c r="CA19">
        <f t="shared" si="3"/>
        <v>112.9268444826</v>
      </c>
      <c r="CB19">
        <f t="shared" si="4"/>
        <v>0.1678107204</v>
      </c>
      <c r="CE19">
        <f>BK19*T19</f>
        <v>18.989847954599998</v>
      </c>
    </row>
    <row r="20" spans="1:83" x14ac:dyDescent="0.2">
      <c r="A20" s="8" t="s">
        <v>102</v>
      </c>
      <c r="B20" s="8" t="s">
        <v>72</v>
      </c>
      <c r="C20" s="13" t="s">
        <v>104</v>
      </c>
      <c r="D20" s="13" t="s">
        <v>74</v>
      </c>
      <c r="E20" s="13">
        <v>871</v>
      </c>
      <c r="F20" s="13">
        <v>9.2468900000000007E-3</v>
      </c>
      <c r="G20" s="13">
        <v>7.2948999999999996E-5</v>
      </c>
      <c r="H20" s="13">
        <v>4.3700099699999999</v>
      </c>
      <c r="I20" s="13">
        <v>4.1843200000000001E-3</v>
      </c>
      <c r="J20" s="13">
        <v>1.8483863599999999</v>
      </c>
      <c r="K20" s="13">
        <v>1.9595300000000001E-3</v>
      </c>
      <c r="L20" s="13">
        <v>2.5818899999999999E-3</v>
      </c>
      <c r="M20" s="13">
        <v>4.3424000000000003E-5</v>
      </c>
      <c r="N20" s="13">
        <v>1</v>
      </c>
      <c r="O20" s="13">
        <v>0</v>
      </c>
      <c r="P20" s="13">
        <v>2.7753399999999998E-3</v>
      </c>
      <c r="Q20" s="13">
        <v>3.154E-5</v>
      </c>
      <c r="R20" s="13"/>
      <c r="S20" s="13"/>
      <c r="T20" s="13">
        <v>0.30294392999999997</v>
      </c>
      <c r="U20" s="13">
        <v>4.8179000000000001E-4</v>
      </c>
      <c r="V20" s="13">
        <v>852.52</v>
      </c>
      <c r="W20" s="13">
        <v>6.4472526400000003</v>
      </c>
      <c r="X20" s="13">
        <v>402916.94400000002</v>
      </c>
      <c r="Y20" s="13">
        <v>274.575332</v>
      </c>
      <c r="Z20" s="13">
        <v>170421.359</v>
      </c>
      <c r="AA20" s="13">
        <v>96.030563799999996</v>
      </c>
      <c r="AB20" s="13">
        <v>238.04</v>
      </c>
      <c r="AC20" s="13">
        <v>3.9759611000000001</v>
      </c>
      <c r="AD20" s="13">
        <v>92201.76</v>
      </c>
      <c r="AE20" s="13">
        <v>78.199835300000004</v>
      </c>
      <c r="AF20" s="13">
        <v>255.88</v>
      </c>
      <c r="AG20" s="13">
        <v>2.8817355899999999</v>
      </c>
      <c r="AH20" s="13"/>
      <c r="AI20" s="13"/>
      <c r="AJ20" s="13">
        <v>27931.48</v>
      </c>
      <c r="AK20" s="13">
        <v>37.596636400000001</v>
      </c>
      <c r="AL20" s="13">
        <v>-990.75310999999999</v>
      </c>
      <c r="AM20" s="13">
        <v>7.2948579999999999E-2</v>
      </c>
      <c r="AN20" s="13">
        <v>395624.61200000002</v>
      </c>
      <c r="AO20" s="13">
        <v>379.77129500000001</v>
      </c>
      <c r="AP20" s="13">
        <v>4826586.62</v>
      </c>
      <c r="AQ20" s="13">
        <v>5117.8614799999996</v>
      </c>
      <c r="AR20" s="13">
        <v>-992.26616000000001</v>
      </c>
      <c r="AS20" s="13">
        <v>0.13007353999999999</v>
      </c>
      <c r="AT20" s="13">
        <v>1993.7062100000001</v>
      </c>
      <c r="AU20" s="13">
        <v>0</v>
      </c>
      <c r="AV20" s="13">
        <v>-991.69619999999998</v>
      </c>
      <c r="AW20" s="13">
        <v>9.4367759999999995E-2</v>
      </c>
      <c r="AX20" s="13"/>
      <c r="AY20" s="13"/>
      <c r="AZ20" s="13">
        <v>-93.592984000000001</v>
      </c>
      <c r="BA20" s="13">
        <v>1.44152788</v>
      </c>
      <c r="BB20" s="13">
        <v>1.2184889800000001</v>
      </c>
      <c r="BC20" s="13">
        <v>1.3938362399999999</v>
      </c>
      <c r="BD20" s="13">
        <v>1.3780664600000001</v>
      </c>
      <c r="BE20" s="13">
        <v>1.37722707</v>
      </c>
      <c r="BF20" s="13">
        <v>0</v>
      </c>
      <c r="BG20" s="13">
        <v>0.96473880999999995</v>
      </c>
      <c r="BH20" s="13"/>
      <c r="BI20" s="13">
        <v>1.2374605000000001</v>
      </c>
      <c r="BJ20" s="8" t="s">
        <v>102</v>
      </c>
      <c r="BK20" s="13">
        <v>57.18</v>
      </c>
      <c r="BL20" s="13"/>
      <c r="BM20" s="17"/>
      <c r="BN20" s="13"/>
      <c r="BO20" s="13">
        <v>2890</v>
      </c>
      <c r="BP20" s="13"/>
      <c r="BQ20" s="15"/>
      <c r="BR20" s="15"/>
      <c r="BS20" s="15"/>
      <c r="BT20" s="15"/>
      <c r="BU20" s="13"/>
      <c r="BY20">
        <f t="shared" si="1"/>
        <v>0.5287371702</v>
      </c>
      <c r="BZ20">
        <f t="shared" si="2"/>
        <v>249.87717008459998</v>
      </c>
      <c r="CA20">
        <f t="shared" si="3"/>
        <v>105.69073206479999</v>
      </c>
      <c r="CB20">
        <f t="shared" si="4"/>
        <v>0.1476324702</v>
      </c>
      <c r="CE20">
        <f>BK20*T20</f>
        <v>17.322333917399998</v>
      </c>
    </row>
    <row r="21" spans="1:83" x14ac:dyDescent="0.2">
      <c r="A21" s="8" t="s">
        <v>105</v>
      </c>
      <c r="B21" s="8" t="s">
        <v>72</v>
      </c>
      <c r="C21" s="13" t="s">
        <v>106</v>
      </c>
      <c r="D21" s="13" t="s">
        <v>74</v>
      </c>
      <c r="E21" s="13">
        <v>1050</v>
      </c>
      <c r="F21" s="13">
        <v>1.454391E-2</v>
      </c>
      <c r="G21" s="13">
        <v>7.5086999999999994E-5</v>
      </c>
      <c r="H21" s="13">
        <v>1.9201353999999999</v>
      </c>
      <c r="I21" s="13">
        <v>1.7170499999999999E-3</v>
      </c>
      <c r="J21" s="13">
        <v>1.7494221000000001</v>
      </c>
      <c r="K21" s="13">
        <v>1.5309799999999999E-3</v>
      </c>
      <c r="L21" s="13">
        <v>0.65906723</v>
      </c>
      <c r="M21" s="13">
        <v>9.4419000000000002E-4</v>
      </c>
      <c r="N21" s="13">
        <v>1</v>
      </c>
      <c r="O21" s="13">
        <v>0</v>
      </c>
      <c r="P21" s="13">
        <v>0.26804608000000002</v>
      </c>
      <c r="Q21" s="13">
        <v>4.9463999999999997E-4</v>
      </c>
      <c r="R21" s="13"/>
      <c r="S21" s="13"/>
      <c r="T21" s="13">
        <v>0.40469640000000001</v>
      </c>
      <c r="U21" s="13">
        <v>8.1804000000000002E-4</v>
      </c>
      <c r="V21" s="13">
        <v>1070.44</v>
      </c>
      <c r="W21" s="13">
        <v>5.6621786099999998</v>
      </c>
      <c r="X21" s="13">
        <v>141319.72</v>
      </c>
      <c r="Y21" s="13">
        <v>68.341775699999999</v>
      </c>
      <c r="Z21" s="13">
        <v>128755.68</v>
      </c>
      <c r="AA21" s="13">
        <v>78.128413399999999</v>
      </c>
      <c r="AB21" s="13">
        <v>48506.36</v>
      </c>
      <c r="AC21" s="13">
        <v>51.267952299999997</v>
      </c>
      <c r="AD21" s="13">
        <v>73600.08</v>
      </c>
      <c r="AE21" s="13">
        <v>67.879891900000004</v>
      </c>
      <c r="AF21" s="13">
        <v>19727.919999999998</v>
      </c>
      <c r="AG21" s="13">
        <v>34.301162300000001</v>
      </c>
      <c r="AH21" s="13"/>
      <c r="AI21" s="13"/>
      <c r="AJ21" s="13">
        <v>29785.200000000001</v>
      </c>
      <c r="AK21" s="13">
        <v>56.272699099999997</v>
      </c>
      <c r="AL21" s="13">
        <v>-985.45609000000002</v>
      </c>
      <c r="AM21" s="13">
        <v>7.5087340000000002E-2</v>
      </c>
      <c r="AN21" s="13">
        <v>173272.59</v>
      </c>
      <c r="AO21" s="13">
        <v>155.84011699999999</v>
      </c>
      <c r="AP21" s="13">
        <v>4568113.3099999996</v>
      </c>
      <c r="AQ21" s="13">
        <v>3998.5828299999998</v>
      </c>
      <c r="AR21" s="13">
        <v>974.18213900000001</v>
      </c>
      <c r="AS21" s="13">
        <v>2.82823717</v>
      </c>
      <c r="AT21" s="13">
        <v>1993.7062100000001</v>
      </c>
      <c r="AU21" s="13">
        <v>0</v>
      </c>
      <c r="AV21" s="13">
        <v>-198.00722999999999</v>
      </c>
      <c r="AW21" s="13">
        <v>1.4799665</v>
      </c>
      <c r="AX21" s="13"/>
      <c r="AY21" s="13"/>
      <c r="AZ21" s="13">
        <v>210.84998100000001</v>
      </c>
      <c r="BA21" s="13">
        <v>2.44758298</v>
      </c>
      <c r="BB21" s="13">
        <v>0.89120542000000003</v>
      </c>
      <c r="BC21" s="13">
        <v>1.04543988</v>
      </c>
      <c r="BD21" s="13">
        <v>1.0064339899999999</v>
      </c>
      <c r="BE21" s="13">
        <v>1.30180034</v>
      </c>
      <c r="BF21" s="13">
        <v>0</v>
      </c>
      <c r="BG21" s="13">
        <v>1.2232122400000001</v>
      </c>
      <c r="BH21" s="13"/>
      <c r="BI21" s="13">
        <v>1.56424114</v>
      </c>
      <c r="BJ21" s="8" t="s">
        <v>105</v>
      </c>
      <c r="BK21" s="13">
        <v>57.56</v>
      </c>
      <c r="BL21" s="13"/>
      <c r="BM21" s="17"/>
      <c r="BN21" s="13"/>
      <c r="BO21" s="13">
        <v>835</v>
      </c>
      <c r="BP21" s="13"/>
      <c r="BQ21" s="15"/>
      <c r="BR21" s="15"/>
      <c r="BS21" s="15"/>
      <c r="BT21" s="15"/>
      <c r="BU21" s="13"/>
      <c r="BY21">
        <f t="shared" si="1"/>
        <v>0.83714745960000003</v>
      </c>
      <c r="BZ21">
        <f t="shared" si="2"/>
        <v>110.52299362399999</v>
      </c>
      <c r="CA21">
        <f t="shared" si="3"/>
        <v>100.69673607600001</v>
      </c>
      <c r="CB21">
        <f t="shared" si="4"/>
        <v>37.935909758800001</v>
      </c>
      <c r="CE21">
        <f>BK21*T21</f>
        <v>23.294324784000001</v>
      </c>
    </row>
    <row r="22" spans="1:83" x14ac:dyDescent="0.2">
      <c r="A22" s="8" t="s">
        <v>105</v>
      </c>
      <c r="B22" s="8" t="s">
        <v>72</v>
      </c>
      <c r="C22" s="13" t="s">
        <v>107</v>
      </c>
      <c r="D22" s="13" t="s">
        <v>74</v>
      </c>
      <c r="E22" s="13">
        <v>1042</v>
      </c>
      <c r="F22" s="13">
        <v>1.4115529999999999E-2</v>
      </c>
      <c r="G22" s="13">
        <v>6.0383000000000001E-5</v>
      </c>
      <c r="H22" s="13">
        <v>1.0623868299999999</v>
      </c>
      <c r="I22" s="13">
        <v>1.2591600000000001E-3</v>
      </c>
      <c r="J22" s="13">
        <v>1.81674669</v>
      </c>
      <c r="K22" s="13">
        <v>1.78667E-3</v>
      </c>
      <c r="L22" s="13">
        <v>0.46735921000000002</v>
      </c>
      <c r="M22" s="13">
        <v>9.5483999999999999E-4</v>
      </c>
      <c r="N22" s="13">
        <v>1</v>
      </c>
      <c r="O22" s="13">
        <v>0</v>
      </c>
      <c r="P22" s="13">
        <v>0.27288989000000002</v>
      </c>
      <c r="Q22" s="13">
        <v>9.5839999999999999E-4</v>
      </c>
      <c r="R22" s="13"/>
      <c r="S22" s="13"/>
      <c r="T22" s="13">
        <v>0.33074989999999999</v>
      </c>
      <c r="U22" s="13">
        <v>1.0368700000000001E-3</v>
      </c>
      <c r="V22" s="13">
        <v>1021.24</v>
      </c>
      <c r="W22" s="13">
        <v>4.2678175500000002</v>
      </c>
      <c r="X22" s="13">
        <v>76862.679999999993</v>
      </c>
      <c r="Y22" s="13">
        <v>75.289966500000006</v>
      </c>
      <c r="Z22" s="13">
        <v>131440.04</v>
      </c>
      <c r="AA22" s="13">
        <v>102.535871</v>
      </c>
      <c r="AB22" s="13">
        <v>33812.959999999999</v>
      </c>
      <c r="AC22" s="13">
        <v>64.655715900000004</v>
      </c>
      <c r="AD22" s="13">
        <v>72349.84</v>
      </c>
      <c r="AE22" s="13">
        <v>49.101516599999997</v>
      </c>
      <c r="AF22" s="13">
        <v>19743</v>
      </c>
      <c r="AG22" s="13">
        <v>64.087154200000001</v>
      </c>
      <c r="AH22" s="13"/>
      <c r="AI22" s="13"/>
      <c r="AJ22" s="13">
        <v>23929.32</v>
      </c>
      <c r="AK22" s="13">
        <v>71.641787600000001</v>
      </c>
      <c r="AL22" s="13">
        <v>-985.88446999999996</v>
      </c>
      <c r="AM22" s="13">
        <v>6.0382940000000003E-2</v>
      </c>
      <c r="AN22" s="13">
        <v>95422.837700000004</v>
      </c>
      <c r="AO22" s="13">
        <v>114.281971</v>
      </c>
      <c r="AP22" s="13">
        <v>4743950.62</v>
      </c>
      <c r="AQ22" s="13">
        <v>4666.3912300000002</v>
      </c>
      <c r="AR22" s="13">
        <v>399.93640799999997</v>
      </c>
      <c r="AS22" s="13">
        <v>2.86015183</v>
      </c>
      <c r="AT22" s="13">
        <v>1993.7062100000001</v>
      </c>
      <c r="AU22" s="13">
        <v>0</v>
      </c>
      <c r="AV22" s="13">
        <v>-183.51455999999999</v>
      </c>
      <c r="AW22" s="13">
        <v>2.8675422500000001</v>
      </c>
      <c r="AX22" s="13"/>
      <c r="AY22" s="13"/>
      <c r="AZ22" s="13">
        <v>-10.397650000000001</v>
      </c>
      <c r="BA22" s="13">
        <v>3.1023060199999999</v>
      </c>
      <c r="BB22" s="13">
        <v>0.72141308000000004</v>
      </c>
      <c r="BC22" s="13">
        <v>1.2159572299999999</v>
      </c>
      <c r="BD22" s="13">
        <v>1.1289828399999999</v>
      </c>
      <c r="BE22" s="13">
        <v>1.6481682799999999</v>
      </c>
      <c r="BF22" s="13">
        <v>0</v>
      </c>
      <c r="BG22" s="13">
        <v>2.3244509299999998</v>
      </c>
      <c r="BH22" s="13"/>
      <c r="BI22" s="13">
        <v>2.2340264400000001</v>
      </c>
      <c r="BJ22" s="8" t="s">
        <v>105</v>
      </c>
      <c r="BK22" s="13">
        <v>57.56</v>
      </c>
      <c r="BL22" s="13"/>
      <c r="BM22" s="17"/>
      <c r="BN22" s="13"/>
      <c r="BO22" s="13">
        <v>835</v>
      </c>
      <c r="BP22" s="13"/>
      <c r="BQ22" s="15"/>
      <c r="BR22" s="15"/>
      <c r="BS22" s="15"/>
      <c r="BT22" s="15"/>
      <c r="BU22" s="13"/>
      <c r="BY22">
        <f t="shared" si="1"/>
        <v>0.81248990679999999</v>
      </c>
      <c r="BZ22">
        <f t="shared" si="2"/>
        <v>61.150985934799998</v>
      </c>
      <c r="CA22">
        <f t="shared" si="3"/>
        <v>104.5719394764</v>
      </c>
      <c r="CB22">
        <f t="shared" si="4"/>
        <v>26.901196127600002</v>
      </c>
      <c r="CE22">
        <f>BK22*T22</f>
        <v>19.037964244000001</v>
      </c>
    </row>
    <row r="23" spans="1:83" x14ac:dyDescent="0.2">
      <c r="A23" s="8" t="s">
        <v>108</v>
      </c>
      <c r="B23" s="8" t="s">
        <v>72</v>
      </c>
      <c r="C23" s="13" t="s">
        <v>109</v>
      </c>
      <c r="D23" s="13" t="s">
        <v>74</v>
      </c>
      <c r="E23" s="13">
        <v>1347</v>
      </c>
      <c r="F23" s="13">
        <v>2.1141750000000001E-2</v>
      </c>
      <c r="G23" s="13">
        <v>1.0164E-4</v>
      </c>
      <c r="H23" s="13">
        <v>3.67122766</v>
      </c>
      <c r="I23" s="13">
        <v>6.9318000000000001E-3</v>
      </c>
      <c r="J23" s="13">
        <v>1.9806855699999999</v>
      </c>
      <c r="K23" s="13">
        <v>3.0924699999999999E-3</v>
      </c>
      <c r="L23" s="13">
        <v>6.1459149999999997E-2</v>
      </c>
      <c r="M23" s="13">
        <v>2.5402999999999998E-4</v>
      </c>
      <c r="N23" s="13">
        <v>1</v>
      </c>
      <c r="O23" s="13">
        <v>0</v>
      </c>
      <c r="P23" s="13">
        <v>2.0548599999999999E-3</v>
      </c>
      <c r="Q23" s="13">
        <v>4.4728000000000003E-5</v>
      </c>
      <c r="R23" s="13"/>
      <c r="S23" s="13"/>
      <c r="T23" s="13">
        <v>2.4331988099999999</v>
      </c>
      <c r="U23" s="13">
        <v>8.2433799999999998E-3</v>
      </c>
      <c r="V23" s="13">
        <v>1303.44</v>
      </c>
      <c r="W23" s="13">
        <v>5.6509822200000004</v>
      </c>
      <c r="X23" s="13">
        <v>226345.47700000001</v>
      </c>
      <c r="Y23" s="13">
        <v>249.799924</v>
      </c>
      <c r="Z23" s="13">
        <v>122117.48</v>
      </c>
      <c r="AA23" s="13">
        <v>77.163529800000006</v>
      </c>
      <c r="AB23" s="13">
        <v>3789.12</v>
      </c>
      <c r="AC23" s="13">
        <v>13.7203401</v>
      </c>
      <c r="AD23" s="13">
        <v>61656.92</v>
      </c>
      <c r="AE23" s="13">
        <v>80.534814800000007</v>
      </c>
      <c r="AF23" s="13">
        <v>126.68</v>
      </c>
      <c r="AG23" s="13">
        <v>2.73417873</v>
      </c>
      <c r="AH23" s="13"/>
      <c r="AI23" s="13"/>
      <c r="AJ23" s="13">
        <v>150011.84</v>
      </c>
      <c r="AK23" s="13">
        <v>393.53503699999999</v>
      </c>
      <c r="AL23" s="13">
        <v>-978.85825</v>
      </c>
      <c r="AM23" s="13">
        <v>0.10163547000000001</v>
      </c>
      <c r="AN23" s="13">
        <v>332202.728</v>
      </c>
      <c r="AO23" s="13">
        <v>629.13374199999998</v>
      </c>
      <c r="AP23" s="13">
        <v>5172123.62</v>
      </c>
      <c r="AQ23" s="13">
        <v>8076.8734400000003</v>
      </c>
      <c r="AR23" s="13">
        <v>-815.90413000000001</v>
      </c>
      <c r="AS23" s="13">
        <v>0.76091808000000005</v>
      </c>
      <c r="AT23" s="13">
        <v>1993.7062100000001</v>
      </c>
      <c r="AU23" s="13">
        <v>0</v>
      </c>
      <c r="AV23" s="13">
        <v>-993.85185999999999</v>
      </c>
      <c r="AW23" s="13">
        <v>0.13382619000000001</v>
      </c>
      <c r="AX23" s="13"/>
      <c r="AY23" s="13"/>
      <c r="AZ23" s="13">
        <v>6280.1209500000004</v>
      </c>
      <c r="BA23" s="13">
        <v>24.664149399999999</v>
      </c>
      <c r="BB23" s="13">
        <v>0.91275426000000004</v>
      </c>
      <c r="BC23" s="13">
        <v>2.20881719</v>
      </c>
      <c r="BD23" s="13">
        <v>1.6794779799999999</v>
      </c>
      <c r="BE23" s="13">
        <v>1.31237765</v>
      </c>
      <c r="BF23" s="13">
        <v>0</v>
      </c>
      <c r="BG23" s="13">
        <v>1.3006262500000001</v>
      </c>
      <c r="BH23" s="13"/>
      <c r="BI23" s="13">
        <v>3.76356497</v>
      </c>
      <c r="BJ23" s="8" t="s">
        <v>108</v>
      </c>
      <c r="BK23" s="13">
        <v>66.48</v>
      </c>
      <c r="BL23" s="13"/>
      <c r="BM23" s="15"/>
      <c r="BN23" s="13"/>
      <c r="BO23" s="13">
        <v>2385</v>
      </c>
      <c r="BP23" s="13"/>
      <c r="BQ23" s="15"/>
      <c r="BR23" s="15"/>
      <c r="BS23" s="15"/>
      <c r="BT23" s="15"/>
      <c r="BU23" s="13"/>
      <c r="BY23">
        <f t="shared" si="1"/>
        <v>1.4055035400000002</v>
      </c>
      <c r="BZ23">
        <f t="shared" si="2"/>
        <v>244.06321483680003</v>
      </c>
      <c r="CA23">
        <f t="shared" si="3"/>
        <v>131.67597669360001</v>
      </c>
      <c r="CB23">
        <f t="shared" si="4"/>
        <v>4.0858042919999997</v>
      </c>
      <c r="CE23">
        <f>BK23*T23</f>
        <v>161.75905688880002</v>
      </c>
    </row>
    <row r="24" spans="1:83" x14ac:dyDescent="0.2">
      <c r="A24" s="8" t="s">
        <v>108</v>
      </c>
      <c r="B24" s="8" t="s">
        <v>72</v>
      </c>
      <c r="C24" s="13" t="s">
        <v>110</v>
      </c>
      <c r="D24" s="13" t="s">
        <v>74</v>
      </c>
      <c r="E24" s="13">
        <v>1118</v>
      </c>
      <c r="F24" s="13">
        <v>1.726277E-2</v>
      </c>
      <c r="G24" s="13">
        <v>8.9926999999999995E-5</v>
      </c>
      <c r="H24" s="13">
        <v>3.28403584</v>
      </c>
      <c r="I24" s="13">
        <v>4.1014900000000002E-3</v>
      </c>
      <c r="J24" s="13">
        <v>1.8641713499999999</v>
      </c>
      <c r="K24" s="13">
        <v>1.8535100000000001E-3</v>
      </c>
      <c r="L24" s="13">
        <v>5.6052190000000002E-2</v>
      </c>
      <c r="M24" s="13">
        <v>2.1376000000000001E-4</v>
      </c>
      <c r="N24" s="13">
        <v>1</v>
      </c>
      <c r="O24" s="13">
        <v>0</v>
      </c>
      <c r="P24" s="13">
        <v>2.1576199999999999E-3</v>
      </c>
      <c r="Q24" s="13">
        <v>4.5213000000000002E-5</v>
      </c>
      <c r="R24" s="13"/>
      <c r="S24" s="13"/>
      <c r="T24" s="13">
        <v>2.2407749799999999</v>
      </c>
      <c r="U24" s="13">
        <v>4.4255900000000001E-3</v>
      </c>
      <c r="V24" s="13">
        <v>1098.52</v>
      </c>
      <c r="W24" s="13">
        <v>5.5654050499999999</v>
      </c>
      <c r="X24" s="13">
        <v>208982.27799999999</v>
      </c>
      <c r="Y24" s="13">
        <v>197.52698799999999</v>
      </c>
      <c r="Z24" s="13">
        <v>118628.36</v>
      </c>
      <c r="AA24" s="13">
        <v>86.7866322</v>
      </c>
      <c r="AB24" s="13">
        <v>3567</v>
      </c>
      <c r="AC24" s="13">
        <v>14.0635463</v>
      </c>
      <c r="AD24" s="13">
        <v>63636.76</v>
      </c>
      <c r="AE24" s="13">
        <v>48.200701199999997</v>
      </c>
      <c r="AF24" s="13">
        <v>137.32</v>
      </c>
      <c r="AG24" s="13">
        <v>2.9118837000000002</v>
      </c>
      <c r="AH24" s="13"/>
      <c r="AI24" s="13"/>
      <c r="AJ24" s="13">
        <v>142593.48000000001</v>
      </c>
      <c r="AK24" s="13">
        <v>255.59486000000001</v>
      </c>
      <c r="AL24" s="13">
        <v>-982.73722999999995</v>
      </c>
      <c r="AM24" s="13">
        <v>8.9927259999999995E-2</v>
      </c>
      <c r="AN24" s="13">
        <v>297060.97600000002</v>
      </c>
      <c r="AO24" s="13">
        <v>372.25384600000001</v>
      </c>
      <c r="AP24" s="13">
        <v>4867813.59</v>
      </c>
      <c r="AQ24" s="13">
        <v>4840.9676300000001</v>
      </c>
      <c r="AR24" s="13">
        <v>-832.10023999999999</v>
      </c>
      <c r="AS24" s="13">
        <v>0.64030502</v>
      </c>
      <c r="AT24" s="13">
        <v>1993.7062100000001</v>
      </c>
      <c r="AU24" s="13">
        <v>0</v>
      </c>
      <c r="AV24" s="13">
        <v>-993.5444</v>
      </c>
      <c r="AW24" s="13">
        <v>0.13527621000000001</v>
      </c>
      <c r="AX24" s="13"/>
      <c r="AY24" s="13"/>
      <c r="AZ24" s="13">
        <v>5704.3896400000003</v>
      </c>
      <c r="BA24" s="13">
        <v>13.2413589</v>
      </c>
      <c r="BB24" s="13">
        <v>0.90973490000000001</v>
      </c>
      <c r="BC24" s="13">
        <v>1.46592352</v>
      </c>
      <c r="BD24" s="13">
        <v>1.07535563</v>
      </c>
      <c r="BE24" s="13">
        <v>1.1778559900000001</v>
      </c>
      <c r="BF24" s="13">
        <v>0</v>
      </c>
      <c r="BG24" s="13">
        <v>1.30355686</v>
      </c>
      <c r="BH24" s="13"/>
      <c r="BI24" s="13">
        <v>2.2016464199999999</v>
      </c>
      <c r="BJ24" s="8" t="s">
        <v>108</v>
      </c>
      <c r="BK24" s="13">
        <v>66.48</v>
      </c>
      <c r="BL24" s="13"/>
      <c r="BM24" s="15"/>
      <c r="BN24" s="13"/>
      <c r="BO24" s="13">
        <v>2385</v>
      </c>
      <c r="BP24" s="13"/>
      <c r="BQ24" s="15"/>
      <c r="BR24" s="15"/>
      <c r="BS24" s="15"/>
      <c r="BT24" s="15"/>
      <c r="BU24" s="13"/>
      <c r="BY24">
        <f t="shared" si="1"/>
        <v>1.1476289496000001</v>
      </c>
      <c r="BZ24">
        <f t="shared" si="2"/>
        <v>218.32270264320002</v>
      </c>
      <c r="CA24">
        <f t="shared" si="3"/>
        <v>123.930111348</v>
      </c>
      <c r="CB24">
        <f t="shared" si="4"/>
        <v>3.7263495912000004</v>
      </c>
      <c r="CE24">
        <f>BK24*T24</f>
        <v>148.96672067040001</v>
      </c>
    </row>
    <row r="25" spans="1:83" x14ac:dyDescent="0.2">
      <c r="A25" s="8" t="s">
        <v>111</v>
      </c>
      <c r="B25" s="8" t="s">
        <v>112</v>
      </c>
      <c r="C25" s="13" t="s">
        <v>113</v>
      </c>
      <c r="D25" s="13" t="s">
        <v>74</v>
      </c>
      <c r="E25" s="13">
        <v>255</v>
      </c>
      <c r="F25" s="13">
        <v>3.4319799999999998E-3</v>
      </c>
      <c r="G25" s="13">
        <v>5.3355E-5</v>
      </c>
      <c r="H25" s="13">
        <v>3.6112859999999997E-2</v>
      </c>
      <c r="I25" s="13">
        <v>1.6035999999999999E-4</v>
      </c>
      <c r="J25" s="13">
        <v>1.764124</v>
      </c>
      <c r="K25" s="13">
        <v>1.7722199999999999E-3</v>
      </c>
      <c r="L25" s="13">
        <v>4.6001769999999997E-2</v>
      </c>
      <c r="M25" s="13">
        <v>1.8851999999999999E-4</v>
      </c>
      <c r="N25" s="13">
        <v>1</v>
      </c>
      <c r="O25" s="13">
        <v>0</v>
      </c>
      <c r="P25" s="13">
        <v>1.7009099999999999E-3</v>
      </c>
      <c r="Q25" s="13">
        <v>2.4953999999999999E-5</v>
      </c>
      <c r="R25" s="13"/>
      <c r="S25" s="13"/>
      <c r="T25" s="13">
        <v>1.5936000000000001E-5</v>
      </c>
      <c r="U25" s="13">
        <v>3.3455E-6</v>
      </c>
      <c r="V25" s="13">
        <v>258.56</v>
      </c>
      <c r="W25" s="13">
        <v>3.9816579499999998</v>
      </c>
      <c r="X25" s="13">
        <v>2720.84</v>
      </c>
      <c r="Y25" s="13">
        <v>11.815058199999999</v>
      </c>
      <c r="Z25" s="13">
        <v>132913.60000000001</v>
      </c>
      <c r="AA25" s="13">
        <v>43.075746899999999</v>
      </c>
      <c r="AB25" s="13">
        <v>3465.92</v>
      </c>
      <c r="AC25" s="13">
        <v>14.136468199999999</v>
      </c>
      <c r="AD25" s="13">
        <v>75344.2</v>
      </c>
      <c r="AE25" s="13">
        <v>72.359726300000005</v>
      </c>
      <c r="AF25" s="13">
        <v>128.16</v>
      </c>
      <c r="AG25" s="13">
        <v>1.8988417500000001</v>
      </c>
      <c r="AH25" s="13"/>
      <c r="AI25" s="13"/>
      <c r="AJ25" s="13">
        <v>1.2</v>
      </c>
      <c r="AK25" s="13">
        <v>0.25166115</v>
      </c>
      <c r="AL25" s="13">
        <v>-996.56802000000005</v>
      </c>
      <c r="AM25" s="13">
        <v>5.3355020000000003E-2</v>
      </c>
      <c r="AN25" s="13">
        <v>2277.6236899999999</v>
      </c>
      <c r="AO25" s="13">
        <v>14.554460300000001</v>
      </c>
      <c r="AP25" s="13">
        <v>4606511.49</v>
      </c>
      <c r="AQ25" s="13">
        <v>4628.64984</v>
      </c>
      <c r="AR25" s="13">
        <v>-862.20545000000004</v>
      </c>
      <c r="AS25" s="13">
        <v>0.56469153000000005</v>
      </c>
      <c r="AT25" s="13">
        <v>1993.7062100000001</v>
      </c>
      <c r="AU25" s="13">
        <v>0</v>
      </c>
      <c r="AV25" s="13">
        <v>-994.91089999999997</v>
      </c>
      <c r="AW25" s="13">
        <v>7.4662720000000002E-2</v>
      </c>
      <c r="AX25" s="13"/>
      <c r="AY25" s="13"/>
      <c r="AZ25" s="13">
        <v>-999.95231999999999</v>
      </c>
      <c r="BA25" s="13">
        <v>1.000968E-2</v>
      </c>
      <c r="BB25" s="13">
        <v>1.32621491</v>
      </c>
      <c r="BC25" s="13">
        <v>1.20929347</v>
      </c>
      <c r="BD25" s="13">
        <v>1.17069417</v>
      </c>
      <c r="BE25" s="13">
        <v>1.2536288900000001</v>
      </c>
      <c r="BF25" s="13">
        <v>0</v>
      </c>
      <c r="BG25" s="13">
        <v>0.88189382000000005</v>
      </c>
      <c r="BH25" s="13"/>
      <c r="BI25" s="13">
        <v>1.2221351300000001</v>
      </c>
      <c r="BJ25" s="8" t="s">
        <v>111</v>
      </c>
      <c r="BK25" s="13">
        <v>53.97</v>
      </c>
      <c r="BL25" s="13"/>
      <c r="BM25" s="15"/>
      <c r="BN25" s="13"/>
      <c r="BO25" s="13"/>
      <c r="BP25" s="13"/>
      <c r="BQ25" s="15"/>
      <c r="BR25" s="15"/>
      <c r="BS25" s="15"/>
      <c r="BT25" s="15"/>
      <c r="BU25" s="13"/>
      <c r="BY25">
        <f t="shared" si="1"/>
        <v>0.18522396059999999</v>
      </c>
      <c r="BZ25">
        <f t="shared" si="2"/>
        <v>1.9490110541999999</v>
      </c>
      <c r="CA25">
        <f t="shared" si="3"/>
        <v>95.209772279999996</v>
      </c>
      <c r="CB25">
        <f t="shared" si="4"/>
        <v>2.4827155268999999</v>
      </c>
      <c r="CE25">
        <f>BK25*T25</f>
        <v>8.6006592000000004E-4</v>
      </c>
    </row>
    <row r="26" spans="1:83" x14ac:dyDescent="0.2">
      <c r="A26" s="8" t="s">
        <v>111</v>
      </c>
      <c r="B26" s="8" t="s">
        <v>112</v>
      </c>
      <c r="C26" s="13" t="s">
        <v>114</v>
      </c>
      <c r="D26" s="13" t="s">
        <v>74</v>
      </c>
      <c r="E26" s="13">
        <v>197</v>
      </c>
      <c r="F26" s="13">
        <v>2.2309600000000001E-3</v>
      </c>
      <c r="G26" s="13">
        <v>3.5317000000000001E-5</v>
      </c>
      <c r="H26" s="13">
        <v>3.6053710000000003E-2</v>
      </c>
      <c r="I26" s="13">
        <v>1.6986E-4</v>
      </c>
      <c r="J26" s="13">
        <v>1.7662049900000001</v>
      </c>
      <c r="K26" s="13">
        <v>1.3470000000000001E-3</v>
      </c>
      <c r="L26" s="13">
        <v>4.6592759999999997E-2</v>
      </c>
      <c r="M26" s="13">
        <v>1.7215000000000001E-4</v>
      </c>
      <c r="N26" s="13">
        <v>1</v>
      </c>
      <c r="O26" s="13">
        <v>0</v>
      </c>
      <c r="P26" s="13">
        <v>1.6099199999999999E-3</v>
      </c>
      <c r="Q26" s="13">
        <v>3.1019999999999998E-5</v>
      </c>
      <c r="R26" s="13"/>
      <c r="S26" s="13"/>
      <c r="T26" s="13">
        <v>7.4659E-6</v>
      </c>
      <c r="U26" s="13">
        <v>2.0491E-6</v>
      </c>
      <c r="V26" s="13">
        <v>167.48</v>
      </c>
      <c r="W26" s="13">
        <v>2.6634063399999999</v>
      </c>
      <c r="X26" s="13">
        <v>2706.6</v>
      </c>
      <c r="Y26" s="13">
        <v>13.4440817</v>
      </c>
      <c r="Z26" s="13">
        <v>132588.12</v>
      </c>
      <c r="AA26" s="13">
        <v>137.13594499999999</v>
      </c>
      <c r="AB26" s="13">
        <v>3497.72</v>
      </c>
      <c r="AC26" s="13">
        <v>13.413242199999999</v>
      </c>
      <c r="AD26" s="13">
        <v>75069.64</v>
      </c>
      <c r="AE26" s="13">
        <v>60.530677599999997</v>
      </c>
      <c r="AF26" s="13">
        <v>120.84</v>
      </c>
      <c r="AG26" s="13">
        <v>2.2954157199999998</v>
      </c>
      <c r="AH26" s="13"/>
      <c r="AI26" s="13"/>
      <c r="AJ26" s="13">
        <v>0.56000000000000005</v>
      </c>
      <c r="AK26" s="13">
        <v>0.15362291</v>
      </c>
      <c r="AL26" s="13">
        <v>-997.76904000000002</v>
      </c>
      <c r="AM26" s="13">
        <v>3.531749E-2</v>
      </c>
      <c r="AN26" s="13">
        <v>2272.2557299999999</v>
      </c>
      <c r="AO26" s="13">
        <v>15.4163093</v>
      </c>
      <c r="AP26" s="13">
        <v>4611946.59</v>
      </c>
      <c r="AQ26" s="13">
        <v>3518.0675700000002</v>
      </c>
      <c r="AR26" s="13">
        <v>-860.43520000000001</v>
      </c>
      <c r="AS26" s="13">
        <v>0.51565388000000001</v>
      </c>
      <c r="AT26" s="13">
        <v>1993.7062100000001</v>
      </c>
      <c r="AU26" s="13">
        <v>0</v>
      </c>
      <c r="AV26" s="13">
        <v>-995.18313999999998</v>
      </c>
      <c r="AW26" s="13">
        <v>9.2810489999999995E-2</v>
      </c>
      <c r="AX26" s="13"/>
      <c r="AY26" s="13"/>
      <c r="AZ26" s="13">
        <v>-999.97766000000001</v>
      </c>
      <c r="BA26" s="13">
        <v>6.1310499999999999E-3</v>
      </c>
      <c r="BB26" s="13">
        <v>1.0875322300000001</v>
      </c>
      <c r="BC26" s="13">
        <v>1.27967735</v>
      </c>
      <c r="BD26" s="13">
        <v>0.88732498999999998</v>
      </c>
      <c r="BE26" s="13">
        <v>1.1350959300000001</v>
      </c>
      <c r="BF26" s="13">
        <v>0</v>
      </c>
      <c r="BG26" s="13">
        <v>1.1246965200000001</v>
      </c>
      <c r="BH26" s="13"/>
      <c r="BI26" s="13">
        <v>1.0915229500000001</v>
      </c>
      <c r="BJ26" s="8" t="s">
        <v>111</v>
      </c>
      <c r="BK26" s="13">
        <v>53.95</v>
      </c>
      <c r="BL26" s="13"/>
      <c r="BM26" s="15"/>
      <c r="BN26" s="13"/>
      <c r="BO26" s="13"/>
      <c r="BP26" s="13"/>
      <c r="BQ26" s="15"/>
      <c r="BR26" s="15"/>
      <c r="BS26" s="15"/>
      <c r="BT26" s="15"/>
      <c r="BU26" s="13"/>
      <c r="BY26">
        <f t="shared" si="1"/>
        <v>0.12036029200000001</v>
      </c>
      <c r="BZ26">
        <f t="shared" si="2"/>
        <v>1.9450976545000003</v>
      </c>
      <c r="CA26">
        <f t="shared" si="3"/>
        <v>95.286759210500009</v>
      </c>
      <c r="CB26">
        <f t="shared" si="4"/>
        <v>2.5136794020000002</v>
      </c>
      <c r="CE26">
        <f>BK26*T26</f>
        <v>4.0278530500000004E-4</v>
      </c>
    </row>
    <row r="27" spans="1:83" x14ac:dyDescent="0.2">
      <c r="A27" s="8" t="s">
        <v>115</v>
      </c>
      <c r="B27" s="8" t="s">
        <v>72</v>
      </c>
      <c r="C27" s="13" t="s">
        <v>116</v>
      </c>
      <c r="D27" s="13" t="s">
        <v>74</v>
      </c>
      <c r="E27" s="13">
        <v>1420</v>
      </c>
      <c r="F27" s="13">
        <v>1.3630079999999999E-2</v>
      </c>
      <c r="G27" s="13">
        <v>6.9820999999999994E-5</v>
      </c>
      <c r="H27" s="13">
        <v>1.5037583699999999</v>
      </c>
      <c r="I27" s="13">
        <v>1.4849799999999999E-3</v>
      </c>
      <c r="J27" s="13">
        <v>1.70384867</v>
      </c>
      <c r="K27" s="13">
        <v>1.3730999999999999E-3</v>
      </c>
      <c r="L27" s="13">
        <v>0.28037345000000002</v>
      </c>
      <c r="M27" s="13">
        <v>3.7730000000000001E-4</v>
      </c>
      <c r="N27" s="13">
        <v>1</v>
      </c>
      <c r="O27" s="13">
        <v>0</v>
      </c>
      <c r="P27" s="13">
        <v>7.6794520000000005E-2</v>
      </c>
      <c r="Q27" s="13">
        <v>1.5181E-4</v>
      </c>
      <c r="R27" s="13"/>
      <c r="S27" s="13"/>
      <c r="T27" s="13">
        <v>0.16434994999999999</v>
      </c>
      <c r="U27" s="13">
        <v>3.8814999999999998E-4</v>
      </c>
      <c r="V27" s="13">
        <v>1357.12</v>
      </c>
      <c r="W27" s="13">
        <v>6.88</v>
      </c>
      <c r="X27" s="13">
        <v>149726.92000000001</v>
      </c>
      <c r="Y27" s="13">
        <v>131.612281</v>
      </c>
      <c r="Z27" s="13">
        <v>169649.799</v>
      </c>
      <c r="AA27" s="13">
        <v>124.845422</v>
      </c>
      <c r="AB27" s="13">
        <v>27916.28</v>
      </c>
      <c r="AC27" s="13">
        <v>32.795046399999997</v>
      </c>
      <c r="AD27" s="13">
        <v>99569.559899999993</v>
      </c>
      <c r="AE27" s="13">
        <v>83.963386200000002</v>
      </c>
      <c r="AF27" s="13">
        <v>7646.36</v>
      </c>
      <c r="AG27" s="13">
        <v>15.713993800000001</v>
      </c>
      <c r="AH27" s="13"/>
      <c r="AI27" s="13"/>
      <c r="AJ27" s="13">
        <v>16363.96</v>
      </c>
      <c r="AK27" s="13">
        <v>35.867974599999997</v>
      </c>
      <c r="AL27" s="13">
        <v>-986.36991999999998</v>
      </c>
      <c r="AM27" s="13">
        <v>6.9821309999999998E-2</v>
      </c>
      <c r="AN27" s="13">
        <v>135481.97200000001</v>
      </c>
      <c r="AO27" s="13">
        <v>134.77754100000001</v>
      </c>
      <c r="AP27" s="13">
        <v>4449085.32</v>
      </c>
      <c r="AQ27" s="13">
        <v>3586.2499499999999</v>
      </c>
      <c r="AR27" s="13">
        <v>-160.16418999999999</v>
      </c>
      <c r="AS27" s="13">
        <v>1.1301827600000001</v>
      </c>
      <c r="AT27" s="13">
        <v>1993.7062100000001</v>
      </c>
      <c r="AU27" s="13">
        <v>0</v>
      </c>
      <c r="AV27" s="13">
        <v>-770.23109999999997</v>
      </c>
      <c r="AW27" s="13">
        <v>0.45422537000000002</v>
      </c>
      <c r="AX27" s="13"/>
      <c r="AY27" s="13"/>
      <c r="AZ27" s="13">
        <v>-508.26562000000001</v>
      </c>
      <c r="BA27" s="13">
        <v>1.1613299699999999</v>
      </c>
      <c r="BB27" s="13">
        <v>0.99610573000000002</v>
      </c>
      <c r="BC27" s="13">
        <v>1.28334663</v>
      </c>
      <c r="BD27" s="13">
        <v>1.07276752</v>
      </c>
      <c r="BE27" s="13">
        <v>1.05599522</v>
      </c>
      <c r="BF27" s="13">
        <v>0</v>
      </c>
      <c r="BG27" s="13">
        <v>0.88529442999999997</v>
      </c>
      <c r="BH27" s="13"/>
      <c r="BI27" s="13">
        <v>1.487903</v>
      </c>
      <c r="BJ27" s="8" t="s">
        <v>115</v>
      </c>
      <c r="BK27" s="13">
        <v>49.7</v>
      </c>
      <c r="BL27" s="13"/>
      <c r="BM27" s="17">
        <v>65</v>
      </c>
      <c r="BN27" s="13">
        <v>9800</v>
      </c>
      <c r="BO27" s="13">
        <v>600</v>
      </c>
      <c r="BP27" s="13">
        <f t="shared" si="0"/>
        <v>0.98</v>
      </c>
      <c r="BQ27" s="15"/>
      <c r="BR27" s="15">
        <v>366</v>
      </c>
      <c r="BS27" s="15"/>
      <c r="BT27" s="15"/>
      <c r="BU27" s="13"/>
      <c r="BY27">
        <f t="shared" si="1"/>
        <v>0.677414976</v>
      </c>
      <c r="BZ27">
        <f t="shared" si="2"/>
        <v>74.736790988999999</v>
      </c>
      <c r="CA27">
        <f t="shared" si="3"/>
        <v>84.681278899000006</v>
      </c>
      <c r="CB27">
        <f t="shared" si="4"/>
        <v>13.934560465000002</v>
      </c>
      <c r="CE27">
        <f>BK27*T27</f>
        <v>8.1681925149999994</v>
      </c>
    </row>
    <row r="28" spans="1:83" x14ac:dyDescent="0.2">
      <c r="A28" s="8" t="s">
        <v>115</v>
      </c>
      <c r="B28" s="8" t="s">
        <v>72</v>
      </c>
      <c r="C28" s="13" t="s">
        <v>117</v>
      </c>
      <c r="D28" s="13" t="s">
        <v>74</v>
      </c>
      <c r="E28" s="13">
        <v>1006</v>
      </c>
      <c r="F28" s="13">
        <v>9.7722399999999997E-3</v>
      </c>
      <c r="G28" s="13">
        <v>6.0414999999999997E-5</v>
      </c>
      <c r="H28" s="13">
        <v>1.50463554</v>
      </c>
      <c r="I28" s="13">
        <v>1.5842600000000001E-3</v>
      </c>
      <c r="J28" s="13">
        <v>1.7023316799999999</v>
      </c>
      <c r="K28" s="13">
        <v>1.5784499999999999E-3</v>
      </c>
      <c r="L28" s="13">
        <v>0.27976630000000002</v>
      </c>
      <c r="M28" s="13">
        <v>4.0738999999999999E-4</v>
      </c>
      <c r="N28" s="13">
        <v>1</v>
      </c>
      <c r="O28" s="13">
        <v>0</v>
      </c>
      <c r="P28" s="13">
        <v>7.6984629999999998E-2</v>
      </c>
      <c r="Q28" s="13">
        <v>1.3847999999999999E-4</v>
      </c>
      <c r="R28" s="13"/>
      <c r="S28" s="13"/>
      <c r="T28" s="13">
        <v>0.16238254999999999</v>
      </c>
      <c r="U28" s="13">
        <v>3.0179000000000002E-4</v>
      </c>
      <c r="V28" s="13">
        <v>977.84</v>
      </c>
      <c r="W28" s="13">
        <v>6.0886999199999998</v>
      </c>
      <c r="X28" s="13">
        <v>150559.44</v>
      </c>
      <c r="Y28" s="13">
        <v>218.139678</v>
      </c>
      <c r="Z28" s="13">
        <v>170339.239</v>
      </c>
      <c r="AA28" s="13">
        <v>140.96049099999999</v>
      </c>
      <c r="AB28" s="13">
        <v>27994.32</v>
      </c>
      <c r="AC28" s="13">
        <v>46.006040200000001</v>
      </c>
      <c r="AD28" s="13">
        <v>100063.72</v>
      </c>
      <c r="AE28" s="13">
        <v>100.061423</v>
      </c>
      <c r="AF28" s="13">
        <v>7703.24</v>
      </c>
      <c r="AG28" s="13">
        <v>12.9800205</v>
      </c>
      <c r="AH28" s="13"/>
      <c r="AI28" s="13"/>
      <c r="AJ28" s="13">
        <v>16248.92</v>
      </c>
      <c r="AK28" s="13">
        <v>40.122558900000001</v>
      </c>
      <c r="AL28" s="13">
        <v>-990.22775999999999</v>
      </c>
      <c r="AM28" s="13">
        <v>6.0415150000000001E-2</v>
      </c>
      <c r="AN28" s="13">
        <v>135561.58499999999</v>
      </c>
      <c r="AO28" s="13">
        <v>143.78805199999999</v>
      </c>
      <c r="AP28" s="13">
        <v>4445123.2699999996</v>
      </c>
      <c r="AQ28" s="13">
        <v>4122.5748199999998</v>
      </c>
      <c r="AR28" s="13">
        <v>-161.98285999999999</v>
      </c>
      <c r="AS28" s="13">
        <v>1.2202954500000001</v>
      </c>
      <c r="AT28" s="13">
        <v>1993.7062100000001</v>
      </c>
      <c r="AU28" s="13">
        <v>0</v>
      </c>
      <c r="AV28" s="13">
        <v>-769.66231000000005</v>
      </c>
      <c r="AW28" s="13">
        <v>0.41434653999999999</v>
      </c>
      <c r="AX28" s="13"/>
      <c r="AY28" s="13"/>
      <c r="AZ28" s="13">
        <v>-514.15206000000001</v>
      </c>
      <c r="BA28" s="13">
        <v>0.90294874000000003</v>
      </c>
      <c r="BB28" s="13">
        <v>1.0223990199999999</v>
      </c>
      <c r="BC28" s="13">
        <v>1.3719002600000001</v>
      </c>
      <c r="BD28" s="13">
        <v>1.2371534500000001</v>
      </c>
      <c r="BE28" s="13">
        <v>1.1445335299999999</v>
      </c>
      <c r="BF28" s="13">
        <v>0</v>
      </c>
      <c r="BG28" s="13">
        <v>0.80849532999999996</v>
      </c>
      <c r="BH28" s="13"/>
      <c r="BI28" s="13">
        <v>1.1677407099999999</v>
      </c>
      <c r="BJ28" s="8" t="s">
        <v>115</v>
      </c>
      <c r="BK28" s="13">
        <v>49.7</v>
      </c>
      <c r="BL28" s="13"/>
      <c r="BM28" s="17">
        <v>65</v>
      </c>
      <c r="BN28" s="13">
        <v>9800</v>
      </c>
      <c r="BO28" s="13">
        <v>600</v>
      </c>
      <c r="BP28" s="13">
        <f t="shared" si="0"/>
        <v>0.98</v>
      </c>
      <c r="BQ28" s="15"/>
      <c r="BR28" s="15">
        <v>366</v>
      </c>
      <c r="BS28" s="15"/>
      <c r="BT28" s="15"/>
      <c r="BU28" s="13"/>
      <c r="BY28">
        <f t="shared" si="1"/>
        <v>0.48568032799999999</v>
      </c>
      <c r="BZ28">
        <f t="shared" si="2"/>
        <v>74.780386338</v>
      </c>
      <c r="CA28">
        <f t="shared" si="3"/>
        <v>84.605884496000002</v>
      </c>
      <c r="CB28">
        <f t="shared" si="4"/>
        <v>13.904385110000002</v>
      </c>
      <c r="CE28">
        <f>BK28*T28</f>
        <v>8.0704127349999997</v>
      </c>
    </row>
    <row r="29" spans="1:83" x14ac:dyDescent="0.2">
      <c r="A29" s="8" t="s">
        <v>118</v>
      </c>
      <c r="B29" s="8" t="s">
        <v>119</v>
      </c>
      <c r="C29" s="13" t="s">
        <v>120</v>
      </c>
      <c r="D29" s="13" t="s">
        <v>74</v>
      </c>
      <c r="E29" s="13">
        <v>487</v>
      </c>
      <c r="F29" s="13">
        <v>3.80059E-3</v>
      </c>
      <c r="G29" s="13">
        <v>5.7367000000000001E-5</v>
      </c>
      <c r="H29" s="13">
        <v>7.6365000000000001E-3</v>
      </c>
      <c r="I29" s="13">
        <v>4.5095000000000001E-5</v>
      </c>
      <c r="J29" s="13">
        <v>1.4251413799999999</v>
      </c>
      <c r="K29" s="13">
        <v>1.6615E-3</v>
      </c>
      <c r="L29" s="13">
        <v>1.6027000000000001E-4</v>
      </c>
      <c r="M29" s="13">
        <v>8.7547999999999996E-6</v>
      </c>
      <c r="N29" s="13">
        <v>1</v>
      </c>
      <c r="O29" s="13">
        <v>0</v>
      </c>
      <c r="P29" s="13">
        <v>1.6549E-5</v>
      </c>
      <c r="Q29" s="13">
        <v>2.5204E-6</v>
      </c>
      <c r="R29" s="13"/>
      <c r="S29" s="13"/>
      <c r="T29" s="13">
        <v>2.2676E-4</v>
      </c>
      <c r="U29" s="13">
        <v>4.9492E-6</v>
      </c>
      <c r="V29" s="13">
        <v>486.76</v>
      </c>
      <c r="W29" s="13">
        <v>7.32763718</v>
      </c>
      <c r="X29" s="13">
        <v>978.04</v>
      </c>
      <c r="Y29" s="13">
        <v>5.7164907700000001</v>
      </c>
      <c r="Z29" s="13">
        <v>182525.71900000001</v>
      </c>
      <c r="AA29" s="13">
        <v>208.01096699999999</v>
      </c>
      <c r="AB29" s="13">
        <v>20.52</v>
      </c>
      <c r="AC29" s="13">
        <v>1.1167213899999999</v>
      </c>
      <c r="AD29" s="13">
        <v>128077.12</v>
      </c>
      <c r="AE29" s="13">
        <v>127.153415</v>
      </c>
      <c r="AF29" s="13">
        <v>2.12</v>
      </c>
      <c r="AG29" s="13">
        <v>0.32310989000000001</v>
      </c>
      <c r="AH29" s="13"/>
      <c r="AI29" s="13"/>
      <c r="AJ29" s="13">
        <v>29.04</v>
      </c>
      <c r="AK29" s="13">
        <v>0.62843722000000002</v>
      </c>
      <c r="AL29" s="13">
        <v>-996.19940999999994</v>
      </c>
      <c r="AM29" s="13">
        <v>5.7366769999999997E-2</v>
      </c>
      <c r="AN29" s="13">
        <v>-306.90669000000003</v>
      </c>
      <c r="AO29" s="13">
        <v>4.0928683899999996</v>
      </c>
      <c r="AP29" s="13">
        <v>3721161.97</v>
      </c>
      <c r="AQ29" s="13">
        <v>4339.4781400000002</v>
      </c>
      <c r="AR29" s="13">
        <v>-999.51993000000004</v>
      </c>
      <c r="AS29" s="13">
        <v>2.622418E-2</v>
      </c>
      <c r="AT29" s="13">
        <v>1993.7062100000001</v>
      </c>
      <c r="AU29" s="13">
        <v>0</v>
      </c>
      <c r="AV29" s="13">
        <v>-999.95048999999995</v>
      </c>
      <c r="AW29" s="13">
        <v>7.5409099999999996E-3</v>
      </c>
      <c r="AX29" s="13"/>
      <c r="AY29" s="13"/>
      <c r="AZ29" s="13">
        <v>-999.32151999999996</v>
      </c>
      <c r="BA29" s="13">
        <v>1.480804E-2</v>
      </c>
      <c r="BB29" s="13">
        <v>1.7664018100000001</v>
      </c>
      <c r="BC29" s="13">
        <v>0.97770771000000001</v>
      </c>
      <c r="BD29" s="13">
        <v>1.6997455299999999</v>
      </c>
      <c r="BE29" s="13">
        <v>1.3149136100000001</v>
      </c>
      <c r="BF29" s="13">
        <v>0</v>
      </c>
      <c r="BG29" s="13">
        <v>1.1784158499999999</v>
      </c>
      <c r="BH29" s="13"/>
      <c r="BI29" s="13">
        <v>0.62496598999999997</v>
      </c>
      <c r="BJ29" s="8" t="s">
        <v>118</v>
      </c>
      <c r="BK29" s="15">
        <v>100</v>
      </c>
      <c r="BL29" s="15"/>
      <c r="BM29" s="15"/>
      <c r="BN29" s="15"/>
      <c r="BO29" s="15"/>
      <c r="BP29" s="13"/>
      <c r="BQ29" s="15"/>
      <c r="BR29" s="15"/>
      <c r="BS29" s="15"/>
      <c r="BT29" s="15"/>
      <c r="BU29" s="13"/>
      <c r="BY29">
        <f t="shared" si="1"/>
        <v>0.38005899999999998</v>
      </c>
      <c r="BZ29">
        <f t="shared" si="2"/>
        <v>0.76365000000000005</v>
      </c>
      <c r="CA29">
        <f t="shared" si="3"/>
        <v>142.514138</v>
      </c>
      <c r="CB29">
        <f t="shared" si="4"/>
        <v>1.6027E-2</v>
      </c>
      <c r="CE29">
        <f>BK29*T29</f>
        <v>2.2676000000000002E-2</v>
      </c>
    </row>
    <row r="30" spans="1:83" x14ac:dyDescent="0.2">
      <c r="A30" s="8" t="s">
        <v>118</v>
      </c>
      <c r="B30" s="8" t="s">
        <v>119</v>
      </c>
      <c r="C30" s="13" t="s">
        <v>121</v>
      </c>
      <c r="D30" s="13" t="s">
        <v>74</v>
      </c>
      <c r="E30" s="13">
        <v>1480</v>
      </c>
      <c r="F30" s="13">
        <v>1.106567E-2</v>
      </c>
      <c r="G30" s="13">
        <v>5.9932000000000001E-5</v>
      </c>
      <c r="H30" s="13">
        <v>7.1567599999999999E-3</v>
      </c>
      <c r="I30" s="13">
        <v>5.8984999999999999E-5</v>
      </c>
      <c r="J30" s="13">
        <v>1.39504362</v>
      </c>
      <c r="K30" s="13">
        <v>1.52659E-3</v>
      </c>
      <c r="L30" s="13">
        <v>1.9358999999999999E-4</v>
      </c>
      <c r="M30" s="13">
        <v>8.3407999999999998E-6</v>
      </c>
      <c r="N30" s="13">
        <v>1</v>
      </c>
      <c r="O30" s="13">
        <v>0</v>
      </c>
      <c r="P30" s="13">
        <v>1.8320000000000001E-5</v>
      </c>
      <c r="Q30" s="13">
        <v>1.8665E-6</v>
      </c>
      <c r="R30" s="13"/>
      <c r="S30" s="13"/>
      <c r="T30" s="13">
        <v>2.1631999999999999E-4</v>
      </c>
      <c r="U30" s="13">
        <v>8.9928999999999999E-6</v>
      </c>
      <c r="V30" s="13">
        <v>1497.32</v>
      </c>
      <c r="W30" s="13">
        <v>8.1336174799999998</v>
      </c>
      <c r="X30" s="13">
        <v>968.36</v>
      </c>
      <c r="Y30" s="13">
        <v>7.7794344300000002</v>
      </c>
      <c r="Z30" s="13">
        <v>188766.639</v>
      </c>
      <c r="AA30" s="13">
        <v>225.16494599999999</v>
      </c>
      <c r="AB30" s="13">
        <v>26.2</v>
      </c>
      <c r="AC30" s="13">
        <v>1.1357816700000001</v>
      </c>
      <c r="AD30" s="13">
        <v>135313.32</v>
      </c>
      <c r="AE30" s="13">
        <v>122.89998199999999</v>
      </c>
      <c r="AF30" s="13">
        <v>2.48</v>
      </c>
      <c r="AG30" s="13">
        <v>0.25245462000000002</v>
      </c>
      <c r="AH30" s="13"/>
      <c r="AI30" s="13"/>
      <c r="AJ30" s="13">
        <v>29.28</v>
      </c>
      <c r="AK30" s="13">
        <v>1.2254522999999999</v>
      </c>
      <c r="AL30" s="13">
        <v>-988.93433000000005</v>
      </c>
      <c r="AM30" s="13">
        <v>5.9932430000000002E-2</v>
      </c>
      <c r="AN30" s="13">
        <v>-350.44799</v>
      </c>
      <c r="AO30" s="13">
        <v>5.3535515900000004</v>
      </c>
      <c r="AP30" s="13">
        <v>3642553.13</v>
      </c>
      <c r="AQ30" s="13">
        <v>3987.12556</v>
      </c>
      <c r="AR30" s="13">
        <v>-999.42012</v>
      </c>
      <c r="AS30" s="13">
        <v>2.4984309999999999E-2</v>
      </c>
      <c r="AT30" s="13">
        <v>1993.7062100000001</v>
      </c>
      <c r="AU30" s="13">
        <v>0</v>
      </c>
      <c r="AV30" s="13">
        <v>-999.94519000000003</v>
      </c>
      <c r="AW30" s="13">
        <v>5.5846400000000001E-3</v>
      </c>
      <c r="AX30" s="13"/>
      <c r="AY30" s="13"/>
      <c r="AZ30" s="13">
        <v>-999.35275999999999</v>
      </c>
      <c r="BA30" s="13">
        <v>2.6906800000000002E-2</v>
      </c>
      <c r="BB30" s="13">
        <v>1.10763996</v>
      </c>
      <c r="BC30" s="13">
        <v>1.35814016</v>
      </c>
      <c r="BD30" s="13">
        <v>1.6326315499999999</v>
      </c>
      <c r="BE30" s="13">
        <v>1.17187737</v>
      </c>
      <c r="BF30" s="13">
        <v>0</v>
      </c>
      <c r="BG30" s="13">
        <v>0.85264498</v>
      </c>
      <c r="BH30" s="13"/>
      <c r="BI30" s="13">
        <v>1.1953183999999999</v>
      </c>
      <c r="BJ30" s="8" t="s">
        <v>118</v>
      </c>
      <c r="BK30" s="15">
        <v>100</v>
      </c>
      <c r="BL30" s="15"/>
      <c r="BM30" s="15"/>
      <c r="BN30" s="15"/>
      <c r="BO30" s="15"/>
      <c r="BP30" s="13"/>
      <c r="BQ30" s="15"/>
      <c r="BR30" s="15"/>
      <c r="BS30" s="15"/>
      <c r="BT30" s="15"/>
      <c r="BU30" s="13"/>
      <c r="BY30">
        <f t="shared" si="1"/>
        <v>1.1065670000000001</v>
      </c>
      <c r="BZ30">
        <f t="shared" si="2"/>
        <v>0.71567599999999998</v>
      </c>
      <c r="CA30">
        <f t="shared" si="3"/>
        <v>139.50436200000001</v>
      </c>
      <c r="CB30">
        <f t="shared" si="4"/>
        <v>1.9359000000000001E-2</v>
      </c>
      <c r="CE30">
        <f>BK30*T30</f>
        <v>2.1631999999999998E-2</v>
      </c>
    </row>
    <row r="31" spans="1:83" x14ac:dyDescent="0.2">
      <c r="A31" s="8" t="s">
        <v>122</v>
      </c>
      <c r="B31" s="8" t="s">
        <v>72</v>
      </c>
      <c r="C31" s="13" t="s">
        <v>123</v>
      </c>
      <c r="D31" s="13" t="s">
        <v>74</v>
      </c>
      <c r="E31" s="13">
        <v>655</v>
      </c>
      <c r="F31" s="13">
        <v>8.0439199999999995E-3</v>
      </c>
      <c r="G31" s="13">
        <v>8.5730999999999996E-5</v>
      </c>
      <c r="H31" s="13">
        <v>1.7920200000000001E-3</v>
      </c>
      <c r="I31" s="13">
        <v>3.0694000000000001E-5</v>
      </c>
      <c r="J31" s="13">
        <v>1.4628565200000001</v>
      </c>
      <c r="K31" s="13">
        <v>1.5272700000000001E-3</v>
      </c>
      <c r="L31" s="13">
        <v>4.2457999999999998E-4</v>
      </c>
      <c r="M31" s="13">
        <v>9.1924000000000003E-6</v>
      </c>
      <c r="N31" s="13">
        <v>1</v>
      </c>
      <c r="O31" s="13">
        <v>0</v>
      </c>
      <c r="P31" s="13">
        <v>2.4093000000000001E-5</v>
      </c>
      <c r="Q31" s="13">
        <v>3.5538000000000002E-6</v>
      </c>
      <c r="R31" s="13"/>
      <c r="S31" s="13"/>
      <c r="T31" s="13">
        <v>0.78363360000000004</v>
      </c>
      <c r="U31" s="13">
        <v>2.2184700000000002E-3</v>
      </c>
      <c r="V31" s="13">
        <v>707.92</v>
      </c>
      <c r="W31" s="13">
        <v>7.7008484399999997</v>
      </c>
      <c r="X31" s="13">
        <v>157.68</v>
      </c>
      <c r="Y31" s="13">
        <v>2.65060999</v>
      </c>
      <c r="Z31" s="13">
        <v>128733</v>
      </c>
      <c r="AA31" s="13">
        <v>88.376447999999996</v>
      </c>
      <c r="AB31" s="13">
        <v>37.36</v>
      </c>
      <c r="AC31" s="13">
        <v>0.80183123999999995</v>
      </c>
      <c r="AD31" s="13">
        <v>88002.559999999998</v>
      </c>
      <c r="AE31" s="13">
        <v>76.288882400000006</v>
      </c>
      <c r="AF31" s="13">
        <v>2.12</v>
      </c>
      <c r="AG31" s="13">
        <v>0.31262330999999999</v>
      </c>
      <c r="AH31" s="13"/>
      <c r="AI31" s="13"/>
      <c r="AJ31" s="13">
        <v>68959.199999999997</v>
      </c>
      <c r="AK31" s="13">
        <v>164.82424</v>
      </c>
      <c r="AL31" s="13">
        <v>-991.95608000000004</v>
      </c>
      <c r="AM31" s="13">
        <v>8.5730829999999994E-2</v>
      </c>
      <c r="AN31" s="13">
        <v>-837.35527000000002</v>
      </c>
      <c r="AO31" s="13">
        <v>2.78583202</v>
      </c>
      <c r="AP31" s="13">
        <v>3819665.8</v>
      </c>
      <c r="AQ31" s="13">
        <v>3988.90076</v>
      </c>
      <c r="AR31" s="13">
        <v>-998.72820999999999</v>
      </c>
      <c r="AS31" s="13">
        <v>2.7534980000000001E-2</v>
      </c>
      <c r="AT31" s="13">
        <v>1993.7062100000001</v>
      </c>
      <c r="AU31" s="13">
        <v>0</v>
      </c>
      <c r="AV31" s="13">
        <v>-999.92791</v>
      </c>
      <c r="AW31" s="13">
        <v>1.063296E-2</v>
      </c>
      <c r="AX31" s="13"/>
      <c r="AY31" s="13"/>
      <c r="AZ31" s="13">
        <v>1344.6285600000001</v>
      </c>
      <c r="BA31" s="13">
        <v>6.6376627800000003</v>
      </c>
      <c r="BB31" s="13">
        <v>1.5009569199999999</v>
      </c>
      <c r="BC31" s="13">
        <v>1.1419867800000001</v>
      </c>
      <c r="BD31" s="13">
        <v>1.2684935500000001</v>
      </c>
      <c r="BE31" s="13">
        <v>0.70311458999999998</v>
      </c>
      <c r="BF31" s="13">
        <v>0</v>
      </c>
      <c r="BG31" s="13">
        <v>1.14132524</v>
      </c>
      <c r="BH31" s="13"/>
      <c r="BI31" s="13">
        <v>2.9582476999999998</v>
      </c>
      <c r="BJ31" s="8" t="s">
        <v>122</v>
      </c>
      <c r="BK31" s="15">
        <v>100</v>
      </c>
      <c r="BL31" s="15"/>
      <c r="BM31" s="15"/>
      <c r="BN31" s="15">
        <v>1</v>
      </c>
      <c r="BO31" s="15">
        <v>1</v>
      </c>
      <c r="BP31" s="13">
        <f t="shared" si="0"/>
        <v>1E-4</v>
      </c>
      <c r="BQ31" s="15"/>
      <c r="BR31" s="15"/>
      <c r="BS31" s="15"/>
      <c r="BT31" s="15"/>
      <c r="BU31" s="13"/>
      <c r="BY31">
        <f t="shared" si="1"/>
        <v>0.804392</v>
      </c>
      <c r="BZ31">
        <f t="shared" si="2"/>
        <v>0.179202</v>
      </c>
      <c r="CA31">
        <f t="shared" si="3"/>
        <v>146.285652</v>
      </c>
      <c r="CB31">
        <f t="shared" si="4"/>
        <v>4.2457999999999996E-2</v>
      </c>
      <c r="CE31">
        <f>BK31*T31</f>
        <v>78.36336</v>
      </c>
    </row>
    <row r="32" spans="1:83" x14ac:dyDescent="0.2">
      <c r="A32" s="8" t="s">
        <v>122</v>
      </c>
      <c r="B32" s="8" t="s">
        <v>72</v>
      </c>
      <c r="C32" s="13" t="s">
        <v>124</v>
      </c>
      <c r="D32" s="13" t="s">
        <v>74</v>
      </c>
      <c r="E32" s="13">
        <v>726</v>
      </c>
      <c r="F32" s="13">
        <v>7.4177899999999996E-3</v>
      </c>
      <c r="G32" s="13">
        <v>5.2707000000000002E-5</v>
      </c>
      <c r="H32" s="13">
        <v>1.7178600000000001E-3</v>
      </c>
      <c r="I32" s="13">
        <v>2.3247E-5</v>
      </c>
      <c r="J32" s="13">
        <v>1.4429224199999999</v>
      </c>
      <c r="K32" s="13">
        <v>1.8090700000000001E-3</v>
      </c>
      <c r="L32" s="13">
        <v>2.5419E-4</v>
      </c>
      <c r="M32" s="13">
        <v>8.6510999999999992E-6</v>
      </c>
      <c r="N32" s="13">
        <v>1</v>
      </c>
      <c r="O32" s="13">
        <v>0</v>
      </c>
      <c r="P32" s="13">
        <v>1.6884999999999998E-5</v>
      </c>
      <c r="Q32" s="13">
        <v>2.5158999999999999E-6</v>
      </c>
      <c r="R32" s="13"/>
      <c r="S32" s="13"/>
      <c r="T32" s="13">
        <v>0.79908780000000001</v>
      </c>
      <c r="U32" s="13">
        <v>2.5479700000000001E-3</v>
      </c>
      <c r="V32" s="13">
        <v>720.32</v>
      </c>
      <c r="W32" s="13">
        <v>4.9442626699999996</v>
      </c>
      <c r="X32" s="13">
        <v>166.84</v>
      </c>
      <c r="Y32" s="13">
        <v>2.3026651199999999</v>
      </c>
      <c r="Z32" s="13">
        <v>140126.6</v>
      </c>
      <c r="AA32" s="13">
        <v>245.924363</v>
      </c>
      <c r="AB32" s="13">
        <v>24.68</v>
      </c>
      <c r="AC32" s="13">
        <v>0.83410631000000002</v>
      </c>
      <c r="AD32" s="13">
        <v>97112.48</v>
      </c>
      <c r="AE32" s="13">
        <v>99.223923600000006</v>
      </c>
      <c r="AF32" s="13">
        <v>1.64</v>
      </c>
      <c r="AG32" s="13">
        <v>0.24413111000000001</v>
      </c>
      <c r="AH32" s="13"/>
      <c r="AI32" s="13"/>
      <c r="AJ32" s="13">
        <v>77603.839999999997</v>
      </c>
      <c r="AK32" s="13">
        <v>286.594607</v>
      </c>
      <c r="AL32" s="13">
        <v>-992.58221000000003</v>
      </c>
      <c r="AM32" s="13">
        <v>5.2707280000000002E-2</v>
      </c>
      <c r="AN32" s="13">
        <v>-844.08565999999996</v>
      </c>
      <c r="AO32" s="13">
        <v>2.1098850499999999</v>
      </c>
      <c r="AP32" s="13">
        <v>3767602.22</v>
      </c>
      <c r="AQ32" s="13">
        <v>4724.8977800000002</v>
      </c>
      <c r="AR32" s="13">
        <v>-999.23860000000002</v>
      </c>
      <c r="AS32" s="13">
        <v>2.5913749999999999E-2</v>
      </c>
      <c r="AT32" s="13">
        <v>1993.7062100000001</v>
      </c>
      <c r="AU32" s="13">
        <v>0</v>
      </c>
      <c r="AV32" s="13">
        <v>-999.94947999999999</v>
      </c>
      <c r="AW32" s="13">
        <v>7.52771E-3</v>
      </c>
      <c r="AX32" s="13"/>
      <c r="AY32" s="13"/>
      <c r="AZ32" s="13">
        <v>1390.86744</v>
      </c>
      <c r="BA32" s="13">
        <v>7.6235179000000004</v>
      </c>
      <c r="BB32" s="13">
        <v>1.00971872</v>
      </c>
      <c r="BC32" s="13">
        <v>0.92810404999999996</v>
      </c>
      <c r="BD32" s="13">
        <v>1.5957446099999999</v>
      </c>
      <c r="BE32" s="13">
        <v>0.89842261999999995</v>
      </c>
      <c r="BF32" s="13">
        <v>0</v>
      </c>
      <c r="BG32" s="13">
        <v>1.01404915</v>
      </c>
      <c r="BH32" s="13"/>
      <c r="BI32" s="13">
        <v>3.5193210599999998</v>
      </c>
      <c r="BJ32" s="8" t="s">
        <v>122</v>
      </c>
      <c r="BK32" s="15">
        <v>100</v>
      </c>
      <c r="BL32" s="15"/>
      <c r="BM32" s="15"/>
      <c r="BN32" s="15">
        <v>1</v>
      </c>
      <c r="BO32" s="15">
        <v>1</v>
      </c>
      <c r="BP32" s="13">
        <f t="shared" si="0"/>
        <v>1E-4</v>
      </c>
      <c r="BQ32" s="15"/>
      <c r="BR32" s="15"/>
      <c r="BS32" s="15"/>
      <c r="BT32" s="15"/>
      <c r="BU32" s="13"/>
      <c r="BY32">
        <f t="shared" si="1"/>
        <v>0.74177899999999997</v>
      </c>
      <c r="BZ32">
        <f t="shared" si="2"/>
        <v>0.17178600000000002</v>
      </c>
      <c r="CA32">
        <f t="shared" si="3"/>
        <v>144.29224199999999</v>
      </c>
      <c r="CB32">
        <f t="shared" si="4"/>
        <v>2.5419000000000001E-2</v>
      </c>
      <c r="CE32">
        <f>BK32*T32</f>
        <v>79.908780000000007</v>
      </c>
    </row>
    <row r="35" spans="1:93" ht="29" x14ac:dyDescent="0.2">
      <c r="C35" s="9" t="s">
        <v>0</v>
      </c>
      <c r="D35" s="9"/>
      <c r="E35" s="9" t="s">
        <v>23</v>
      </c>
      <c r="F35" s="9" t="s">
        <v>136</v>
      </c>
      <c r="G35" s="10" t="s">
        <v>137</v>
      </c>
      <c r="H35" s="9" t="s">
        <v>138</v>
      </c>
      <c r="I35" s="10" t="s">
        <v>137</v>
      </c>
      <c r="J35" s="9" t="s">
        <v>139</v>
      </c>
      <c r="K35" s="10" t="s">
        <v>137</v>
      </c>
      <c r="L35" s="9" t="s">
        <v>140</v>
      </c>
      <c r="M35" s="10" t="s">
        <v>137</v>
      </c>
      <c r="N35" s="9" t="s">
        <v>141</v>
      </c>
      <c r="O35" s="10" t="s">
        <v>137</v>
      </c>
      <c r="R35" s="9" t="s">
        <v>142</v>
      </c>
      <c r="S35" s="10" t="s">
        <v>137</v>
      </c>
      <c r="T35" s="9" t="s">
        <v>143</v>
      </c>
      <c r="U35" s="10" t="s">
        <v>137</v>
      </c>
      <c r="V35" s="9" t="s">
        <v>144</v>
      </c>
      <c r="W35" s="10" t="s">
        <v>137</v>
      </c>
      <c r="X35" s="9" t="s">
        <v>145</v>
      </c>
      <c r="Y35" s="10" t="s">
        <v>137</v>
      </c>
      <c r="Z35" s="9" t="s">
        <v>146</v>
      </c>
      <c r="AA35" s="10" t="s">
        <v>137</v>
      </c>
      <c r="AB35" s="9" t="s">
        <v>147</v>
      </c>
      <c r="AC35" s="10" t="s">
        <v>137</v>
      </c>
      <c r="AD35" s="9" t="s">
        <v>148</v>
      </c>
      <c r="AE35" s="10" t="s">
        <v>137</v>
      </c>
      <c r="AH35" s="9"/>
      <c r="AI35" s="10"/>
      <c r="AJ35" s="9" t="s">
        <v>150</v>
      </c>
      <c r="AK35" s="10" t="s">
        <v>137</v>
      </c>
      <c r="AL35" s="9" t="s">
        <v>144</v>
      </c>
      <c r="AM35" s="10" t="s">
        <v>137</v>
      </c>
      <c r="AN35" s="10" t="s">
        <v>151</v>
      </c>
      <c r="AO35" s="10" t="s">
        <v>137</v>
      </c>
      <c r="AP35" s="10" t="s">
        <v>152</v>
      </c>
      <c r="AQ35" s="10" t="s">
        <v>137</v>
      </c>
      <c r="AR35" s="10" t="s">
        <v>153</v>
      </c>
      <c r="AS35" s="10" t="s">
        <v>137</v>
      </c>
      <c r="AT35" s="10" t="s">
        <v>154</v>
      </c>
      <c r="AU35" s="10" t="s">
        <v>137</v>
      </c>
      <c r="AX35" s="10" t="s">
        <v>155</v>
      </c>
      <c r="AY35" s="10" t="s">
        <v>137</v>
      </c>
      <c r="AZ35" s="10" t="s">
        <v>156</v>
      </c>
      <c r="BA35" s="10" t="s">
        <v>137</v>
      </c>
      <c r="BB35" s="10" t="s">
        <v>157</v>
      </c>
      <c r="BC35" s="10" t="s">
        <v>158</v>
      </c>
      <c r="BD35" s="10" t="s">
        <v>159</v>
      </c>
      <c r="BE35" s="10" t="s">
        <v>160</v>
      </c>
      <c r="BF35" s="10" t="s">
        <v>161</v>
      </c>
      <c r="BH35" s="10" t="s">
        <v>162</v>
      </c>
      <c r="BI35" s="10" t="s">
        <v>163</v>
      </c>
      <c r="BK35" s="2" t="s">
        <v>1</v>
      </c>
      <c r="BL35" s="9"/>
      <c r="BM35" s="24" t="s">
        <v>164</v>
      </c>
      <c r="BN35" s="24" t="s">
        <v>165</v>
      </c>
      <c r="BO35" s="24" t="s">
        <v>166</v>
      </c>
      <c r="BP35" s="24" t="s">
        <v>167</v>
      </c>
      <c r="BQ35" s="9" t="s">
        <v>168</v>
      </c>
      <c r="BR35" s="9"/>
      <c r="BS35" s="9"/>
      <c r="BX35" s="9"/>
      <c r="BY35" s="9"/>
      <c r="BZ35" s="9"/>
      <c r="CA35" s="9"/>
      <c r="CB35" s="9"/>
      <c r="CC35" s="9"/>
      <c r="CD35" s="9"/>
      <c r="CE35" s="9"/>
    </row>
    <row r="36" spans="1:93" x14ac:dyDescent="0.2">
      <c r="A36" t="s">
        <v>99</v>
      </c>
      <c r="B36" t="s">
        <v>72</v>
      </c>
      <c r="C36" t="s">
        <v>177</v>
      </c>
      <c r="E36">
        <v>1732</v>
      </c>
      <c r="F36">
        <v>2.6954469291196305E-2</v>
      </c>
      <c r="G36">
        <v>1.9486279170415673E-4</v>
      </c>
      <c r="H36">
        <v>2.3460903791516188</v>
      </c>
      <c r="I36">
        <v>3.2877333070564741E-3</v>
      </c>
      <c r="J36">
        <v>2.0488508249561392</v>
      </c>
      <c r="K36">
        <v>1.9482235414924232E-3</v>
      </c>
      <c r="L36">
        <v>0.48381500499283625</v>
      </c>
      <c r="M36">
        <v>6.9891363732378523E-4</v>
      </c>
      <c r="N36">
        <v>1</v>
      </c>
      <c r="O36">
        <v>0</v>
      </c>
      <c r="R36">
        <v>1.0361966444039281</v>
      </c>
      <c r="S36">
        <v>1.4854937018978854E-3</v>
      </c>
      <c r="T36">
        <v>0.22610676807495173</v>
      </c>
      <c r="U36">
        <v>6.0527410298233538E-4</v>
      </c>
      <c r="V36">
        <v>1668.9</v>
      </c>
      <c r="W36">
        <v>10.473249131402396</v>
      </c>
      <c r="X36">
        <v>145275.15</v>
      </c>
      <c r="Y36">
        <v>109.55254146803379</v>
      </c>
      <c r="Z36">
        <v>126871</v>
      </c>
      <c r="AA36">
        <v>115.11369665636985</v>
      </c>
      <c r="AB36">
        <v>29959</v>
      </c>
      <c r="AC36">
        <v>30.354744708460149</v>
      </c>
      <c r="AD36">
        <v>61924.25</v>
      </c>
      <c r="AE36">
        <v>88.376165964168848</v>
      </c>
      <c r="AH36">
        <v>64164.2</v>
      </c>
      <c r="AI36">
        <v>81.690835664589343</v>
      </c>
      <c r="AJ36">
        <v>14001.3</v>
      </c>
      <c r="AK36">
        <v>39.008372920371038</v>
      </c>
      <c r="AL36">
        <v>-973.04553070880377</v>
      </c>
      <c r="AM36">
        <v>0.19486279170415674</v>
      </c>
      <c r="AN36">
        <v>211932.50854525494</v>
      </c>
      <c r="AO36">
        <v>298.39656081470997</v>
      </c>
      <c r="AP36">
        <v>5350156.5632995702</v>
      </c>
      <c r="AQ36">
        <v>5088.3397970445658</v>
      </c>
      <c r="AR36">
        <v>449.22839116964394</v>
      </c>
      <c r="AS36">
        <v>2.0935388025021484</v>
      </c>
      <c r="AT36">
        <v>1993.7062116829245</v>
      </c>
      <c r="AU36">
        <v>0</v>
      </c>
      <c r="AX36">
        <v>2100.2961449765826</v>
      </c>
      <c r="AY36">
        <v>4.4445911133309082</v>
      </c>
      <c r="AZ36">
        <v>-323.48946968542259</v>
      </c>
      <c r="BA36">
        <v>1.8109776539662181</v>
      </c>
      <c r="BB36">
        <v>1.3852560814444896</v>
      </c>
      <c r="BC36">
        <v>1.387954420863553</v>
      </c>
      <c r="BD36">
        <v>0.92201086720349279</v>
      </c>
      <c r="BE36">
        <v>0.97568944255112577</v>
      </c>
      <c r="BF36">
        <v>0</v>
      </c>
      <c r="BH36">
        <v>1.2096488430505621</v>
      </c>
      <c r="BI36">
        <v>1.3597237391659134</v>
      </c>
      <c r="BK36" s="21">
        <v>50.75</v>
      </c>
      <c r="BM36" s="1"/>
      <c r="BN36" s="1">
        <v>15800</v>
      </c>
      <c r="BO36" s="1">
        <v>288</v>
      </c>
      <c r="BP36" s="1">
        <v>981</v>
      </c>
      <c r="BQ36" s="1">
        <v>400</v>
      </c>
      <c r="BY36">
        <f>F36*BK36</f>
        <v>1.3679393165282125</v>
      </c>
      <c r="BZ36">
        <f>H36*BK36</f>
        <v>119.06408674194465</v>
      </c>
      <c r="CA36">
        <f>BK36*J36</f>
        <v>103.97917936652406</v>
      </c>
      <c r="CB36">
        <f>BK36*L36</f>
        <v>24.553611503386438</v>
      </c>
      <c r="CD36">
        <f>BK36*R36</f>
        <v>52.586979703499352</v>
      </c>
      <c r="CE36">
        <f>T36*BK36</f>
        <v>11.474918479803801</v>
      </c>
    </row>
    <row r="37" spans="1:93" x14ac:dyDescent="0.2">
      <c r="A37" t="s">
        <v>99</v>
      </c>
      <c r="B37" t="s">
        <v>72</v>
      </c>
      <c r="C37" t="s">
        <v>178</v>
      </c>
      <c r="E37">
        <v>1907</v>
      </c>
      <c r="F37">
        <v>1.71026714602266E-2</v>
      </c>
      <c r="G37">
        <v>1.2700704059096814E-4</v>
      </c>
      <c r="H37">
        <v>2.1125308365752482</v>
      </c>
      <c r="I37">
        <v>3.062883264538436E-3</v>
      </c>
      <c r="J37">
        <v>1.752110177504663</v>
      </c>
      <c r="K37">
        <v>2.315154835786975E-3</v>
      </c>
      <c r="L37">
        <v>0.44340758457778318</v>
      </c>
      <c r="M37">
        <v>6.7315857491093741E-4</v>
      </c>
      <c r="N37">
        <v>1</v>
      </c>
      <c r="O37">
        <v>0</v>
      </c>
      <c r="R37">
        <v>1.1478050147258716</v>
      </c>
      <c r="S37">
        <v>1.5736312806444771E-3</v>
      </c>
      <c r="T37">
        <v>0.26347939890916366</v>
      </c>
      <c r="U37">
        <v>7.2786379406201735E-4</v>
      </c>
      <c r="V37">
        <v>1914.25</v>
      </c>
      <c r="W37">
        <v>13.100195860327714</v>
      </c>
      <c r="X37">
        <v>236464.55</v>
      </c>
      <c r="Y37">
        <v>190.72164168039018</v>
      </c>
      <c r="Z37">
        <v>196121.60000000001</v>
      </c>
      <c r="AA37">
        <v>144.83090684984114</v>
      </c>
      <c r="AB37">
        <v>49632.75</v>
      </c>
      <c r="AC37">
        <v>58.291277446250817</v>
      </c>
      <c r="AD37">
        <v>111936.95</v>
      </c>
      <c r="AE37">
        <v>116.56289187883891</v>
      </c>
      <c r="AH37">
        <v>128479</v>
      </c>
      <c r="AI37">
        <v>105.68954038772436</v>
      </c>
      <c r="AJ37">
        <v>29492.05</v>
      </c>
      <c r="AK37">
        <v>66.105675964601119</v>
      </c>
      <c r="AL37">
        <v>-982.89732853977341</v>
      </c>
      <c r="AM37">
        <v>0.12700704059096815</v>
      </c>
      <c r="AN37">
        <v>190734.5104896758</v>
      </c>
      <c r="AO37">
        <v>277.98904198025377</v>
      </c>
      <c r="AP37">
        <v>4575133.9780209549</v>
      </c>
      <c r="AQ37">
        <v>6046.6852167440838</v>
      </c>
      <c r="AR37">
        <v>328.19125863943265</v>
      </c>
      <c r="AS37">
        <v>2.0163916134322313</v>
      </c>
      <c r="AT37">
        <v>1993.7062116829245</v>
      </c>
      <c r="AU37">
        <v>0</v>
      </c>
      <c r="AX37">
        <v>2434.2279349750797</v>
      </c>
      <c r="AY37">
        <v>4.7082983904113291</v>
      </c>
      <c r="AZ37">
        <v>-211.67071025526417</v>
      </c>
      <c r="BA37">
        <v>2.1777655110016365</v>
      </c>
      <c r="BB37">
        <v>1.5313436582423037</v>
      </c>
      <c r="BC37">
        <v>1.8995411225432048</v>
      </c>
      <c r="BD37">
        <v>1.6766522992161572</v>
      </c>
      <c r="BE37">
        <v>1.3381252755927349</v>
      </c>
      <c r="BF37">
        <v>0</v>
      </c>
      <c r="BH37">
        <v>1.5938505500562183</v>
      </c>
      <c r="BI37">
        <v>2.0061573697642374</v>
      </c>
      <c r="BK37" s="21">
        <v>50.75</v>
      </c>
      <c r="BM37" s="1">
        <v>90</v>
      </c>
      <c r="BN37" s="1">
        <v>15800</v>
      </c>
      <c r="BO37" s="1">
        <v>288</v>
      </c>
      <c r="BP37" s="1">
        <v>981</v>
      </c>
      <c r="BQ37" s="1">
        <v>400</v>
      </c>
      <c r="BY37">
        <f>F37*BK37</f>
        <v>0.86796057660649995</v>
      </c>
      <c r="BZ37">
        <f>H37*BK37</f>
        <v>107.21093995619384</v>
      </c>
      <c r="CA37">
        <f>BK37*J37</f>
        <v>88.919591508361648</v>
      </c>
      <c r="CB37">
        <f>BK37*L37</f>
        <v>22.502934917322495</v>
      </c>
      <c r="CD37">
        <f>BK37*R37</f>
        <v>58.251104497337984</v>
      </c>
      <c r="CE37">
        <f>T37*BK37</f>
        <v>13.371579494640056</v>
      </c>
    </row>
    <row r="38" spans="1:93" x14ac:dyDescent="0.2">
      <c r="A38" t="s">
        <v>96</v>
      </c>
      <c r="B38" t="s">
        <v>72</v>
      </c>
      <c r="C38" t="s">
        <v>179</v>
      </c>
      <c r="E38">
        <v>4024</v>
      </c>
      <c r="F38">
        <v>3.1386928845476759E-2</v>
      </c>
      <c r="G38">
        <v>1.1953383873543556E-4</v>
      </c>
      <c r="H38">
        <v>0.69709392740065446</v>
      </c>
      <c r="I38">
        <v>6.6317218210599626E-4</v>
      </c>
      <c r="J38">
        <v>1.6794548323713756</v>
      </c>
      <c r="K38">
        <v>1.6031515720406971E-3</v>
      </c>
      <c r="L38">
        <v>0.28515441003372327</v>
      </c>
      <c r="M38">
        <v>3.4174107205228401E-4</v>
      </c>
      <c r="N38">
        <v>1</v>
      </c>
      <c r="O38">
        <v>0</v>
      </c>
      <c r="R38">
        <v>1.114282775340361</v>
      </c>
      <c r="S38">
        <v>3.2433497115321583E-3</v>
      </c>
      <c r="T38">
        <v>4.2267712999817672E-2</v>
      </c>
      <c r="U38">
        <v>1.0060100760074917E-4</v>
      </c>
      <c r="V38">
        <v>3886.7</v>
      </c>
      <c r="W38">
        <v>15.057800915839357</v>
      </c>
      <c r="X38">
        <v>86321.8</v>
      </c>
      <c r="Y38">
        <v>69.103111362658623</v>
      </c>
      <c r="Z38">
        <v>207967.5</v>
      </c>
      <c r="AA38">
        <v>81.69009152052395</v>
      </c>
      <c r="AB38">
        <v>35310.9</v>
      </c>
      <c r="AC38">
        <v>36.268581444550598</v>
      </c>
      <c r="AD38">
        <v>123832.35</v>
      </c>
      <c r="AE38">
        <v>119.7661597710964</v>
      </c>
      <c r="AH38">
        <v>137981.75</v>
      </c>
      <c r="AI38">
        <v>377.52841562624548</v>
      </c>
      <c r="AJ38">
        <v>5234.1000000000004</v>
      </c>
      <c r="AK38">
        <v>13.225951363651848</v>
      </c>
      <c r="AL38">
        <v>-968.61307115452325</v>
      </c>
      <c r="AM38">
        <v>0.11953383873543556</v>
      </c>
      <c r="AN38">
        <v>62268.644708717955</v>
      </c>
      <c r="AO38">
        <v>60.189887648030158</v>
      </c>
      <c r="AP38">
        <v>4385373.883126243</v>
      </c>
      <c r="AQ38">
        <v>4187.0862203319502</v>
      </c>
      <c r="AR38">
        <v>-145.84321977731818</v>
      </c>
      <c r="AS38">
        <v>1.0236575115198301</v>
      </c>
      <c r="AT38">
        <v>1993.7062116829245</v>
      </c>
      <c r="AU38">
        <v>0</v>
      </c>
      <c r="AX38">
        <v>2333.9295310966672</v>
      </c>
      <c r="AY38">
        <v>9.7040891434833743</v>
      </c>
      <c r="AZ38">
        <v>-873.53517464275001</v>
      </c>
      <c r="BA38">
        <v>0.30099780551285116</v>
      </c>
      <c r="BB38">
        <v>1.111253997351183</v>
      </c>
      <c r="BC38">
        <v>1.0198466688205194</v>
      </c>
      <c r="BD38">
        <v>1.2640798882746105</v>
      </c>
      <c r="BE38">
        <v>0.94424781572104977</v>
      </c>
      <c r="BF38">
        <v>0</v>
      </c>
      <c r="BH38">
        <v>3.5344455196723108</v>
      </c>
      <c r="BI38">
        <v>0.80170857357211078</v>
      </c>
      <c r="BK38" s="21">
        <v>49.77</v>
      </c>
      <c r="BL38" s="1">
        <v>183</v>
      </c>
      <c r="BM38" s="1"/>
      <c r="BN38" s="1">
        <v>4900</v>
      </c>
      <c r="BO38" s="1">
        <v>185</v>
      </c>
      <c r="BP38" s="1">
        <v>943</v>
      </c>
      <c r="BQ38" s="1">
        <v>80</v>
      </c>
      <c r="BY38">
        <f>F38*BK38</f>
        <v>1.5621274486393784</v>
      </c>
      <c r="BZ38">
        <f>H38*BK38</f>
        <v>34.694364766730573</v>
      </c>
      <c r="CA38">
        <f>BK38*J38</f>
        <v>83.586467007123375</v>
      </c>
      <c r="CB38">
        <f>BK38*L38</f>
        <v>14.192134987378408</v>
      </c>
      <c r="CD38">
        <f>BK38*R38</f>
        <v>55.45785372868977</v>
      </c>
      <c r="CE38">
        <f>T38*BK38</f>
        <v>2.1036640760009258</v>
      </c>
    </row>
    <row r="39" spans="1:93" x14ac:dyDescent="0.2">
      <c r="A39" t="s">
        <v>96</v>
      </c>
      <c r="B39" t="s">
        <v>72</v>
      </c>
      <c r="C39" t="s">
        <v>180</v>
      </c>
      <c r="E39">
        <v>4181</v>
      </c>
      <c r="F39">
        <v>3.3315318924030349E-2</v>
      </c>
      <c r="G39">
        <v>1.0399889167308026E-4</v>
      </c>
      <c r="H39">
        <v>0.70420399305725401</v>
      </c>
      <c r="I39">
        <v>8.1967388848674439E-4</v>
      </c>
      <c r="J39">
        <v>1.6891876201943621</v>
      </c>
      <c r="K39">
        <v>2.0498004472253636E-3</v>
      </c>
      <c r="L39">
        <v>0.2854592573131704</v>
      </c>
      <c r="M39">
        <v>5.2225312783245196E-4</v>
      </c>
      <c r="N39">
        <v>1</v>
      </c>
      <c r="O39">
        <v>0</v>
      </c>
      <c r="R39">
        <v>1.1168887402518239</v>
      </c>
      <c r="S39">
        <v>4.6009913742607721E-3</v>
      </c>
      <c r="T39">
        <v>4.2257001556510042E-2</v>
      </c>
      <c r="U39">
        <v>1.5039283627635847E-4</v>
      </c>
      <c r="V39">
        <v>4095.05</v>
      </c>
      <c r="W39">
        <v>12.757345665186492</v>
      </c>
      <c r="X39">
        <v>86558.9</v>
      </c>
      <c r="Y39">
        <v>79.602793524110098</v>
      </c>
      <c r="Z39">
        <v>207629.3</v>
      </c>
      <c r="AA39">
        <v>125.91818772520512</v>
      </c>
      <c r="AB39">
        <v>35087.35</v>
      </c>
      <c r="AC39">
        <v>38.599855126534784</v>
      </c>
      <c r="AD39">
        <v>122919.7</v>
      </c>
      <c r="AE39">
        <v>150.56567198052605</v>
      </c>
      <c r="AH39">
        <v>137283.29999999999</v>
      </c>
      <c r="AI39">
        <v>534.39759050433804</v>
      </c>
      <c r="AJ39">
        <v>5194.05</v>
      </c>
      <c r="AK39">
        <v>17.022659047652677</v>
      </c>
      <c r="AL39">
        <v>-966.68468107596959</v>
      </c>
      <c r="AM39">
        <v>0.10399889167308027</v>
      </c>
      <c r="AN39">
        <v>62913.958346093117</v>
      </c>
      <c r="AO39">
        <v>74.39407228959378</v>
      </c>
      <c r="AP39">
        <v>4410793.8262493787</v>
      </c>
      <c r="AQ39">
        <v>5353.6367719007621</v>
      </c>
      <c r="AR39">
        <v>-144.93007461276886</v>
      </c>
      <c r="AS39">
        <v>1.5643666534136236</v>
      </c>
      <c r="AT39">
        <v>1993.7062116829245</v>
      </c>
      <c r="AU39">
        <v>0</v>
      </c>
      <c r="AX39">
        <v>2341.7265675111221</v>
      </c>
      <c r="AY39">
        <v>13.766147475701191</v>
      </c>
      <c r="AZ39">
        <v>-873.567223237554</v>
      </c>
      <c r="BA39">
        <v>0.44997475436518691</v>
      </c>
      <c r="BB39">
        <v>0.93409182620700426</v>
      </c>
      <c r="BC39">
        <v>1.2468980921677382</v>
      </c>
      <c r="BD39">
        <v>1.6027375060358613</v>
      </c>
      <c r="BE39">
        <v>1.4367337062533903</v>
      </c>
      <c r="BF39">
        <v>0</v>
      </c>
      <c r="BH39">
        <v>4.9865080223948235</v>
      </c>
      <c r="BI39">
        <v>1.1942244925265881</v>
      </c>
      <c r="BK39" s="21">
        <v>49.77</v>
      </c>
      <c r="BL39" s="1">
        <v>183</v>
      </c>
      <c r="BM39" s="1"/>
      <c r="BN39" s="1">
        <v>4900</v>
      </c>
      <c r="BO39" s="1">
        <v>185</v>
      </c>
      <c r="BP39" s="1">
        <v>943</v>
      </c>
      <c r="BQ39" s="1">
        <v>80</v>
      </c>
      <c r="BY39">
        <f>F39*BK39</f>
        <v>1.6581034228489906</v>
      </c>
      <c r="BZ39">
        <f>H39*BK39</f>
        <v>35.048232734459532</v>
      </c>
      <c r="CA39">
        <f>BK39*J39</f>
        <v>84.070867857073409</v>
      </c>
      <c r="CB39">
        <f>BK39*L39</f>
        <v>14.207307236476492</v>
      </c>
      <c r="CD39">
        <f>BK39*R39</f>
        <v>55.587552602333282</v>
      </c>
      <c r="CE39">
        <f>T39*BK39</f>
        <v>2.1031309674675049</v>
      </c>
    </row>
    <row r="40" spans="1:93" x14ac:dyDescent="0.2">
      <c r="A40" t="s">
        <v>345</v>
      </c>
      <c r="B40" t="s">
        <v>72</v>
      </c>
      <c r="C40" t="s">
        <v>181</v>
      </c>
      <c r="E40">
        <v>2961</v>
      </c>
      <c r="F40">
        <v>2.4926441172862471E-2</v>
      </c>
      <c r="G40">
        <v>1.179819399112024E-4</v>
      </c>
      <c r="H40">
        <v>0.85546234705780866</v>
      </c>
      <c r="I40">
        <v>1.0180190936449585E-3</v>
      </c>
      <c r="J40">
        <v>1.7418912370435262</v>
      </c>
      <c r="K40">
        <v>1.818041374034288E-3</v>
      </c>
      <c r="L40">
        <v>0.51004230828114516</v>
      </c>
      <c r="M40">
        <v>4.7487087932424196E-4</v>
      </c>
      <c r="N40">
        <v>1</v>
      </c>
      <c r="O40">
        <v>0</v>
      </c>
      <c r="R40">
        <v>1.0509571720697248</v>
      </c>
      <c r="S40">
        <v>1.4266911559559941E-3</v>
      </c>
      <c r="T40">
        <v>4.4586546077587975E-2</v>
      </c>
      <c r="U40">
        <v>1.3789272094101324E-4</v>
      </c>
      <c r="V40">
        <v>3048.35</v>
      </c>
      <c r="W40">
        <v>15.682251952949532</v>
      </c>
      <c r="X40">
        <v>104613.1</v>
      </c>
      <c r="Y40">
        <v>92.100285730169944</v>
      </c>
      <c r="Z40">
        <v>213012.6</v>
      </c>
      <c r="AA40">
        <v>101.28176954469774</v>
      </c>
      <c r="AB40">
        <v>62372.65</v>
      </c>
      <c r="AC40">
        <v>59.463667589191772</v>
      </c>
      <c r="AD40">
        <v>122290.85</v>
      </c>
      <c r="AE40">
        <v>149.54198979058128</v>
      </c>
      <c r="AH40">
        <v>128519.2</v>
      </c>
      <c r="AI40">
        <v>106.74306584159534</v>
      </c>
      <c r="AJ40">
        <v>5452.4</v>
      </c>
      <c r="AK40">
        <v>15.967137303981904</v>
      </c>
      <c r="AL40">
        <v>-975.0735588271375</v>
      </c>
      <c r="AM40">
        <v>0.1179819399112024</v>
      </c>
      <c r="AN40">
        <v>76642.253318007686</v>
      </c>
      <c r="AO40">
        <v>92.39599688191673</v>
      </c>
      <c r="AP40">
        <v>4548444.3090355359</v>
      </c>
      <c r="AQ40">
        <v>4748.3320466837858</v>
      </c>
      <c r="AR40">
        <v>527.7901392696167</v>
      </c>
      <c r="AS40">
        <v>1.4224369921444981</v>
      </c>
      <c r="AT40">
        <v>1993.7062116829245</v>
      </c>
      <c r="AU40">
        <v>0</v>
      </c>
      <c r="AX40">
        <v>2144.4595837092124</v>
      </c>
      <c r="AY40">
        <v>4.2686541350719942</v>
      </c>
      <c r="AZ40">
        <v>-866.59723550669821</v>
      </c>
      <c r="BA40">
        <v>0.41257446013027677</v>
      </c>
      <c r="BB40">
        <v>1.2269666470351257</v>
      </c>
      <c r="BC40">
        <v>1.3431223584401333</v>
      </c>
      <c r="BD40">
        <v>1.3827857969154227</v>
      </c>
      <c r="BE40">
        <v>0.89942395139804143</v>
      </c>
      <c r="BF40">
        <v>0</v>
      </c>
      <c r="BH40">
        <v>1.6152696629151375</v>
      </c>
      <c r="BI40">
        <v>1.0620645936008692</v>
      </c>
      <c r="BK40" s="21">
        <v>50</v>
      </c>
      <c r="BM40" s="1">
        <v>295</v>
      </c>
      <c r="BN40" s="1">
        <v>5700</v>
      </c>
      <c r="BO40" s="1"/>
      <c r="BP40" s="1"/>
      <c r="BQ40" s="1"/>
      <c r="BY40">
        <f>F40*BK40</f>
        <v>1.2463220586431236</v>
      </c>
      <c r="BZ40">
        <f>H40*BK40</f>
        <v>42.773117352890431</v>
      </c>
      <c r="CA40">
        <f>BK40*J40</f>
        <v>87.094561852176312</v>
      </c>
      <c r="CB40">
        <f>BK40*L40</f>
        <v>25.502115414057258</v>
      </c>
      <c r="CD40">
        <f>BK40*R40</f>
        <v>52.54785860348624</v>
      </c>
      <c r="CE40">
        <f>T40*BK40</f>
        <v>2.2293273038793986</v>
      </c>
    </row>
    <row r="41" spans="1:93" x14ac:dyDescent="0.2">
      <c r="A41" t="s">
        <v>345</v>
      </c>
      <c r="B41" t="s">
        <v>72</v>
      </c>
      <c r="C41" t="s">
        <v>182</v>
      </c>
      <c r="E41">
        <v>3295</v>
      </c>
      <c r="F41">
        <v>2.9487626770863008E-2</v>
      </c>
      <c r="G41">
        <v>1.3239661174280082E-4</v>
      </c>
      <c r="H41">
        <v>0.87035661567110234</v>
      </c>
      <c r="I41">
        <v>8.1471155172628453E-4</v>
      </c>
      <c r="J41">
        <v>1.730006853250917</v>
      </c>
      <c r="K41">
        <v>1.7266835647137251E-3</v>
      </c>
      <c r="L41">
        <v>0.50773263390284407</v>
      </c>
      <c r="M41">
        <v>5.3956707656482221E-4</v>
      </c>
      <c r="N41">
        <v>1</v>
      </c>
      <c r="O41">
        <v>0</v>
      </c>
      <c r="R41">
        <v>1.0378913689971658</v>
      </c>
      <c r="S41">
        <v>1.0145761603379845E-3</v>
      </c>
      <c r="T41">
        <v>4.4749378863338046E-2</v>
      </c>
      <c r="U41">
        <v>1.4650659863342977E-4</v>
      </c>
      <c r="V41">
        <v>3349.6</v>
      </c>
      <c r="W41">
        <v>16.240851675878783</v>
      </c>
      <c r="X41">
        <v>98863.45</v>
      </c>
      <c r="Y41">
        <v>81.992986702650697</v>
      </c>
      <c r="Z41">
        <v>196510.2</v>
      </c>
      <c r="AA41">
        <v>139.93918980080335</v>
      </c>
      <c r="AB41">
        <v>57673.35</v>
      </c>
      <c r="AC41">
        <v>66.322111697381885</v>
      </c>
      <c r="AD41">
        <v>113591</v>
      </c>
      <c r="AE41">
        <v>120.41207755475625</v>
      </c>
      <c r="AH41">
        <v>117893.05</v>
      </c>
      <c r="AI41">
        <v>56.675738566914703</v>
      </c>
      <c r="AJ41">
        <v>5083.1499999999996</v>
      </c>
      <c r="AK41">
        <v>17.842922081908348</v>
      </c>
      <c r="AL41">
        <v>-970.51237322913698</v>
      </c>
      <c r="AM41">
        <v>0.13239661174280082</v>
      </c>
      <c r="AN41">
        <v>77994.065680804357</v>
      </c>
      <c r="AO41">
        <v>73.943687758784222</v>
      </c>
      <c r="AP41">
        <v>4517404.8611860555</v>
      </c>
      <c r="AQ41">
        <v>4509.725148124021</v>
      </c>
      <c r="AR41">
        <v>520.87169802895983</v>
      </c>
      <c r="AS41">
        <v>1.6162291748469515</v>
      </c>
      <c r="AT41">
        <v>1993.7062116829245</v>
      </c>
      <c r="AU41">
        <v>0</v>
      </c>
      <c r="AX41">
        <v>2105.3667540656847</v>
      </c>
      <c r="AY41">
        <v>3.0356077445999037</v>
      </c>
      <c r="AZ41">
        <v>-866.11004047411143</v>
      </c>
      <c r="BA41">
        <v>0.43834714714612893</v>
      </c>
      <c r="BB41">
        <v>1.2173470030944906</v>
      </c>
      <c r="BC41">
        <v>1.0229517041932079</v>
      </c>
      <c r="BD41">
        <v>1.2728267180410824</v>
      </c>
      <c r="BE41">
        <v>0.98793414036445082</v>
      </c>
      <c r="BF41">
        <v>0</v>
      </c>
      <c r="BH41">
        <v>1.117583148471204</v>
      </c>
      <c r="BI41">
        <v>1.0854806799310617</v>
      </c>
      <c r="BK41" s="21">
        <v>50</v>
      </c>
      <c r="BM41" s="1">
        <v>295</v>
      </c>
      <c r="BN41" s="1">
        <v>5700</v>
      </c>
      <c r="BO41" s="1"/>
      <c r="BP41" s="1"/>
      <c r="BQ41" s="1"/>
      <c r="BY41">
        <f>F41*BK41</f>
        <v>1.4743813385431503</v>
      </c>
      <c r="BZ41">
        <f>H41*BK41</f>
        <v>43.517830783555119</v>
      </c>
      <c r="CA41">
        <f>BK41*J41</f>
        <v>86.500342662545847</v>
      </c>
      <c r="CB41">
        <f>BK41*L41</f>
        <v>25.386631695142203</v>
      </c>
      <c r="CD41">
        <f>BK41*R41</f>
        <v>51.894568449858291</v>
      </c>
      <c r="CE41">
        <f>T41*BK41</f>
        <v>2.2374689431669021</v>
      </c>
    </row>
    <row r="42" spans="1:93" x14ac:dyDescent="0.2">
      <c r="A42" t="s">
        <v>346</v>
      </c>
      <c r="B42" t="s">
        <v>72</v>
      </c>
      <c r="C42" t="s">
        <v>183</v>
      </c>
      <c r="E42">
        <v>1902</v>
      </c>
      <c r="F42">
        <v>1.5858691085426414E-2</v>
      </c>
      <c r="G42">
        <v>9.8544120323319556E-5</v>
      </c>
      <c r="H42">
        <v>0.27773634348084558</v>
      </c>
      <c r="I42">
        <v>3.644751366420802E-4</v>
      </c>
      <c r="J42">
        <v>1.7207559881144849</v>
      </c>
      <c r="K42">
        <v>2.3540917669589941E-3</v>
      </c>
      <c r="L42">
        <v>0.20032294401022352</v>
      </c>
      <c r="M42">
        <v>3.1700196411624319E-4</v>
      </c>
      <c r="N42">
        <v>1</v>
      </c>
      <c r="O42">
        <v>0</v>
      </c>
      <c r="R42">
        <v>1.1029375737131428</v>
      </c>
      <c r="S42">
        <v>1.6156632494855969E-3</v>
      </c>
      <c r="T42">
        <v>3.7097003230489443E-2</v>
      </c>
      <c r="U42">
        <v>1.6508571054598138E-4</v>
      </c>
      <c r="V42">
        <v>1972.8</v>
      </c>
      <c r="W42">
        <v>16.453059226014378</v>
      </c>
      <c r="X42">
        <v>34543</v>
      </c>
      <c r="Y42">
        <v>104.90424204959491</v>
      </c>
      <c r="Z42">
        <v>214008.95</v>
      </c>
      <c r="AA42">
        <v>512.6729206352054</v>
      </c>
      <c r="AB42">
        <v>24914.9</v>
      </c>
      <c r="AC42">
        <v>79.877666333884392</v>
      </c>
      <c r="AD42">
        <v>124380.4</v>
      </c>
      <c r="AE42">
        <v>460.16447517222178</v>
      </c>
      <c r="AH42">
        <v>137173.9</v>
      </c>
      <c r="AI42">
        <v>386.18028854818294</v>
      </c>
      <c r="AJ42">
        <v>4613.75</v>
      </c>
      <c r="AK42">
        <v>22.668883728002228</v>
      </c>
      <c r="AL42">
        <v>-984.14130891457364</v>
      </c>
      <c r="AM42">
        <v>9.8544120323319551E-2</v>
      </c>
      <c r="AN42">
        <v>24207.50984578377</v>
      </c>
      <c r="AO42">
        <v>33.079972467061189</v>
      </c>
      <c r="AP42">
        <v>4493243.5962037323</v>
      </c>
      <c r="AQ42">
        <v>6148.3800850370717</v>
      </c>
      <c r="AR42">
        <v>-399.94895803903086</v>
      </c>
      <c r="AS42">
        <v>0.94955353123163821</v>
      </c>
      <c r="AT42">
        <v>1993.7062116829245</v>
      </c>
      <c r="AU42">
        <v>0</v>
      </c>
      <c r="AX42">
        <v>2299.9847339784719</v>
      </c>
      <c r="AY42">
        <v>4.8340578702047248</v>
      </c>
      <c r="AZ42">
        <v>-889.00591723897094</v>
      </c>
      <c r="BA42">
        <v>0.49393577441166797</v>
      </c>
      <c r="BB42">
        <v>1.3016053458170169</v>
      </c>
      <c r="BC42">
        <v>1.0256255597684019</v>
      </c>
      <c r="BD42">
        <v>1.8238086158097588</v>
      </c>
      <c r="BE42">
        <v>1.0836905951679494</v>
      </c>
      <c r="BF42">
        <v>0</v>
      </c>
      <c r="BH42">
        <v>1.7783705773530443</v>
      </c>
      <c r="BI42">
        <v>1.4108479650585453</v>
      </c>
      <c r="BK42">
        <v>48.7</v>
      </c>
      <c r="BM42">
        <v>165</v>
      </c>
      <c r="BN42">
        <v>1700</v>
      </c>
      <c r="BO42">
        <v>95.4</v>
      </c>
      <c r="BP42" s="1">
        <v>950</v>
      </c>
      <c r="BQ42">
        <v>53</v>
      </c>
      <c r="BY42">
        <f>F42*BK42</f>
        <v>0.77231825586026637</v>
      </c>
      <c r="BZ42">
        <f>H42*BK42</f>
        <v>13.52575992751718</v>
      </c>
      <c r="CA42">
        <f>BK42*J42</f>
        <v>83.800816621175414</v>
      </c>
      <c r="CB42">
        <f>BK42*L42</f>
        <v>9.7557273732978853</v>
      </c>
      <c r="CD42">
        <f>BK42*R42</f>
        <v>53.713059839830059</v>
      </c>
      <c r="CE42">
        <f>T42*BK42</f>
        <v>1.806624057324836</v>
      </c>
    </row>
    <row r="43" spans="1:93" x14ac:dyDescent="0.2">
      <c r="A43" t="s">
        <v>346</v>
      </c>
      <c r="B43" t="s">
        <v>72</v>
      </c>
      <c r="C43" t="s">
        <v>184</v>
      </c>
      <c r="E43">
        <v>2916</v>
      </c>
      <c r="F43">
        <v>2.2052831375547043E-2</v>
      </c>
      <c r="G43">
        <v>9.9359645103069266E-5</v>
      </c>
      <c r="H43">
        <v>0.27687842841901111</v>
      </c>
      <c r="I43">
        <v>4.0606577292089628E-4</v>
      </c>
      <c r="J43">
        <v>1.7156182784869174</v>
      </c>
      <c r="K43">
        <v>1.234478084861451E-3</v>
      </c>
      <c r="L43">
        <v>0.20139796258976625</v>
      </c>
      <c r="M43">
        <v>4.0834106072054377E-4</v>
      </c>
      <c r="N43">
        <v>1</v>
      </c>
      <c r="O43">
        <v>0</v>
      </c>
      <c r="R43">
        <v>1.1008532295599647</v>
      </c>
      <c r="S43">
        <v>9.7885292155680753E-4</v>
      </c>
      <c r="T43">
        <v>3.5929749121831618E-2</v>
      </c>
      <c r="U43">
        <v>1.6348131736184285E-4</v>
      </c>
      <c r="V43">
        <v>2882.9</v>
      </c>
      <c r="W43">
        <v>14.113244992223661</v>
      </c>
      <c r="X43">
        <v>36194.050000000003</v>
      </c>
      <c r="Y43">
        <v>47.234102031655496</v>
      </c>
      <c r="Z43">
        <v>224269.8</v>
      </c>
      <c r="AA43">
        <v>170.34906268569466</v>
      </c>
      <c r="AB43">
        <v>26327.1</v>
      </c>
      <c r="AC43">
        <v>50.159267391611266</v>
      </c>
      <c r="AD43">
        <v>130723.3</v>
      </c>
      <c r="AE43">
        <v>113.62246117828343</v>
      </c>
      <c r="AH43">
        <v>143906.75</v>
      </c>
      <c r="AI43">
        <v>160.49302124522751</v>
      </c>
      <c r="AJ43">
        <v>4696.6499999999996</v>
      </c>
      <c r="AK43">
        <v>19.278195345764956</v>
      </c>
      <c r="AL43">
        <v>-977.94716862445296</v>
      </c>
      <c r="AM43">
        <v>9.9359645103069272E-2</v>
      </c>
      <c r="AN43">
        <v>24129.644982665737</v>
      </c>
      <c r="AO43">
        <v>36.854762472399372</v>
      </c>
      <c r="AP43">
        <v>4479825.0064952914</v>
      </c>
      <c r="AQ43">
        <v>3224.1905684847757</v>
      </c>
      <c r="AR43">
        <v>-396.72882755438155</v>
      </c>
      <c r="AS43">
        <v>1.2231523461850917</v>
      </c>
      <c r="AT43">
        <v>1993.7062116829245</v>
      </c>
      <c r="AU43">
        <v>0</v>
      </c>
      <c r="AX43">
        <v>2293.7483847509366</v>
      </c>
      <c r="AY43">
        <v>2.9287239594829662</v>
      </c>
      <c r="AZ43">
        <v>-892.49833678387461</v>
      </c>
      <c r="BA43">
        <v>0.48913543653113689</v>
      </c>
      <c r="BB43">
        <v>1.1374052377121251</v>
      </c>
      <c r="BC43">
        <v>1.17366236787473</v>
      </c>
      <c r="BD43">
        <v>0.98289296749279342</v>
      </c>
      <c r="BE43">
        <v>1.4266519481892652</v>
      </c>
      <c r="BF43">
        <v>0</v>
      </c>
      <c r="BH43">
        <v>1.1061719486454606</v>
      </c>
      <c r="BI43">
        <v>1.4562461287495583</v>
      </c>
      <c r="BK43">
        <v>48.7</v>
      </c>
      <c r="BM43">
        <v>165</v>
      </c>
      <c r="BN43">
        <v>1700</v>
      </c>
      <c r="BO43">
        <v>95.4</v>
      </c>
      <c r="BP43" s="1">
        <v>950</v>
      </c>
      <c r="BQ43">
        <v>53</v>
      </c>
      <c r="BY43">
        <f>F43*BK43</f>
        <v>1.073972887989141</v>
      </c>
      <c r="BZ43">
        <f>H43*BK43</f>
        <v>13.483979464005841</v>
      </c>
      <c r="CA43">
        <f>BK43*J43</f>
        <v>83.550610162312879</v>
      </c>
      <c r="CB43">
        <f>BK43*L43</f>
        <v>9.8080807781216173</v>
      </c>
      <c r="CD43">
        <f>BK43*R43</f>
        <v>53.611552279570283</v>
      </c>
      <c r="CE43">
        <f>T43*BK43</f>
        <v>1.7497787822331998</v>
      </c>
    </row>
    <row r="44" spans="1:93" x14ac:dyDescent="0.2">
      <c r="A44">
        <v>1833</v>
      </c>
      <c r="B44" t="s">
        <v>72</v>
      </c>
      <c r="C44" t="s">
        <v>185</v>
      </c>
      <c r="E44">
        <v>1638</v>
      </c>
      <c r="F44">
        <v>1.4532706130023183E-2</v>
      </c>
      <c r="G44">
        <v>7.2153795408361326E-5</v>
      </c>
      <c r="H44">
        <v>2.8230824027184136</v>
      </c>
      <c r="I44">
        <v>3.307408162155849E-3</v>
      </c>
      <c r="J44">
        <v>1.9070634024781721</v>
      </c>
      <c r="K44">
        <v>2.5394192691965711E-3</v>
      </c>
      <c r="L44">
        <v>0.70613035959664017</v>
      </c>
      <c r="M44">
        <v>8.3538681830706352E-4</v>
      </c>
      <c r="N44">
        <v>1</v>
      </c>
      <c r="O44">
        <v>0</v>
      </c>
      <c r="R44">
        <v>0.75701851309423407</v>
      </c>
      <c r="S44">
        <v>1.1641000136626701E-3</v>
      </c>
      <c r="T44">
        <v>0.44820566053185357</v>
      </c>
      <c r="U44">
        <v>1.182019794153825E-3</v>
      </c>
      <c r="V44">
        <v>1641.5</v>
      </c>
      <c r="W44">
        <v>8.9872717012216192</v>
      </c>
      <c r="X44">
        <v>318853.95</v>
      </c>
      <c r="Y44">
        <v>173.97240366461028</v>
      </c>
      <c r="Z44">
        <v>215393.4</v>
      </c>
      <c r="AA44">
        <v>146.48257306084679</v>
      </c>
      <c r="AB44">
        <v>79754.3</v>
      </c>
      <c r="AC44">
        <v>59.604048785119851</v>
      </c>
      <c r="AD44">
        <v>112947.55</v>
      </c>
      <c r="AE44">
        <v>112.76632744424711</v>
      </c>
      <c r="AH44">
        <v>85501.8</v>
      </c>
      <c r="AI44">
        <v>101.7967944899104</v>
      </c>
      <c r="AJ44">
        <v>50623.05</v>
      </c>
      <c r="AK44">
        <v>129.2170852928472</v>
      </c>
      <c r="AL44">
        <v>-985.46729386997674</v>
      </c>
      <c r="AM44">
        <v>7.2153795408361324E-2</v>
      </c>
      <c r="AN44">
        <v>255224.57821005752</v>
      </c>
      <c r="AO44">
        <v>300.18226194916036</v>
      </c>
      <c r="AP44">
        <v>4979838.3892555684</v>
      </c>
      <c r="AQ44">
        <v>6632.4155589128995</v>
      </c>
      <c r="AR44">
        <v>1115.1559055292907</v>
      </c>
      <c r="AS44">
        <v>2.502333086418846</v>
      </c>
      <c r="AT44">
        <v>1993.7062116829245</v>
      </c>
      <c r="AU44">
        <v>0</v>
      </c>
      <c r="AX44">
        <v>1264.9963117493583</v>
      </c>
      <c r="AY44">
        <v>3.4829825055085668</v>
      </c>
      <c r="AZ44">
        <v>341.02951308333786</v>
      </c>
      <c r="BA44">
        <v>3.5365984158433403</v>
      </c>
      <c r="BB44">
        <v>0.94927391041559128</v>
      </c>
      <c r="BC44">
        <v>1.6082295521325372</v>
      </c>
      <c r="BD44">
        <v>1.7228716368702213</v>
      </c>
      <c r="BE44">
        <v>1.2158130982207616</v>
      </c>
      <c r="BF44">
        <v>0</v>
      </c>
      <c r="BH44">
        <v>1.6124139777286408</v>
      </c>
      <c r="BI44">
        <v>2.3436832413491513</v>
      </c>
      <c r="BK44">
        <v>50.33</v>
      </c>
      <c r="BM44">
        <v>10</v>
      </c>
      <c r="BN44">
        <v>19800</v>
      </c>
      <c r="BO44">
        <v>446</v>
      </c>
      <c r="BP44">
        <v>643</v>
      </c>
      <c r="BQ44">
        <v>747</v>
      </c>
      <c r="BY44">
        <f>F44*BK44</f>
        <v>0.73143109952406671</v>
      </c>
      <c r="BZ44">
        <f>H44*BK44</f>
        <v>142.08573732881774</v>
      </c>
      <c r="CA44">
        <f>BK44*J44</f>
        <v>95.982501046726398</v>
      </c>
      <c r="CB44">
        <f>BK44*L44</f>
        <v>35.5395409984989</v>
      </c>
      <c r="CD44">
        <f>BK44*R44</f>
        <v>38.100741764032797</v>
      </c>
      <c r="CE44">
        <f>T44*BK44</f>
        <v>22.558190894568188</v>
      </c>
    </row>
    <row r="45" spans="1:93" x14ac:dyDescent="0.2">
      <c r="A45">
        <v>1833</v>
      </c>
      <c r="B45" t="s">
        <v>72</v>
      </c>
      <c r="C45" t="s">
        <v>186</v>
      </c>
      <c r="E45">
        <v>1561</v>
      </c>
      <c r="F45">
        <v>1.3293548748998445E-2</v>
      </c>
      <c r="G45">
        <v>7.5568859754207124E-5</v>
      </c>
      <c r="H45">
        <v>2.796513556351429</v>
      </c>
      <c r="I45">
        <v>2.4797981166275068E-3</v>
      </c>
      <c r="J45">
        <v>1.8963754069364491</v>
      </c>
      <c r="K45">
        <v>2.0039587516419355E-3</v>
      </c>
      <c r="L45">
        <v>0.69966308732004889</v>
      </c>
      <c r="M45">
        <v>6.9789450014843342E-4</v>
      </c>
      <c r="N45">
        <v>1</v>
      </c>
      <c r="O45">
        <v>0</v>
      </c>
      <c r="R45">
        <v>0.7585450944121146</v>
      </c>
      <c r="S45">
        <v>1.1848982669088839E-3</v>
      </c>
      <c r="T45">
        <v>0.44118869852461023</v>
      </c>
      <c r="U45">
        <v>1.7667756014996441E-3</v>
      </c>
      <c r="V45">
        <v>1491.2</v>
      </c>
      <c r="W45">
        <v>9.1166706757744791</v>
      </c>
      <c r="X45">
        <v>313681.55</v>
      </c>
      <c r="Y45">
        <v>152.7900429898562</v>
      </c>
      <c r="Z45">
        <v>212713.5</v>
      </c>
      <c r="AA45">
        <v>107.30341879087788</v>
      </c>
      <c r="AB45">
        <v>78480.649999999994</v>
      </c>
      <c r="AC45">
        <v>71.391333507646436</v>
      </c>
      <c r="AD45">
        <v>112170.35</v>
      </c>
      <c r="AE45">
        <v>107.29818939464178</v>
      </c>
      <c r="AH45">
        <v>85084.3</v>
      </c>
      <c r="AI45">
        <v>81.615146298117693</v>
      </c>
      <c r="AJ45">
        <v>49487.1</v>
      </c>
      <c r="AK45">
        <v>187.83344946212884</v>
      </c>
      <c r="AL45">
        <v>-986.70645125100157</v>
      </c>
      <c r="AM45">
        <v>7.5568859754207129E-2</v>
      </c>
      <c r="AN45">
        <v>252813.17447371836</v>
      </c>
      <c r="AO45">
        <v>225.06789949423731</v>
      </c>
      <c r="AP45">
        <v>4951923.6495414991</v>
      </c>
      <c r="AQ45">
        <v>5233.9081478320504</v>
      </c>
      <c r="AR45">
        <v>1095.7837188464921</v>
      </c>
      <c r="AS45">
        <v>2.090486060206489</v>
      </c>
      <c r="AT45">
        <v>1993.7062116829245</v>
      </c>
      <c r="AU45">
        <v>0</v>
      </c>
      <c r="AX45">
        <v>1269.5638368425714</v>
      </c>
      <c r="AY45">
        <v>3.5452107946173159</v>
      </c>
      <c r="AZ45">
        <v>320.03479130152976</v>
      </c>
      <c r="BA45">
        <v>5.2861854127302017</v>
      </c>
      <c r="BB45">
        <v>1.0365582180564157</v>
      </c>
      <c r="BC45">
        <v>1.211560740274543</v>
      </c>
      <c r="BD45">
        <v>1.3612206559622877</v>
      </c>
      <c r="BE45">
        <v>1.0188099262111578</v>
      </c>
      <c r="BF45">
        <v>0</v>
      </c>
      <c r="BH45">
        <v>1.6332074501347742</v>
      </c>
      <c r="BI45">
        <v>3.5272460549887628</v>
      </c>
      <c r="BK45">
        <v>50.33</v>
      </c>
      <c r="BM45">
        <v>10</v>
      </c>
      <c r="BN45">
        <v>19800</v>
      </c>
      <c r="BO45">
        <v>446</v>
      </c>
      <c r="BP45">
        <v>643</v>
      </c>
      <c r="BQ45">
        <v>747</v>
      </c>
      <c r="BY45">
        <f>F45*BK45</f>
        <v>0.66906430853709176</v>
      </c>
      <c r="BZ45">
        <f>H45*BK45</f>
        <v>140.74852729116742</v>
      </c>
      <c r="CA45">
        <f>BK45*J45</f>
        <v>95.444574231111474</v>
      </c>
      <c r="CB45">
        <f>BK45*L45</f>
        <v>35.21404318481806</v>
      </c>
      <c r="CD45">
        <f>BK45*R45</f>
        <v>38.177574601761727</v>
      </c>
      <c r="CE45">
        <f>T45*BK45</f>
        <v>22.205027196743632</v>
      </c>
      <c r="CO45" s="27"/>
    </row>
    <row r="46" spans="1:93" x14ac:dyDescent="0.2">
      <c r="A46">
        <v>1846</v>
      </c>
      <c r="B46" t="s">
        <v>72</v>
      </c>
      <c r="C46" t="s">
        <v>187</v>
      </c>
      <c r="E46">
        <v>1364</v>
      </c>
      <c r="F46">
        <v>1.1667870409669857E-2</v>
      </c>
      <c r="G46">
        <v>8.0705394600684831E-5</v>
      </c>
      <c r="H46">
        <v>2.7068525888320485</v>
      </c>
      <c r="I46">
        <v>2.0636376499610842E-3</v>
      </c>
      <c r="J46">
        <v>1.9116950457423645</v>
      </c>
      <c r="K46">
        <v>1.6752665698471514E-3</v>
      </c>
      <c r="L46">
        <v>0.90244214890124597</v>
      </c>
      <c r="M46">
        <v>1.1206636956956762E-3</v>
      </c>
      <c r="N46">
        <v>1</v>
      </c>
      <c r="O46">
        <v>0</v>
      </c>
      <c r="R46">
        <v>0.4264690851504172</v>
      </c>
      <c r="S46">
        <v>5.2874076357860235E-4</v>
      </c>
      <c r="T46">
        <v>0.21381116447307549</v>
      </c>
      <c r="U46">
        <v>6.171679083595723E-4</v>
      </c>
      <c r="V46">
        <v>1330.15</v>
      </c>
      <c r="W46">
        <v>9.3671528562087065</v>
      </c>
      <c r="X46">
        <v>308577.75</v>
      </c>
      <c r="Y46">
        <v>101.3568961380371</v>
      </c>
      <c r="Z46">
        <v>217930.75</v>
      </c>
      <c r="AA46">
        <v>113.14945577467557</v>
      </c>
      <c r="AB46">
        <v>102877.05</v>
      </c>
      <c r="AC46">
        <v>95.062070442643432</v>
      </c>
      <c r="AD46">
        <v>113999.75</v>
      </c>
      <c r="AE46">
        <v>78.21861654161502</v>
      </c>
      <c r="AH46">
        <v>48616.9</v>
      </c>
      <c r="AI46">
        <v>48.521774818929977</v>
      </c>
      <c r="AJ46">
        <v>24374</v>
      </c>
      <c r="AK46">
        <v>64.369819668929679</v>
      </c>
      <c r="AL46">
        <v>-988.33212959033017</v>
      </c>
      <c r="AM46">
        <v>8.0705394600684835E-2</v>
      </c>
      <c r="AN46">
        <v>244675.49363151647</v>
      </c>
      <c r="AO46">
        <v>187.29693682710874</v>
      </c>
      <c r="AP46">
        <v>4991935.2427454153</v>
      </c>
      <c r="AQ46">
        <v>4375.4350445234841</v>
      </c>
      <c r="AR46">
        <v>1703.1918606889715</v>
      </c>
      <c r="AS46">
        <v>3.3568567076155893</v>
      </c>
      <c r="AT46">
        <v>1993.7062116829245</v>
      </c>
      <c r="AU46">
        <v>0</v>
      </c>
      <c r="AX46">
        <v>275.99376796294518</v>
      </c>
      <c r="AY46">
        <v>1.5819902137954667</v>
      </c>
      <c r="AZ46">
        <v>-360.27786564571409</v>
      </c>
      <c r="BA46">
        <v>1.8465638712728389</v>
      </c>
      <c r="BB46">
        <v>1.1921580453697269</v>
      </c>
      <c r="BC46">
        <v>1.0455419693886532</v>
      </c>
      <c r="BD46">
        <v>1.139579159141036</v>
      </c>
      <c r="BE46">
        <v>1.3726257722204245</v>
      </c>
      <c r="BF46">
        <v>0</v>
      </c>
      <c r="BH46">
        <v>1.0879523631287669</v>
      </c>
      <c r="BI46">
        <v>1.9442540785006373</v>
      </c>
      <c r="BK46">
        <v>50</v>
      </c>
      <c r="BM46">
        <v>0</v>
      </c>
      <c r="BN46">
        <v>18900</v>
      </c>
      <c r="BP46" s="1">
        <v>358</v>
      </c>
      <c r="BY46">
        <f>F46*BK46</f>
        <v>0.58339352048349291</v>
      </c>
      <c r="BZ46">
        <f>H46*BK46</f>
        <v>135.34262944160241</v>
      </c>
      <c r="CA46">
        <f>BK46*J46</f>
        <v>95.584752287118221</v>
      </c>
      <c r="CB46">
        <f>BK46*L46</f>
        <v>45.122107445062298</v>
      </c>
      <c r="CD46">
        <f>BK46*R46</f>
        <v>21.323454257520861</v>
      </c>
      <c r="CE46">
        <f>T46*BK46</f>
        <v>10.690558223653774</v>
      </c>
    </row>
    <row r="47" spans="1:93" x14ac:dyDescent="0.2">
      <c r="A47">
        <v>1846</v>
      </c>
      <c r="B47" t="s">
        <v>72</v>
      </c>
      <c r="C47" t="s">
        <v>188</v>
      </c>
      <c r="E47">
        <v>1434</v>
      </c>
      <c r="F47">
        <v>1.3067349441174683E-2</v>
      </c>
      <c r="G47">
        <v>1.290940252178451E-4</v>
      </c>
      <c r="H47">
        <v>2.7348261994899508</v>
      </c>
      <c r="I47">
        <v>2.808489217786207E-3</v>
      </c>
      <c r="J47">
        <v>1.9334695466903162</v>
      </c>
      <c r="K47">
        <v>2.398343089172892E-3</v>
      </c>
      <c r="L47">
        <v>0.91324200672328304</v>
      </c>
      <c r="M47">
        <v>8.6724554654455429E-4</v>
      </c>
      <c r="N47">
        <v>1</v>
      </c>
      <c r="O47">
        <v>0</v>
      </c>
      <c r="R47">
        <v>0.42542613201459273</v>
      </c>
      <c r="S47">
        <v>7.3734671431585283E-4</v>
      </c>
      <c r="T47">
        <v>0.21260826750639789</v>
      </c>
      <c r="U47">
        <v>5.6392548629771223E-4</v>
      </c>
      <c r="V47">
        <v>1427.35</v>
      </c>
      <c r="W47">
        <v>14.851594810694662</v>
      </c>
      <c r="X47">
        <v>298697.75</v>
      </c>
      <c r="Y47">
        <v>184.6421414378008</v>
      </c>
      <c r="Z47">
        <v>211173.1</v>
      </c>
      <c r="AA47">
        <v>168.15324933868479</v>
      </c>
      <c r="AB47">
        <v>99744.65</v>
      </c>
      <c r="AC47">
        <v>76.873179054171658</v>
      </c>
      <c r="AD47">
        <v>109222.15</v>
      </c>
      <c r="AE47">
        <v>128.6370715781828</v>
      </c>
      <c r="AH47">
        <v>46465.1</v>
      </c>
      <c r="AI47">
        <v>72.893249272300139</v>
      </c>
      <c r="AJ47">
        <v>23220.75</v>
      </c>
      <c r="AK47">
        <v>51.16011372976125</v>
      </c>
      <c r="AL47">
        <v>-986.93265055882523</v>
      </c>
      <c r="AM47">
        <v>0.1290940252178451</v>
      </c>
      <c r="AN47">
        <v>247214.39458068166</v>
      </c>
      <c r="AO47">
        <v>254.90009237485995</v>
      </c>
      <c r="AP47">
        <v>5048805.5440093931</v>
      </c>
      <c r="AQ47">
        <v>6263.9549967950588</v>
      </c>
      <c r="AR47">
        <v>1735.5419540402997</v>
      </c>
      <c r="AS47">
        <v>2.5977633086977381</v>
      </c>
      <c r="AT47">
        <v>1993.7062116829245</v>
      </c>
      <c r="AU47">
        <v>0</v>
      </c>
      <c r="AX47">
        <v>272.87325642312265</v>
      </c>
      <c r="AY47">
        <v>2.2061383698261299</v>
      </c>
      <c r="AZ47">
        <v>-363.87692847682365</v>
      </c>
      <c r="BA47">
        <v>1.6872627610452953</v>
      </c>
      <c r="BB47">
        <v>1.762609369997798</v>
      </c>
      <c r="BC47">
        <v>1.380443015127361</v>
      </c>
      <c r="BD47">
        <v>1.5819660625680183</v>
      </c>
      <c r="BE47">
        <v>1.0306454327598162</v>
      </c>
      <c r="BF47">
        <v>0</v>
      </c>
      <c r="BH47">
        <v>1.4874124956520391</v>
      </c>
      <c r="BI47">
        <v>1.7446659288081257</v>
      </c>
      <c r="BK47">
        <v>50</v>
      </c>
      <c r="BM47">
        <v>0</v>
      </c>
      <c r="BN47">
        <v>18900</v>
      </c>
      <c r="BP47" s="1">
        <v>358</v>
      </c>
      <c r="BY47">
        <f>F47*BK47</f>
        <v>0.65336747205873413</v>
      </c>
      <c r="BZ47">
        <f>H47*BK47</f>
        <v>136.74130997449754</v>
      </c>
      <c r="CA47">
        <f>BK47*J47</f>
        <v>96.673477334515809</v>
      </c>
      <c r="CB47">
        <f>BK47*L47</f>
        <v>45.662100336164151</v>
      </c>
      <c r="CD47">
        <f>BK47*R47</f>
        <v>21.271306600729638</v>
      </c>
      <c r="CE47">
        <f>T47*BK47</f>
        <v>10.630413375319895</v>
      </c>
    </row>
    <row r="48" spans="1:93" x14ac:dyDescent="0.2">
      <c r="A48" t="s">
        <v>347</v>
      </c>
      <c r="B48" t="s">
        <v>72</v>
      </c>
      <c r="C48" t="s">
        <v>189</v>
      </c>
      <c r="E48">
        <v>2236</v>
      </c>
      <c r="F48">
        <v>1.9970901521283082E-2</v>
      </c>
      <c r="G48">
        <v>1.3120059919898171E-4</v>
      </c>
      <c r="H48">
        <v>3.1308475670470517</v>
      </c>
      <c r="I48">
        <v>3.9147084765886568E-3</v>
      </c>
      <c r="J48">
        <v>1.8398293078022312</v>
      </c>
      <c r="K48">
        <v>2.2357121643038647E-3</v>
      </c>
      <c r="L48">
        <v>5.352579894370503E-2</v>
      </c>
      <c r="M48">
        <v>1.3803191831521537E-4</v>
      </c>
      <c r="N48">
        <v>1</v>
      </c>
      <c r="O48">
        <v>0</v>
      </c>
      <c r="R48">
        <v>1.3939158038399557E-3</v>
      </c>
      <c r="S48">
        <v>1.9737799416382291E-5</v>
      </c>
      <c r="T48">
        <v>2.0868404187383165</v>
      </c>
      <c r="U48">
        <v>3.6374532968749007E-3</v>
      </c>
      <c r="V48">
        <v>2177.4</v>
      </c>
      <c r="W48">
        <v>16.694373461234115</v>
      </c>
      <c r="X48">
        <v>341302.45</v>
      </c>
      <c r="Y48">
        <v>341.01797664454125</v>
      </c>
      <c r="Z48">
        <v>200565.55</v>
      </c>
      <c r="AA48">
        <v>222.68106145691632</v>
      </c>
      <c r="AB48">
        <v>5835</v>
      </c>
      <c r="AC48">
        <v>14.471387377566082</v>
      </c>
      <c r="AD48">
        <v>109017.60000000001</v>
      </c>
      <c r="AE48">
        <v>220.8633109080437</v>
      </c>
      <c r="AH48">
        <v>151.94999999999999</v>
      </c>
      <c r="AI48">
        <v>2.1379712469141343</v>
      </c>
      <c r="AJ48">
        <v>227498.85</v>
      </c>
      <c r="AK48">
        <v>532.77427962160095</v>
      </c>
      <c r="AL48">
        <v>-980.02909847871683</v>
      </c>
      <c r="AM48">
        <v>0.13120059919898172</v>
      </c>
      <c r="AN48">
        <v>283157.52106072352</v>
      </c>
      <c r="AO48">
        <v>355.30118683868733</v>
      </c>
      <c r="AP48">
        <v>4804237.4315770771</v>
      </c>
      <c r="AQ48">
        <v>5839.1980889674696</v>
      </c>
      <c r="AR48">
        <v>-839.66783442277892</v>
      </c>
      <c r="AS48">
        <v>0.41346335447570753</v>
      </c>
      <c r="AT48">
        <v>1993.7062116829245</v>
      </c>
      <c r="AU48">
        <v>0</v>
      </c>
      <c r="AX48">
        <v>-995.82940958513427</v>
      </c>
      <c r="AY48">
        <v>5.9055415563647504E-2</v>
      </c>
      <c r="AZ48">
        <v>5243.8180439365196</v>
      </c>
      <c r="BA48">
        <v>10.883245467679362</v>
      </c>
      <c r="BB48">
        <v>1.4427945761851733</v>
      </c>
      <c r="BC48">
        <v>1.7083877030806214</v>
      </c>
      <c r="BD48">
        <v>1.5350330906540985</v>
      </c>
      <c r="BE48">
        <v>0.91223399581870535</v>
      </c>
      <c r="BF48">
        <v>0</v>
      </c>
      <c r="BH48">
        <v>0.8290899566330856</v>
      </c>
      <c r="BI48">
        <v>2.2492333411695458</v>
      </c>
      <c r="BK48">
        <v>67.38</v>
      </c>
      <c r="BY48">
        <f>F48*BK48</f>
        <v>1.345639344504054</v>
      </c>
      <c r="BZ48">
        <f>H48*BK48</f>
        <v>210.95650906763032</v>
      </c>
      <c r="CA48">
        <f>BK48*J48</f>
        <v>123.96769875971432</v>
      </c>
      <c r="CB48">
        <f>BK48*L48</f>
        <v>3.6065683328268445</v>
      </c>
      <c r="CD48">
        <f>BK48*R48</f>
        <v>9.3922046862736211E-2</v>
      </c>
      <c r="CE48">
        <f>T48*BK48</f>
        <v>140.61130741458774</v>
      </c>
    </row>
    <row r="49" spans="1:83" x14ac:dyDescent="0.2">
      <c r="A49" t="s">
        <v>347</v>
      </c>
      <c r="B49" t="s">
        <v>72</v>
      </c>
      <c r="C49" t="s">
        <v>190</v>
      </c>
      <c r="E49">
        <v>581</v>
      </c>
      <c r="F49">
        <v>5.7172703449476772E-3</v>
      </c>
      <c r="G49">
        <v>5.3250952135150318E-5</v>
      </c>
      <c r="H49">
        <v>3.1709986964638208</v>
      </c>
      <c r="I49">
        <v>4.1428646352012939E-3</v>
      </c>
      <c r="J49">
        <v>1.8629484302262547</v>
      </c>
      <c r="K49">
        <v>2.7228890578957941E-3</v>
      </c>
      <c r="L49">
        <v>5.4679142273739288E-2</v>
      </c>
      <c r="M49">
        <v>1.7524678902767915E-4</v>
      </c>
      <c r="N49">
        <v>1</v>
      </c>
      <c r="O49">
        <v>0</v>
      </c>
      <c r="R49">
        <v>1.3657197049525744E-3</v>
      </c>
      <c r="S49">
        <v>2.7899006239404614E-5</v>
      </c>
      <c r="T49">
        <v>2.0830089738969826</v>
      </c>
      <c r="U49">
        <v>6.5659070261074939E-3</v>
      </c>
      <c r="V49">
        <v>596.85</v>
      </c>
      <c r="W49">
        <v>5.3342364915110787</v>
      </c>
      <c r="X49">
        <v>331051.84999999998</v>
      </c>
      <c r="Y49">
        <v>266.58185545512043</v>
      </c>
      <c r="Z49">
        <v>194490.35</v>
      </c>
      <c r="AA49">
        <v>125.70754017915846</v>
      </c>
      <c r="AB49">
        <v>5708.5</v>
      </c>
      <c r="AC49">
        <v>17.510372865668419</v>
      </c>
      <c r="AD49">
        <v>104404.1</v>
      </c>
      <c r="AE49">
        <v>187.17377093576914</v>
      </c>
      <c r="AH49">
        <v>142.55000000000001</v>
      </c>
      <c r="AI49">
        <v>2.8251455481835008</v>
      </c>
      <c r="AJ49">
        <v>217458</v>
      </c>
      <c r="AK49">
        <v>490.11835305362723</v>
      </c>
      <c r="AL49">
        <v>-994.28272965505232</v>
      </c>
      <c r="AM49">
        <v>5.3250952135150319E-2</v>
      </c>
      <c r="AN49">
        <v>286801.66059755132</v>
      </c>
      <c r="AO49">
        <v>376.00877066630005</v>
      </c>
      <c r="AP49">
        <v>4864619.5941972798</v>
      </c>
      <c r="AQ49">
        <v>7111.5990856033068</v>
      </c>
      <c r="AR49">
        <v>-836.21308853560549</v>
      </c>
      <c r="AS49">
        <v>0.52493746473197955</v>
      </c>
      <c r="AT49">
        <v>1993.7062116829245</v>
      </c>
      <c r="AU49">
        <v>0</v>
      </c>
      <c r="AX49">
        <v>-995.91377219830827</v>
      </c>
      <c r="AY49">
        <v>8.3473713179663955E-2</v>
      </c>
      <c r="AZ49">
        <v>5232.3543765569448</v>
      </c>
      <c r="BA49">
        <v>19.645167113068247</v>
      </c>
      <c r="BB49">
        <v>1.0785119841447244</v>
      </c>
      <c r="BC49">
        <v>1.7495683609663171</v>
      </c>
      <c r="BD49">
        <v>1.810796134097608</v>
      </c>
      <c r="BE49">
        <v>1.1207821650698309</v>
      </c>
      <c r="BF49">
        <v>0</v>
      </c>
      <c r="BH49">
        <v>1.1585267078280825</v>
      </c>
      <c r="BI49">
        <v>3.9793002004293379</v>
      </c>
      <c r="BK49">
        <v>67.38</v>
      </c>
      <c r="BY49">
        <f>F49*BK49</f>
        <v>0.38522967584257445</v>
      </c>
      <c r="BZ49">
        <f>H49*BK49</f>
        <v>213.66189216773222</v>
      </c>
      <c r="CA49">
        <f>BK49*J49</f>
        <v>125.52546522864503</v>
      </c>
      <c r="CB49">
        <f>BK49*L49</f>
        <v>3.684280606404553</v>
      </c>
      <c r="CD49">
        <f>BK49*R49</f>
        <v>9.2022193719704465E-2</v>
      </c>
      <c r="CE49">
        <f>T49*BK49</f>
        <v>140.35314466117867</v>
      </c>
    </row>
    <row r="50" spans="1:83" x14ac:dyDescent="0.2">
      <c r="A50" t="s">
        <v>102</v>
      </c>
      <c r="B50" t="s">
        <v>72</v>
      </c>
      <c r="C50" t="s">
        <v>191</v>
      </c>
      <c r="E50">
        <v>1003</v>
      </c>
      <c r="F50">
        <v>1.3298520511536332E-2</v>
      </c>
      <c r="G50">
        <v>9.9595972940869077E-5</v>
      </c>
      <c r="H50">
        <v>4.8616266411326148</v>
      </c>
      <c r="I50">
        <v>5.6327219495816106E-3</v>
      </c>
      <c r="J50">
        <v>1.9910254513166241</v>
      </c>
      <c r="K50">
        <v>1.8227265165169301E-3</v>
      </c>
      <c r="L50">
        <v>3.2234749333931814E-3</v>
      </c>
      <c r="M50">
        <v>5.6808558994183972E-5</v>
      </c>
      <c r="N50">
        <v>1</v>
      </c>
      <c r="O50">
        <v>0</v>
      </c>
      <c r="R50">
        <v>2.8312522419458242E-2</v>
      </c>
      <c r="S50">
        <v>1.6394275826978893E-4</v>
      </c>
      <c r="T50">
        <v>0.33681691190913643</v>
      </c>
      <c r="U50">
        <v>4.3664653413748598E-4</v>
      </c>
      <c r="V50">
        <v>1008.1</v>
      </c>
      <c r="W50">
        <v>6.8586863864276815</v>
      </c>
      <c r="X50">
        <v>368575.85</v>
      </c>
      <c r="Y50">
        <v>586.26803316446171</v>
      </c>
      <c r="Z50">
        <v>150946.04999999999</v>
      </c>
      <c r="AA50">
        <v>211.07992343884194</v>
      </c>
      <c r="AB50">
        <v>244.4</v>
      </c>
      <c r="AC50">
        <v>4.368186423629254</v>
      </c>
      <c r="AD50">
        <v>75813.600000000006</v>
      </c>
      <c r="AE50">
        <v>97.438385389785793</v>
      </c>
      <c r="AH50">
        <v>2146.6</v>
      </c>
      <c r="AI50">
        <v>13.790805480082506</v>
      </c>
      <c r="AJ50">
        <v>25535.65</v>
      </c>
      <c r="AK50">
        <v>55.695992249277495</v>
      </c>
      <c r="AL50">
        <v>-986.70147948846363</v>
      </c>
      <c r="AM50">
        <v>9.9595972940869082E-2</v>
      </c>
      <c r="AN50">
        <v>440244.02261141903</v>
      </c>
      <c r="AO50">
        <v>511.22907511178175</v>
      </c>
      <c r="AP50">
        <v>5199129.1561758881</v>
      </c>
      <c r="AQ50">
        <v>4760.5686285962447</v>
      </c>
      <c r="AR50">
        <v>-990.34434371921509</v>
      </c>
      <c r="AS50">
        <v>0.17016540559139143</v>
      </c>
      <c r="AT50">
        <v>1993.7062116829245</v>
      </c>
      <c r="AU50">
        <v>0</v>
      </c>
      <c r="AX50">
        <v>-915.28904809173241</v>
      </c>
      <c r="AY50">
        <v>0.49051606585064478</v>
      </c>
      <c r="AZ50">
        <v>7.754830315540362</v>
      </c>
      <c r="BA50">
        <v>1.3064446539320422</v>
      </c>
      <c r="BB50">
        <v>1.1228284960210921</v>
      </c>
      <c r="BC50">
        <v>1.3809673235646469</v>
      </c>
      <c r="BD50">
        <v>0.97754737003562175</v>
      </c>
      <c r="BE50">
        <v>1.3074730632796538</v>
      </c>
      <c r="BF50">
        <v>0</v>
      </c>
      <c r="BH50">
        <v>1.2575286517841415</v>
      </c>
      <c r="BI50">
        <v>0.85165645188302752</v>
      </c>
      <c r="BK50">
        <v>57.18</v>
      </c>
      <c r="BY50">
        <f>F50*BK50</f>
        <v>0.76040940284964742</v>
      </c>
      <c r="BZ50">
        <f>H50*BK50</f>
        <v>277.98781133996289</v>
      </c>
      <c r="CA50">
        <f>BK50*J50</f>
        <v>113.84683530628456</v>
      </c>
      <c r="CB50">
        <f>BK50*L50</f>
        <v>0.18431829669142211</v>
      </c>
      <c r="CD50">
        <f>BK50*R50</f>
        <v>1.6189100319446224</v>
      </c>
      <c r="CE50">
        <f>T50*BK50</f>
        <v>19.259191022964419</v>
      </c>
    </row>
    <row r="51" spans="1:83" x14ac:dyDescent="0.2">
      <c r="A51" t="s">
        <v>102</v>
      </c>
      <c r="B51" t="s">
        <v>72</v>
      </c>
      <c r="C51" t="s">
        <v>192</v>
      </c>
      <c r="E51">
        <v>2412</v>
      </c>
      <c r="F51">
        <v>2.7958971987846932E-2</v>
      </c>
      <c r="G51">
        <v>1.5558844451934865E-4</v>
      </c>
      <c r="H51">
        <v>4.883269434379673</v>
      </c>
      <c r="I51">
        <v>7.8951855734047168E-3</v>
      </c>
      <c r="J51">
        <v>1.9752867429801555</v>
      </c>
      <c r="K51">
        <v>2.5738538250385215E-3</v>
      </c>
      <c r="L51">
        <v>3.2275480126986709E-3</v>
      </c>
      <c r="M51">
        <v>4.3758390915383482E-5</v>
      </c>
      <c r="N51">
        <v>1</v>
      </c>
      <c r="O51">
        <v>0</v>
      </c>
      <c r="R51">
        <v>2.8490174357574304E-2</v>
      </c>
      <c r="S51">
        <v>1.5902857580620176E-4</v>
      </c>
      <c r="T51">
        <v>0.34362821425706824</v>
      </c>
      <c r="U51">
        <v>7.684039558076757E-4</v>
      </c>
      <c r="V51">
        <v>2325.4499999999998</v>
      </c>
      <c r="W51">
        <v>12.664179695835854</v>
      </c>
      <c r="X51">
        <v>406163.8</v>
      </c>
      <c r="Y51">
        <v>640.20898150525829</v>
      </c>
      <c r="Z51">
        <v>164292.70000000001</v>
      </c>
      <c r="AA51">
        <v>162.11094479106782</v>
      </c>
      <c r="AB51">
        <v>268.45</v>
      </c>
      <c r="AC51">
        <v>3.6429275387566493</v>
      </c>
      <c r="AD51">
        <v>83176.2</v>
      </c>
      <c r="AE51">
        <v>115.29241085171216</v>
      </c>
      <c r="AH51">
        <v>2369.75</v>
      </c>
      <c r="AI51">
        <v>14.016695871634466</v>
      </c>
      <c r="AJ51">
        <v>28581.8</v>
      </c>
      <c r="AK51">
        <v>77.464273598934142</v>
      </c>
      <c r="AL51">
        <v>-972.04102801215311</v>
      </c>
      <c r="AM51">
        <v>0.15558844451934864</v>
      </c>
      <c r="AN51">
        <v>442208.33494097594</v>
      </c>
      <c r="AO51">
        <v>716.57157137454317</v>
      </c>
      <c r="AP51">
        <v>5158023.0437216768</v>
      </c>
      <c r="AQ51">
        <v>6722.3511936860677</v>
      </c>
      <c r="AR51">
        <v>-990.33214314232498</v>
      </c>
      <c r="AS51">
        <v>0.13107469138418423</v>
      </c>
      <c r="AT51">
        <v>1993.7062116829245</v>
      </c>
      <c r="AU51">
        <v>0</v>
      </c>
      <c r="AX51">
        <v>-914.75751421554844</v>
      </c>
      <c r="AY51">
        <v>0.47581285190968958</v>
      </c>
      <c r="AZ51">
        <v>28.134219233278522</v>
      </c>
      <c r="BA51">
        <v>2.2990615100338401</v>
      </c>
      <c r="BB51">
        <v>1.2580951766491986</v>
      </c>
      <c r="BC51">
        <v>2.0192403003324322</v>
      </c>
      <c r="BD51">
        <v>1.4554378043860263</v>
      </c>
      <c r="BE51">
        <v>1.05417373099879</v>
      </c>
      <c r="BF51">
        <v>0</v>
      </c>
      <c r="BH51">
        <v>1.273569658316126</v>
      </c>
      <c r="BI51">
        <v>1.5502343520916766</v>
      </c>
      <c r="BK51">
        <v>57.18</v>
      </c>
      <c r="BY51">
        <f>F51*BK51</f>
        <v>1.5986940182650875</v>
      </c>
      <c r="BZ51">
        <f>H51*BK51</f>
        <v>279.2253462578297</v>
      </c>
      <c r="CA51">
        <f>BK51*J51</f>
        <v>112.94689596360529</v>
      </c>
      <c r="CB51">
        <f>BK51*L51</f>
        <v>0.18455119536611</v>
      </c>
      <c r="CD51">
        <f>BK51*R51</f>
        <v>1.6290681697660987</v>
      </c>
      <c r="CE51">
        <f>T51*BK51</f>
        <v>19.648661291219163</v>
      </c>
    </row>
    <row r="52" spans="1:83" x14ac:dyDescent="0.2">
      <c r="A52" t="s">
        <v>105</v>
      </c>
      <c r="B52" t="s">
        <v>72</v>
      </c>
      <c r="C52" t="s">
        <v>193</v>
      </c>
      <c r="E52">
        <v>1134</v>
      </c>
      <c r="F52">
        <v>1.6569878325841083E-2</v>
      </c>
      <c r="G52">
        <v>1.1144303218417455E-4</v>
      </c>
      <c r="H52">
        <v>1.9826508626134818</v>
      </c>
      <c r="I52">
        <v>2.3222532754317844E-3</v>
      </c>
      <c r="J52">
        <v>1.8448125454710378</v>
      </c>
      <c r="K52">
        <v>2.0550976301126293E-3</v>
      </c>
      <c r="L52">
        <v>0.65852417216807047</v>
      </c>
      <c r="M52">
        <v>6.3306490629549408E-4</v>
      </c>
      <c r="N52">
        <v>1</v>
      </c>
      <c r="O52">
        <v>0</v>
      </c>
      <c r="R52">
        <v>0.35221451249883168</v>
      </c>
      <c r="S52">
        <v>7.8611148967422698E-4</v>
      </c>
      <c r="T52">
        <v>0.41356230577469244</v>
      </c>
      <c r="U52">
        <v>1.0139441158266915E-3</v>
      </c>
      <c r="V52">
        <v>1109.9000000000001</v>
      </c>
      <c r="W52">
        <v>7.232565243397393</v>
      </c>
      <c r="X52">
        <v>132806.39999999999</v>
      </c>
      <c r="Y52">
        <v>92.289972084557604</v>
      </c>
      <c r="Z52">
        <v>123573.7</v>
      </c>
      <c r="AA52">
        <v>96.046592311944323</v>
      </c>
      <c r="AB52">
        <v>44111.3</v>
      </c>
      <c r="AC52">
        <v>51.03374012924143</v>
      </c>
      <c r="AD52">
        <v>66985.7</v>
      </c>
      <c r="AE52">
        <v>78.508299929973887</v>
      </c>
      <c r="AH52">
        <v>23592.45</v>
      </c>
      <c r="AI52">
        <v>36.708487115594799</v>
      </c>
      <c r="AJ52">
        <v>27701.85</v>
      </c>
      <c r="AK52">
        <v>55.064950883383823</v>
      </c>
      <c r="AL52">
        <v>-983.43012167415884</v>
      </c>
      <c r="AM52">
        <v>0.11144303218417455</v>
      </c>
      <c r="AN52">
        <v>178946.52955286636</v>
      </c>
      <c r="AO52">
        <v>210.76903933851736</v>
      </c>
      <c r="AP52">
        <v>4817252.5738378549</v>
      </c>
      <c r="AQ52">
        <v>5367.4718713764869</v>
      </c>
      <c r="AR52">
        <v>972.55545348699002</v>
      </c>
      <c r="AS52">
        <v>1.8962942988305311</v>
      </c>
      <c r="AT52">
        <v>1993.7062116829245</v>
      </c>
      <c r="AU52">
        <v>0</v>
      </c>
      <c r="AX52">
        <v>53.824388644965417</v>
      </c>
      <c r="AY52">
        <v>2.3520423793311847</v>
      </c>
      <c r="AZ52">
        <v>237.37673657346292</v>
      </c>
      <c r="BA52">
        <v>3.033716669993169</v>
      </c>
      <c r="BB52">
        <v>1.0563275712942584</v>
      </c>
      <c r="BC52">
        <v>1.1748063943667371</v>
      </c>
      <c r="BD52">
        <v>1.1035973945330815</v>
      </c>
      <c r="BE52">
        <v>0.74521724351280316</v>
      </c>
      <c r="BF52">
        <v>0</v>
      </c>
      <c r="BH52">
        <v>1.4013102880956594</v>
      </c>
      <c r="BI52">
        <v>1.6314119256758548</v>
      </c>
      <c r="BK52">
        <v>57.56</v>
      </c>
      <c r="BY52">
        <f>F52*BK52</f>
        <v>0.95376219643541282</v>
      </c>
      <c r="BZ52">
        <f>H52*BK52</f>
        <v>114.12138365203201</v>
      </c>
      <c r="CA52">
        <f>BK52*J52</f>
        <v>106.18741011731294</v>
      </c>
      <c r="CB52">
        <f>BK52*L52</f>
        <v>37.90465134999414</v>
      </c>
      <c r="CD52">
        <f>BK52*R52</f>
        <v>20.273467339432752</v>
      </c>
      <c r="CE52">
        <f>T52*BK52</f>
        <v>23.804646320391299</v>
      </c>
    </row>
    <row r="53" spans="1:83" x14ac:dyDescent="0.2">
      <c r="A53" t="s">
        <v>105</v>
      </c>
      <c r="B53" t="s">
        <v>72</v>
      </c>
      <c r="C53" t="s">
        <v>194</v>
      </c>
      <c r="E53">
        <v>1034</v>
      </c>
      <c r="F53">
        <v>1.7541975271187907E-2</v>
      </c>
      <c r="G53">
        <v>1.6354866483352356E-4</v>
      </c>
      <c r="H53">
        <v>2.0020064533873581</v>
      </c>
      <c r="I53">
        <v>2.3847826367170521E-3</v>
      </c>
      <c r="J53">
        <v>1.8669917368071558</v>
      </c>
      <c r="K53">
        <v>1.8354688840542944E-3</v>
      </c>
      <c r="L53">
        <v>0.66031762949581785</v>
      </c>
      <c r="M53">
        <v>9.69152750888525E-4</v>
      </c>
      <c r="N53">
        <v>1</v>
      </c>
      <c r="O53">
        <v>0</v>
      </c>
      <c r="R53">
        <v>0.352051888759564</v>
      </c>
      <c r="S53">
        <v>7.7263698778389292E-4</v>
      </c>
      <c r="T53">
        <v>0.41146981215997291</v>
      </c>
      <c r="U53">
        <v>1.3501316262355867E-3</v>
      </c>
      <c r="V53">
        <v>1117</v>
      </c>
      <c r="W53">
        <v>10.431985227629191</v>
      </c>
      <c r="X53">
        <v>127478.6</v>
      </c>
      <c r="Y53">
        <v>128.75272914838695</v>
      </c>
      <c r="Z53">
        <v>118881.60000000001</v>
      </c>
      <c r="AA53">
        <v>97.619815719210564</v>
      </c>
      <c r="AB53">
        <v>42046.1</v>
      </c>
      <c r="AC53">
        <v>59.421859348400162</v>
      </c>
      <c r="AD53">
        <v>63676</v>
      </c>
      <c r="AE53">
        <v>47.607772474670561</v>
      </c>
      <c r="AH53">
        <v>22417.05</v>
      </c>
      <c r="AI53">
        <v>47.085614911339398</v>
      </c>
      <c r="AJ53">
        <v>26200.1</v>
      </c>
      <c r="AK53">
        <v>77.514952717116742</v>
      </c>
      <c r="AL53">
        <v>-982.45802472881201</v>
      </c>
      <c r="AM53">
        <v>0.16354866483352357</v>
      </c>
      <c r="AN53">
        <v>180703.25407400235</v>
      </c>
      <c r="AO53">
        <v>216.44424003603669</v>
      </c>
      <c r="AP53">
        <v>4875179.8391327718</v>
      </c>
      <c r="AQ53">
        <v>4793.8489449809194</v>
      </c>
      <c r="AR53">
        <v>977.92760865146477</v>
      </c>
      <c r="AS53">
        <v>2.9030180285305711</v>
      </c>
      <c r="AT53">
        <v>1993.7062116829245</v>
      </c>
      <c r="AU53">
        <v>0</v>
      </c>
      <c r="AX53">
        <v>53.337819078603573</v>
      </c>
      <c r="AY53">
        <v>2.3117267244873942</v>
      </c>
      <c r="AZ53">
        <v>231.11600419014701</v>
      </c>
      <c r="BA53">
        <v>4.0395883335802916</v>
      </c>
      <c r="BB53">
        <v>1.4682854740208591</v>
      </c>
      <c r="BC53">
        <v>1.166780185913052</v>
      </c>
      <c r="BD53">
        <v>0.95157153931903526</v>
      </c>
      <c r="BE53">
        <v>1.1101937058589419</v>
      </c>
      <c r="BF53">
        <v>0</v>
      </c>
      <c r="BH53">
        <v>1.3432394900224705</v>
      </c>
      <c r="BI53">
        <v>2.1249413556053165</v>
      </c>
      <c r="BK53">
        <v>57.56</v>
      </c>
      <c r="BY53">
        <f>F53*BK53</f>
        <v>1.009716096609576</v>
      </c>
      <c r="BZ53">
        <f>H53*BK53</f>
        <v>115.23549145697633</v>
      </c>
      <c r="CA53">
        <f>BK53*J53</f>
        <v>107.46404437061989</v>
      </c>
      <c r="CB53">
        <f>BK53*L53</f>
        <v>38.007882753779278</v>
      </c>
      <c r="CD53">
        <f>BK53*R53</f>
        <v>20.264106717000505</v>
      </c>
      <c r="CE53">
        <f>T53*BK53</f>
        <v>23.684202387928043</v>
      </c>
    </row>
    <row r="54" spans="1:83" x14ac:dyDescent="0.2">
      <c r="A54" t="s">
        <v>108</v>
      </c>
      <c r="B54" t="s">
        <v>72</v>
      </c>
      <c r="C54" t="s">
        <v>195</v>
      </c>
      <c r="E54">
        <v>1164</v>
      </c>
      <c r="F54">
        <v>2.8865157160869043E-2</v>
      </c>
      <c r="G54">
        <v>2.1511049118157243E-4</v>
      </c>
      <c r="H54">
        <v>3.3577910309999353</v>
      </c>
      <c r="I54">
        <v>5.9927038842940237E-3</v>
      </c>
      <c r="J54">
        <v>2.0685023287890649</v>
      </c>
      <c r="K54">
        <v>3.3624673344367466E-3</v>
      </c>
      <c r="L54">
        <v>5.4296354369259968E-2</v>
      </c>
      <c r="M54">
        <v>3.5106609012730859E-4</v>
      </c>
      <c r="N54">
        <v>1</v>
      </c>
      <c r="O54">
        <v>0</v>
      </c>
      <c r="R54">
        <v>8.5224906364485037E-4</v>
      </c>
      <c r="S54">
        <v>2.5559932333022648E-5</v>
      </c>
      <c r="T54">
        <v>1.9857242210780737</v>
      </c>
      <c r="U54">
        <v>3.5489426519415045E-3</v>
      </c>
      <c r="V54">
        <v>1141.4000000000001</v>
      </c>
      <c r="W54">
        <v>8.685862681755669</v>
      </c>
      <c r="X54">
        <v>132780.04999999999</v>
      </c>
      <c r="Y54">
        <v>404.74528361089415</v>
      </c>
      <c r="Z54">
        <v>81794.75</v>
      </c>
      <c r="AA54">
        <v>207.07326284243101</v>
      </c>
      <c r="AB54">
        <v>2147.15</v>
      </c>
      <c r="AC54">
        <v>15.257659853677637</v>
      </c>
      <c r="AD54">
        <v>39545.800000000003</v>
      </c>
      <c r="AE54">
        <v>132.83518874312279</v>
      </c>
      <c r="AH54">
        <v>33.700000000000003</v>
      </c>
      <c r="AI54">
        <v>1.0107318869850812</v>
      </c>
      <c r="AJ54">
        <v>78526.350000000006</v>
      </c>
      <c r="AK54">
        <v>287.88112746866818</v>
      </c>
      <c r="AL54">
        <v>-971.13484283913101</v>
      </c>
      <c r="AM54">
        <v>0.21511049118157244</v>
      </c>
      <c r="AN54">
        <v>303755.0400254071</v>
      </c>
      <c r="AO54">
        <v>543.90124199437491</v>
      </c>
      <c r="AP54">
        <v>5401482.0538786696</v>
      </c>
      <c r="AQ54">
        <v>8782.0396323567347</v>
      </c>
      <c r="AR54">
        <v>-837.35969848619186</v>
      </c>
      <c r="AS54">
        <v>1.0515898426857389</v>
      </c>
      <c r="AT54">
        <v>1993.7062116829245</v>
      </c>
      <c r="AU54">
        <v>0</v>
      </c>
      <c r="AX54">
        <v>-997.45007426838561</v>
      </c>
      <c r="AY54">
        <v>7.6475213566742584E-2</v>
      </c>
      <c r="AZ54">
        <v>4941.2787918613722</v>
      </c>
      <c r="BA54">
        <v>10.618421978085596</v>
      </c>
      <c r="BB54">
        <v>1.1798300275163784</v>
      </c>
      <c r="BC54">
        <v>1.4808194170594253</v>
      </c>
      <c r="BD54">
        <v>1.2615473109884676</v>
      </c>
      <c r="BE54">
        <v>1.3869469166044524</v>
      </c>
      <c r="BF54">
        <v>0</v>
      </c>
      <c r="BH54">
        <v>0.82720797545419411</v>
      </c>
      <c r="BI54">
        <v>1.3777035124708632</v>
      </c>
      <c r="BK54">
        <v>66.48</v>
      </c>
      <c r="BY54">
        <f>F54*BK54</f>
        <v>1.918955648054574</v>
      </c>
      <c r="BZ54">
        <f>H54*BK54</f>
        <v>223.22594774087571</v>
      </c>
      <c r="CA54">
        <f>BK54*J54</f>
        <v>137.51403481789706</v>
      </c>
      <c r="CB54">
        <f>BK54*L54</f>
        <v>3.6096216384684028</v>
      </c>
      <c r="CD54">
        <f>BK54*R54</f>
        <v>5.6657517751109658E-2</v>
      </c>
      <c r="CE54">
        <f>T54*BK54</f>
        <v>132.01094621727034</v>
      </c>
    </row>
    <row r="55" spans="1:83" x14ac:dyDescent="0.2">
      <c r="A55" t="s">
        <v>108</v>
      </c>
      <c r="B55" t="s">
        <v>72</v>
      </c>
      <c r="C55" t="s">
        <v>196</v>
      </c>
      <c r="E55">
        <v>802</v>
      </c>
      <c r="F55">
        <v>2.4133015278508228E-2</v>
      </c>
      <c r="G55">
        <v>1.785858230492559E-4</v>
      </c>
      <c r="H55">
        <v>3.3650095546549492</v>
      </c>
      <c r="I55">
        <v>6.4814043631254287E-3</v>
      </c>
      <c r="J55">
        <v>2.0920597103499152</v>
      </c>
      <c r="K55">
        <v>3.9299102106486721E-3</v>
      </c>
      <c r="L55">
        <v>5.4731612890059941E-2</v>
      </c>
      <c r="M55">
        <v>2.5905881831201635E-4</v>
      </c>
      <c r="N55">
        <v>1</v>
      </c>
      <c r="O55">
        <v>0</v>
      </c>
      <c r="R55">
        <v>9.7509843054671892E-4</v>
      </c>
      <c r="S55">
        <v>4.3936565476750753E-5</v>
      </c>
      <c r="T55">
        <v>1.9362818411348894</v>
      </c>
      <c r="U55">
        <v>5.4192497855756038E-3</v>
      </c>
      <c r="V55">
        <v>833.3</v>
      </c>
      <c r="W55">
        <v>7.468213342313927</v>
      </c>
      <c r="X55">
        <v>116221.2</v>
      </c>
      <c r="Y55">
        <v>867.30300842384531</v>
      </c>
      <c r="Z55">
        <v>72245.3</v>
      </c>
      <c r="AA55">
        <v>458.29327027455611</v>
      </c>
      <c r="AB55">
        <v>1889.9</v>
      </c>
      <c r="AC55">
        <v>13.339277183920938</v>
      </c>
      <c r="AD55">
        <v>34537.800000000003</v>
      </c>
      <c r="AE55">
        <v>246.69418101643262</v>
      </c>
      <c r="AH55">
        <v>33.6</v>
      </c>
      <c r="AI55">
        <v>1.4407600333449733</v>
      </c>
      <c r="AJ55">
        <v>66890.649999999994</v>
      </c>
      <c r="AK55">
        <v>610.08270481183649</v>
      </c>
      <c r="AL55">
        <v>-975.8669847214918</v>
      </c>
      <c r="AM55">
        <v>0.17858582304925591</v>
      </c>
      <c r="AN55">
        <v>304410.19737293059</v>
      </c>
      <c r="AO55">
        <v>588.25597777504345</v>
      </c>
      <c r="AP55">
        <v>5463008.8548629209</v>
      </c>
      <c r="AQ55">
        <v>10264.078067929044</v>
      </c>
      <c r="AR55">
        <v>-836.0559170835229</v>
      </c>
      <c r="AS55">
        <v>0.77598956337906799</v>
      </c>
      <c r="AT55">
        <v>1993.7062116829245</v>
      </c>
      <c r="AU55">
        <v>0</v>
      </c>
      <c r="AX55">
        <v>-997.08250946234659</v>
      </c>
      <c r="AY55">
        <v>0.1314580251796125</v>
      </c>
      <c r="AZ55">
        <v>4793.3473921949517</v>
      </c>
      <c r="BA55">
        <v>16.214373313812597</v>
      </c>
      <c r="BB55">
        <v>1.003345943909302</v>
      </c>
      <c r="BC55">
        <v>1.4939042703607477</v>
      </c>
      <c r="BD55">
        <v>1.3649004874660171</v>
      </c>
      <c r="BE55">
        <v>0.95236312216253982</v>
      </c>
      <c r="BF55">
        <v>0</v>
      </c>
      <c r="BH55">
        <v>1.2408740502834372</v>
      </c>
      <c r="BI55">
        <v>2.0077623679966647</v>
      </c>
      <c r="BK55">
        <v>66.48</v>
      </c>
      <c r="BY55">
        <f>F55*BK55</f>
        <v>1.604362855715227</v>
      </c>
      <c r="BZ55">
        <f>H55*BK55</f>
        <v>223.70583519346104</v>
      </c>
      <c r="CA55">
        <f>BK55*J55</f>
        <v>139.08012954406237</v>
      </c>
      <c r="CB55">
        <f>BK55*L55</f>
        <v>3.6385576249311851</v>
      </c>
      <c r="CD55">
        <f>BK55*R55</f>
        <v>6.4824543662745884E-2</v>
      </c>
      <c r="CE55">
        <f>T55*BK55</f>
        <v>128.72401679864745</v>
      </c>
    </row>
    <row r="56" spans="1:83" x14ac:dyDescent="0.2">
      <c r="A56" t="s">
        <v>118</v>
      </c>
      <c r="B56" t="s">
        <v>72</v>
      </c>
      <c r="C56" t="s">
        <v>197</v>
      </c>
      <c r="E56">
        <v>582</v>
      </c>
      <c r="F56">
        <v>4.5410708386050425E-3</v>
      </c>
      <c r="G56">
        <v>6.2973785025824302E-5</v>
      </c>
      <c r="H56">
        <v>7.7550875919583677E-3</v>
      </c>
      <c r="I56">
        <v>5.5730777044945563E-5</v>
      </c>
      <c r="J56">
        <v>1.4479584302670794</v>
      </c>
      <c r="K56">
        <v>1.6292343945094757E-3</v>
      </c>
      <c r="L56">
        <v>2.9044854404320275E-4</v>
      </c>
      <c r="M56">
        <v>9.8802146322480337E-6</v>
      </c>
      <c r="N56">
        <v>1</v>
      </c>
      <c r="O56">
        <v>0</v>
      </c>
      <c r="R56">
        <v>1.235800675253647E-4</v>
      </c>
      <c r="S56">
        <v>7.8128425388976321E-6</v>
      </c>
      <c r="T56">
        <v>1.8542950612039386E-4</v>
      </c>
      <c r="U56">
        <v>8.2596419350353067E-6</v>
      </c>
      <c r="V56">
        <v>577</v>
      </c>
      <c r="W56">
        <v>8.5882416557082344</v>
      </c>
      <c r="X56">
        <v>985.1</v>
      </c>
      <c r="Y56">
        <v>6.7410369341347192</v>
      </c>
      <c r="Z56">
        <v>183936.05</v>
      </c>
      <c r="AA56">
        <v>118.41002524679809</v>
      </c>
      <c r="AB56">
        <v>36.9</v>
      </c>
      <c r="AC56">
        <v>1.2605345566151887</v>
      </c>
      <c r="AD56">
        <v>127034.55</v>
      </c>
      <c r="AE56">
        <v>172.82932674812608</v>
      </c>
      <c r="AH56">
        <v>15.7</v>
      </c>
      <c r="AI56">
        <v>0.9923390761757106</v>
      </c>
      <c r="AJ56">
        <v>23.55</v>
      </c>
      <c r="AK56">
        <v>1.0424540883491182</v>
      </c>
      <c r="AL56">
        <v>-995.45892916139496</v>
      </c>
      <c r="AM56">
        <v>6.2973785025824305E-2</v>
      </c>
      <c r="AN56">
        <v>-296.14380178268584</v>
      </c>
      <c r="AO56">
        <v>5.0581572921533455</v>
      </c>
      <c r="AP56">
        <v>3780755.1981484522</v>
      </c>
      <c r="AQ56">
        <v>4255.208928409621</v>
      </c>
      <c r="AR56">
        <v>-999.12998507310135</v>
      </c>
      <c r="AS56">
        <v>2.9595377175446649E-2</v>
      </c>
      <c r="AT56">
        <v>1993.7062116829245</v>
      </c>
      <c r="AU56">
        <v>0</v>
      </c>
      <c r="AX56">
        <v>-999.6302489406678</v>
      </c>
      <c r="AY56">
        <v>2.3375993095004814E-2</v>
      </c>
      <c r="AZ56">
        <v>-999.44519567198495</v>
      </c>
      <c r="BA56">
        <v>2.4712815070741228E-2</v>
      </c>
      <c r="BB56">
        <v>1.5797811463140308</v>
      </c>
      <c r="BC56">
        <v>1.0679790267879501</v>
      </c>
      <c r="BD56">
        <v>1.4660667002248382</v>
      </c>
      <c r="BE56">
        <v>0.98206188707230624</v>
      </c>
      <c r="BF56">
        <v>0</v>
      </c>
      <c r="BH56">
        <v>1.190625552482574</v>
      </c>
      <c r="BI56">
        <v>1.0273753646908563</v>
      </c>
      <c r="BK56">
        <v>100</v>
      </c>
      <c r="BN56">
        <v>120</v>
      </c>
      <c r="BP56">
        <v>0</v>
      </c>
      <c r="BY56">
        <f>F56*BK56</f>
        <v>0.45410708386050425</v>
      </c>
      <c r="BZ56">
        <f>H56*BK56</f>
        <v>0.77550875919583673</v>
      </c>
      <c r="CA56">
        <f>BK56*J56</f>
        <v>144.79584302670793</v>
      </c>
      <c r="CB56">
        <f>BK56*L56</f>
        <v>2.9044854404320274E-2</v>
      </c>
      <c r="CD56">
        <f>BK56*R56</f>
        <v>1.235800675253647E-2</v>
      </c>
      <c r="CE56">
        <f>T56*BK56</f>
        <v>1.8542950612039387E-2</v>
      </c>
    </row>
    <row r="57" spans="1:83" x14ac:dyDescent="0.2">
      <c r="A57" t="s">
        <v>118</v>
      </c>
      <c r="B57" t="s">
        <v>72</v>
      </c>
      <c r="C57" t="s">
        <v>198</v>
      </c>
      <c r="E57">
        <v>327</v>
      </c>
      <c r="F57">
        <v>2.2165727329933557E-3</v>
      </c>
      <c r="G57">
        <v>4.5436058038869206E-5</v>
      </c>
      <c r="H57">
        <v>7.6266402638915393E-3</v>
      </c>
      <c r="I57">
        <v>5.4403856936638119E-5</v>
      </c>
      <c r="J57">
        <v>1.4274714454817929</v>
      </c>
      <c r="K57">
        <v>2.0006001391098742E-3</v>
      </c>
      <c r="L57">
        <v>2.7156034773965636E-4</v>
      </c>
      <c r="M57">
        <v>8.7053623221307828E-6</v>
      </c>
      <c r="N57">
        <v>1</v>
      </c>
      <c r="O57">
        <v>0</v>
      </c>
      <c r="R57">
        <v>7.6073653739142791E-5</v>
      </c>
      <c r="S57">
        <v>5.891302073938045E-6</v>
      </c>
      <c r="T57">
        <v>1.8916892551128472E-4</v>
      </c>
      <c r="U57">
        <v>8.4727672679174014E-6</v>
      </c>
      <c r="V57">
        <v>297.25</v>
      </c>
      <c r="W57">
        <v>6.4190813410610321</v>
      </c>
      <c r="X57">
        <v>1022.35</v>
      </c>
      <c r="Y57">
        <v>6.9317253111670318</v>
      </c>
      <c r="Z57">
        <v>191358.65</v>
      </c>
      <c r="AA57">
        <v>110.09451143162596</v>
      </c>
      <c r="AB57">
        <v>36.4</v>
      </c>
      <c r="AC57">
        <v>1.1571289333609505</v>
      </c>
      <c r="AD57">
        <v>134059.45000000001</v>
      </c>
      <c r="AE57">
        <v>209.23367036829774</v>
      </c>
      <c r="AH57">
        <v>10.199999999999999</v>
      </c>
      <c r="AI57">
        <v>0.79339377626152685</v>
      </c>
      <c r="AJ57">
        <v>25.35</v>
      </c>
      <c r="AK57">
        <v>1.1268843867285718</v>
      </c>
      <c r="AL57">
        <v>-997.78342726700669</v>
      </c>
      <c r="AM57">
        <v>4.5436058038869208E-2</v>
      </c>
      <c r="AN57">
        <v>-307.80175495629527</v>
      </c>
      <c r="AO57">
        <v>4.9377252619929308</v>
      </c>
      <c r="AP57">
        <v>3727247.6114756395</v>
      </c>
      <c r="AQ57">
        <v>5225.1361761122917</v>
      </c>
      <c r="AR57">
        <v>-999.18656312475048</v>
      </c>
      <c r="AS57">
        <v>2.607620289254409E-2</v>
      </c>
      <c r="AT57">
        <v>1993.7062116829245</v>
      </c>
      <c r="AU57">
        <v>0</v>
      </c>
      <c r="AX57">
        <v>-999.77238793746778</v>
      </c>
      <c r="AY57">
        <v>1.7626751840360839E-2</v>
      </c>
      <c r="AZ57">
        <v>-999.43400734437876</v>
      </c>
      <c r="BA57">
        <v>2.5350485199765148E-2</v>
      </c>
      <c r="BB57">
        <v>1.6779932433691658</v>
      </c>
      <c r="BC57">
        <v>1.0800356482110596</v>
      </c>
      <c r="BD57">
        <v>1.8704079638376507</v>
      </c>
      <c r="BE57">
        <v>0.91918684337185608</v>
      </c>
      <c r="BF57">
        <v>0</v>
      </c>
      <c r="BH57">
        <v>1.175579882166583</v>
      </c>
      <c r="BI57">
        <v>1.0718030015930133</v>
      </c>
      <c r="BK57">
        <v>100</v>
      </c>
      <c r="BN57">
        <v>120</v>
      </c>
      <c r="BP57">
        <v>0</v>
      </c>
      <c r="BY57">
        <f>F57*BK57</f>
        <v>0.22165727329933557</v>
      </c>
      <c r="BZ57">
        <f>H57*BK57</f>
        <v>0.76266402638915398</v>
      </c>
      <c r="CA57">
        <f>BK57*J57</f>
        <v>142.74714454817931</v>
      </c>
      <c r="CB57">
        <f>BK57*L57</f>
        <v>2.7156034773965637E-2</v>
      </c>
      <c r="CD57">
        <f>BK57*R57</f>
        <v>7.6073653739142794E-3</v>
      </c>
      <c r="CE57">
        <f>T57*BK57</f>
        <v>1.891689255112847E-2</v>
      </c>
    </row>
    <row r="58" spans="1:83" x14ac:dyDescent="0.2">
      <c r="A58" t="s">
        <v>122</v>
      </c>
      <c r="B58" t="s">
        <v>72</v>
      </c>
      <c r="C58" t="s">
        <v>199</v>
      </c>
      <c r="E58">
        <v>1918</v>
      </c>
      <c r="F58">
        <v>1.3701737607429243E-2</v>
      </c>
      <c r="G58">
        <v>9.0320292892875862E-5</v>
      </c>
      <c r="H58">
        <v>1.8273370096728164E-3</v>
      </c>
      <c r="I58">
        <v>2.8749987920390522E-5</v>
      </c>
      <c r="J58">
        <v>1.5468846704457015</v>
      </c>
      <c r="K58">
        <v>1.8615615010505147E-3</v>
      </c>
      <c r="L58">
        <v>3.7943325885794369E-4</v>
      </c>
      <c r="M58">
        <v>9.903861381973543E-6</v>
      </c>
      <c r="N58">
        <v>1</v>
      </c>
      <c r="O58">
        <v>0</v>
      </c>
      <c r="R58">
        <v>1.5151047383492365E-4</v>
      </c>
      <c r="S58">
        <v>8.8181351860411868E-6</v>
      </c>
      <c r="T58">
        <v>0.78762407212285146</v>
      </c>
      <c r="U58">
        <v>1.6420362089198113E-3</v>
      </c>
      <c r="V58">
        <v>1922.7</v>
      </c>
      <c r="W58">
        <v>11.849294893523588</v>
      </c>
      <c r="X58">
        <v>256.45</v>
      </c>
      <c r="Y58">
        <v>4.0778445028560961</v>
      </c>
      <c r="Z58">
        <v>217077.3</v>
      </c>
      <c r="AA58">
        <v>172.11634834733468</v>
      </c>
      <c r="AB58">
        <v>53.25</v>
      </c>
      <c r="AC58">
        <v>1.3952456867218006</v>
      </c>
      <c r="AD58">
        <v>140334.9</v>
      </c>
      <c r="AE58">
        <v>166.46361859514371</v>
      </c>
      <c r="AH58">
        <v>21.25</v>
      </c>
      <c r="AI58">
        <v>1.2309068116422821</v>
      </c>
      <c r="AJ58">
        <v>110527.25</v>
      </c>
      <c r="AK58">
        <v>159.27800712160976</v>
      </c>
      <c r="AL58">
        <v>-986.29826239257079</v>
      </c>
      <c r="AM58">
        <v>9.0320292892875867E-2</v>
      </c>
      <c r="AN58">
        <v>-834.1498448291145</v>
      </c>
      <c r="AO58">
        <v>2.6093653948439388</v>
      </c>
      <c r="AP58">
        <v>4039129.206136914</v>
      </c>
      <c r="AQ58">
        <v>4861.9972342522851</v>
      </c>
      <c r="AR58">
        <v>-998.86343861679302</v>
      </c>
      <c r="AS58">
        <v>2.9666209085799655E-2</v>
      </c>
      <c r="AT58">
        <v>1993.7062116829245</v>
      </c>
      <c r="AU58">
        <v>0</v>
      </c>
      <c r="AX58">
        <v>-999.54668127860589</v>
      </c>
      <c r="AY58">
        <v>2.638382460589081E-2</v>
      </c>
      <c r="AZ58">
        <v>1356.5680198645289</v>
      </c>
      <c r="BA58">
        <v>4.912965657550969</v>
      </c>
      <c r="BB58">
        <v>1.3645898120303208</v>
      </c>
      <c r="BC58">
        <v>1.1965076418632954</v>
      </c>
      <c r="BD58">
        <v>1.6699996556129266</v>
      </c>
      <c r="BE58">
        <v>0.90518666434528983</v>
      </c>
      <c r="BF58">
        <v>0</v>
      </c>
      <c r="BH58">
        <v>1.2751822211398935</v>
      </c>
      <c r="BI58">
        <v>2.4640826464167165</v>
      </c>
      <c r="BK58">
        <v>100</v>
      </c>
      <c r="BN58">
        <v>1</v>
      </c>
      <c r="BO58">
        <v>0</v>
      </c>
      <c r="BP58">
        <v>0</v>
      </c>
      <c r="BY58">
        <f>F58*BK58</f>
        <v>1.3701737607429243</v>
      </c>
      <c r="BZ58">
        <f>H58*BK58</f>
        <v>0.18273370096728164</v>
      </c>
      <c r="CA58">
        <f>BK58*J58</f>
        <v>154.68846704457016</v>
      </c>
      <c r="CB58">
        <f>BK58*L58</f>
        <v>3.7943325885794368E-2</v>
      </c>
      <c r="CD58">
        <f>BK58*R58</f>
        <v>1.5151047383492365E-2</v>
      </c>
      <c r="CE58">
        <f>T58*BK58</f>
        <v>78.76240721228514</v>
      </c>
    </row>
    <row r="59" spans="1:83" x14ac:dyDescent="0.2">
      <c r="A59" t="s">
        <v>122</v>
      </c>
      <c r="B59" t="s">
        <v>72</v>
      </c>
      <c r="C59" t="s">
        <v>200</v>
      </c>
      <c r="E59">
        <v>2285</v>
      </c>
      <c r="F59">
        <v>1.5898343008046639E-2</v>
      </c>
      <c r="G59">
        <v>7.3946874522122226E-5</v>
      </c>
      <c r="H59">
        <v>1.7393714238984736E-3</v>
      </c>
      <c r="I59">
        <v>2.7678880191179868E-5</v>
      </c>
      <c r="J59">
        <v>1.5376675617270101</v>
      </c>
      <c r="K59">
        <v>2.3273410955063165E-3</v>
      </c>
      <c r="L59">
        <v>3.6842596715069988E-4</v>
      </c>
      <c r="M59">
        <v>1.2356872350328003E-5</v>
      </c>
      <c r="N59">
        <v>1</v>
      </c>
      <c r="O59">
        <v>0</v>
      </c>
      <c r="R59">
        <v>1.0575513693168038E-4</v>
      </c>
      <c r="S59">
        <v>5.7760123827157637E-6</v>
      </c>
      <c r="T59">
        <v>0.78491082699093195</v>
      </c>
      <c r="U59">
        <v>2.057148755386152E-3</v>
      </c>
      <c r="V59">
        <v>2269.6999999999998</v>
      </c>
      <c r="W59">
        <v>10.228211759123571</v>
      </c>
      <c r="X59">
        <v>248.3</v>
      </c>
      <c r="Y59">
        <v>3.8682921568214459</v>
      </c>
      <c r="Z59">
        <v>219521.15</v>
      </c>
      <c r="AA59">
        <v>123.74173603454133</v>
      </c>
      <c r="AB59">
        <v>52.6</v>
      </c>
      <c r="AC59">
        <v>1.7642651668463489</v>
      </c>
      <c r="AD59">
        <v>142767.79999999999</v>
      </c>
      <c r="AE59">
        <v>200.89334169365125</v>
      </c>
      <c r="AH59">
        <v>15.1</v>
      </c>
      <c r="AI59">
        <v>0.8268519882822537</v>
      </c>
      <c r="AJ59">
        <v>112057.75</v>
      </c>
      <c r="AK59">
        <v>291.06177563679171</v>
      </c>
      <c r="AL59">
        <v>-984.1016569919534</v>
      </c>
      <c r="AM59">
        <v>7.394687452212223E-2</v>
      </c>
      <c r="AN59">
        <v>-842.13365185165424</v>
      </c>
      <c r="AO59">
        <v>2.5121510429460763</v>
      </c>
      <c r="AP59">
        <v>4015056.1056388691</v>
      </c>
      <c r="AQ59">
        <v>6078.5130994210112</v>
      </c>
      <c r="AR59">
        <v>-998.89641006143074</v>
      </c>
      <c r="AS59">
        <v>3.701400339251501E-2</v>
      </c>
      <c r="AT59">
        <v>1993.7062116829245</v>
      </c>
      <c r="AU59">
        <v>0</v>
      </c>
      <c r="AX59">
        <v>-999.68358106049516</v>
      </c>
      <c r="AY59">
        <v>1.728180555320355E-2</v>
      </c>
      <c r="AZ59">
        <v>1348.4500014668668</v>
      </c>
      <c r="BA59">
        <v>6.1549807079677166</v>
      </c>
      <c r="BB59">
        <v>1.0450058803099387</v>
      </c>
      <c r="BC59">
        <v>1.1908547068620965</v>
      </c>
      <c r="BD59">
        <v>2.1159963988169195</v>
      </c>
      <c r="BE59">
        <v>1.1560131537449643</v>
      </c>
      <c r="BF59">
        <v>0</v>
      </c>
      <c r="BH59">
        <v>1.0087503914448592</v>
      </c>
      <c r="BI59">
        <v>3.1214151907526149</v>
      </c>
      <c r="BK59">
        <v>100</v>
      </c>
      <c r="BN59">
        <v>1</v>
      </c>
      <c r="BO59">
        <v>0</v>
      </c>
      <c r="BP59">
        <v>0</v>
      </c>
      <c r="BY59">
        <f>F59*BK59</f>
        <v>1.5898343008046638</v>
      </c>
      <c r="BZ59">
        <f>H59*BK59</f>
        <v>0.17393714238984737</v>
      </c>
      <c r="CA59">
        <f>BK59*J59</f>
        <v>153.76675617270101</v>
      </c>
      <c r="CB59">
        <f>BK59*L59</f>
        <v>3.6842596715069988E-2</v>
      </c>
      <c r="CD59">
        <f>BK59*R59</f>
        <v>1.0575513693168039E-2</v>
      </c>
      <c r="CE59">
        <f>T59*BK59</f>
        <v>78.491082699093198</v>
      </c>
    </row>
    <row r="60" spans="1:83" x14ac:dyDescent="0.2">
      <c r="A60" t="s">
        <v>71</v>
      </c>
      <c r="B60" t="s">
        <v>72</v>
      </c>
      <c r="C60" t="s">
        <v>201</v>
      </c>
      <c r="E60">
        <v>3565</v>
      </c>
      <c r="F60">
        <v>3.0595155285049497E-2</v>
      </c>
      <c r="G60">
        <v>9.9582722206230335E-5</v>
      </c>
      <c r="H60">
        <v>0.8972619139356619</v>
      </c>
      <c r="I60">
        <v>1.4616696691530557E-3</v>
      </c>
      <c r="J60">
        <v>1.8376384022670489</v>
      </c>
      <c r="K60">
        <v>2.5109633732244376E-3</v>
      </c>
      <c r="L60">
        <v>0.52408743327837493</v>
      </c>
      <c r="M60">
        <v>7.8772138318078573E-4</v>
      </c>
      <c r="N60">
        <v>1</v>
      </c>
      <c r="O60">
        <v>0</v>
      </c>
      <c r="R60">
        <v>1.0644794528288968</v>
      </c>
      <c r="S60">
        <v>1.6766651944911601E-3</v>
      </c>
      <c r="T60">
        <v>4.3547867817857924E-2</v>
      </c>
      <c r="U60">
        <v>1.6742324980702379E-4</v>
      </c>
      <c r="V60">
        <v>3597.65</v>
      </c>
      <c r="W60">
        <v>13.649421618746919</v>
      </c>
      <c r="X60">
        <v>105502.6</v>
      </c>
      <c r="Y60">
        <v>102.47185492920276</v>
      </c>
      <c r="Z60">
        <v>216075.6</v>
      </c>
      <c r="AA60">
        <v>164.64997003212281</v>
      </c>
      <c r="AB60">
        <v>61624.15</v>
      </c>
      <c r="AC60">
        <v>71.304029376067916</v>
      </c>
      <c r="AD60">
        <v>117588.3</v>
      </c>
      <c r="AE60">
        <v>210.16900592768565</v>
      </c>
      <c r="AH60">
        <v>125165.3</v>
      </c>
      <c r="AI60">
        <v>150.02247375503094</v>
      </c>
      <c r="AJ60">
        <v>5120.95</v>
      </c>
      <c r="AK60">
        <v>24.382314017379592</v>
      </c>
      <c r="AL60">
        <v>-969.40484471495051</v>
      </c>
      <c r="AM60">
        <v>9.9582722206230337E-2</v>
      </c>
      <c r="AN60">
        <v>80436.005984358504</v>
      </c>
      <c r="AO60">
        <v>132.66197759602974</v>
      </c>
      <c r="AP60">
        <v>4798515.2587417699</v>
      </c>
      <c r="AQ60">
        <v>6558.0948945477376</v>
      </c>
      <c r="AR60">
        <v>569.86116578483029</v>
      </c>
      <c r="AS60">
        <v>2.3595551627298534</v>
      </c>
      <c r="AT60">
        <v>1993.7062116829245</v>
      </c>
      <c r="AU60">
        <v>0</v>
      </c>
      <c r="AX60">
        <v>2184.9181927342088</v>
      </c>
      <c r="AY60">
        <v>5.0165754415153456</v>
      </c>
      <c r="AZ60">
        <v>-869.70495663463578</v>
      </c>
      <c r="BA60">
        <v>0.5009296823719761</v>
      </c>
      <c r="BB60">
        <v>0.91408855635983299</v>
      </c>
      <c r="BC60">
        <v>1.8259726796396425</v>
      </c>
      <c r="BD60">
        <v>1.7922648734772173</v>
      </c>
      <c r="BE60">
        <v>1.4365934813471575</v>
      </c>
      <c r="BF60">
        <v>0</v>
      </c>
      <c r="BH60">
        <v>1.8434943854853867</v>
      </c>
      <c r="BI60">
        <v>1.2801448367236556</v>
      </c>
      <c r="BK60">
        <v>50</v>
      </c>
      <c r="BM60" s="1">
        <v>295</v>
      </c>
      <c r="BN60" s="1">
        <v>5700</v>
      </c>
      <c r="BY60">
        <f>F60*BK60</f>
        <v>1.5297577642524749</v>
      </c>
      <c r="BZ60">
        <f>H60*BK60</f>
        <v>44.863095696783098</v>
      </c>
      <c r="CA60">
        <f>BK60*J60</f>
        <v>91.88192011335245</v>
      </c>
      <c r="CB60">
        <f>BK60*L60</f>
        <v>26.204371663918746</v>
      </c>
      <c r="CD60">
        <f>BK60*R60</f>
        <v>53.223972641444838</v>
      </c>
      <c r="CE60">
        <f>T60*BK60</f>
        <v>2.1773933908928962</v>
      </c>
    </row>
    <row r="61" spans="1:83" x14ac:dyDescent="0.2">
      <c r="A61" t="s">
        <v>71</v>
      </c>
      <c r="B61" t="s">
        <v>72</v>
      </c>
      <c r="C61" t="s">
        <v>202</v>
      </c>
      <c r="E61">
        <v>3613</v>
      </c>
      <c r="F61">
        <v>3.0524383922543624E-2</v>
      </c>
      <c r="G61">
        <v>1.2483361974802135E-4</v>
      </c>
      <c r="H61">
        <v>0.89696623419310728</v>
      </c>
      <c r="I61">
        <v>1.1117805410992849E-3</v>
      </c>
      <c r="J61">
        <v>1.8335460339496084</v>
      </c>
      <c r="K61">
        <v>1.9518135367781475E-3</v>
      </c>
      <c r="L61">
        <v>0.52402527463441195</v>
      </c>
      <c r="M61">
        <v>6.8745749583210415E-4</v>
      </c>
      <c r="N61">
        <v>1</v>
      </c>
      <c r="O61">
        <v>0</v>
      </c>
      <c r="R61">
        <v>1.065955118054011</v>
      </c>
      <c r="S61">
        <v>1.1275789293545202E-3</v>
      </c>
      <c r="T61">
        <v>4.3572066136985797E-2</v>
      </c>
      <c r="U61">
        <v>2.0119950749429837E-4</v>
      </c>
      <c r="V61">
        <v>3580.6</v>
      </c>
      <c r="W61">
        <v>13.86407701864597</v>
      </c>
      <c r="X61">
        <v>105217.85</v>
      </c>
      <c r="Y61">
        <v>96.90470834794354</v>
      </c>
      <c r="Z61">
        <v>215082.8</v>
      </c>
      <c r="AA61">
        <v>163.60278597550644</v>
      </c>
      <c r="AB61">
        <v>61470.7</v>
      </c>
      <c r="AC61">
        <v>79.235694375438484</v>
      </c>
      <c r="AD61">
        <v>117306.9</v>
      </c>
      <c r="AE61">
        <v>157.09293092742402</v>
      </c>
      <c r="AH61">
        <v>125041.5</v>
      </c>
      <c r="AI61">
        <v>118.54771413365923</v>
      </c>
      <c r="AJ61">
        <v>5111.05</v>
      </c>
      <c r="AK61">
        <v>21.599887304774239</v>
      </c>
      <c r="AL61">
        <v>-969.47561607745638</v>
      </c>
      <c r="AM61">
        <v>0.12483361974802135</v>
      </c>
      <c r="AN61">
        <v>80409.16992132031</v>
      </c>
      <c r="AO61">
        <v>100.90583963507758</v>
      </c>
      <c r="AP61">
        <v>4787826.8751295665</v>
      </c>
      <c r="AQ61">
        <v>5097.7160906240788</v>
      </c>
      <c r="AR61">
        <v>569.67497463602729</v>
      </c>
      <c r="AS61">
        <v>2.0592228649399251</v>
      </c>
      <c r="AT61">
        <v>1993.7062116829245</v>
      </c>
      <c r="AU61">
        <v>0</v>
      </c>
      <c r="AX61">
        <v>2189.3333770849836</v>
      </c>
      <c r="AY61">
        <v>3.3737115698204327</v>
      </c>
      <c r="AZ61">
        <v>-869.63255536224005</v>
      </c>
      <c r="BA61">
        <v>0.60198810797596092</v>
      </c>
      <c r="BB61">
        <v>1.1458432363410604</v>
      </c>
      <c r="BC61">
        <v>1.387560308591822</v>
      </c>
      <c r="BD61">
        <v>1.3940518056035871</v>
      </c>
      <c r="BE61">
        <v>1.2523464499454724</v>
      </c>
      <c r="BF61">
        <v>0</v>
      </c>
      <c r="BH61">
        <v>1.2369962561430672</v>
      </c>
      <c r="BI61">
        <v>1.5360473952250451</v>
      </c>
      <c r="BK61">
        <v>50</v>
      </c>
      <c r="BM61" s="1">
        <v>295</v>
      </c>
      <c r="BN61" s="1">
        <v>5700</v>
      </c>
      <c r="BY61">
        <f>F61*BK61</f>
        <v>1.5262191961271812</v>
      </c>
      <c r="BZ61">
        <f>H61*BK61</f>
        <v>44.848311709655363</v>
      </c>
      <c r="CA61">
        <f>BK61*J61</f>
        <v>91.677301697480416</v>
      </c>
      <c r="CB61">
        <f>BK61*L61</f>
        <v>26.201263731720598</v>
      </c>
      <c r="CD61">
        <f>BK61*R61</f>
        <v>53.297755902700551</v>
      </c>
      <c r="CE61">
        <f>T61*BK61</f>
        <v>2.1786033068492898</v>
      </c>
    </row>
    <row r="62" spans="1:83" x14ac:dyDescent="0.2">
      <c r="A62" t="s">
        <v>348</v>
      </c>
      <c r="B62" t="s">
        <v>72</v>
      </c>
      <c r="C62" t="s">
        <v>203</v>
      </c>
      <c r="E62">
        <v>575</v>
      </c>
      <c r="F62">
        <v>9.1490124926088944E-3</v>
      </c>
      <c r="G62">
        <v>8.6000287637942697E-5</v>
      </c>
      <c r="H62">
        <v>3.7130939837199159E-2</v>
      </c>
      <c r="I62">
        <v>1.6846781885231858E-4</v>
      </c>
      <c r="J62">
        <v>1.7978184137870976</v>
      </c>
      <c r="K62">
        <v>2.7090571361061883E-3</v>
      </c>
      <c r="L62">
        <v>4.2686081959416408E-2</v>
      </c>
      <c r="M62">
        <v>2.0052265173476174E-4</v>
      </c>
      <c r="N62">
        <v>1</v>
      </c>
      <c r="O62">
        <v>0</v>
      </c>
      <c r="R62">
        <v>2.6489636896811673E-4</v>
      </c>
      <c r="S62">
        <v>1.4075759462021666E-5</v>
      </c>
      <c r="T62">
        <v>5.266398891412992E-5</v>
      </c>
      <c r="U62">
        <v>6.8654517307158163E-6</v>
      </c>
      <c r="V62">
        <v>538.54999999999995</v>
      </c>
      <c r="W62">
        <v>4.9158577984657805</v>
      </c>
      <c r="X62">
        <v>2185.85</v>
      </c>
      <c r="Y62">
        <v>10.55319233317827</v>
      </c>
      <c r="Z62">
        <v>105831.4</v>
      </c>
      <c r="AA62">
        <v>117.82315919251725</v>
      </c>
      <c r="AB62">
        <v>2512.6999999999998</v>
      </c>
      <c r="AC62">
        <v>10.590735772859517</v>
      </c>
      <c r="AD62">
        <v>58868.4</v>
      </c>
      <c r="AE62">
        <v>88.110020936745229</v>
      </c>
      <c r="AH62">
        <v>15.6</v>
      </c>
      <c r="AI62">
        <v>0.8347706902276566</v>
      </c>
      <c r="AJ62">
        <v>3.1</v>
      </c>
      <c r="AK62">
        <v>0.40327605798927418</v>
      </c>
      <c r="AL62">
        <v>-990.8509875073911</v>
      </c>
      <c r="AM62">
        <v>8.6000287637942693E-2</v>
      </c>
      <c r="AN62">
        <v>2370.0253981847122</v>
      </c>
      <c r="AO62">
        <v>15.290235873327154</v>
      </c>
      <c r="AP62">
        <v>4694514.0351731554</v>
      </c>
      <c r="AQ62">
        <v>7075.473088451181</v>
      </c>
      <c r="AR62">
        <v>-872.13732264402051</v>
      </c>
      <c r="AS62">
        <v>0.60064925016317439</v>
      </c>
      <c r="AT62">
        <v>1993.7062116829245</v>
      </c>
      <c r="AU62">
        <v>0</v>
      </c>
      <c r="AX62">
        <v>-999.20743114160291</v>
      </c>
      <c r="AY62">
        <v>4.2114615052461168E-2</v>
      </c>
      <c r="AZ62">
        <v>-999.84242955939749</v>
      </c>
      <c r="BA62">
        <v>2.0541403650757049E-2</v>
      </c>
      <c r="BB62">
        <v>1.0321736096321665</v>
      </c>
      <c r="BC62">
        <v>0.99007004141756993</v>
      </c>
      <c r="BD62">
        <v>1.3930469565625077</v>
      </c>
      <c r="BE62">
        <v>1.0961318880079554</v>
      </c>
      <c r="BF62">
        <v>0</v>
      </c>
      <c r="BH62">
        <v>0.99745235285720146</v>
      </c>
      <c r="BI62">
        <v>1.0909788823738571</v>
      </c>
      <c r="BK62">
        <v>53.97</v>
      </c>
      <c r="BP62">
        <v>0</v>
      </c>
      <c r="BY62">
        <f>F62*BK62</f>
        <v>0.49377220422610202</v>
      </c>
      <c r="BZ62">
        <f>H62*BK62</f>
        <v>2.0039568230136386</v>
      </c>
      <c r="CA62">
        <f>BK62*J62</f>
        <v>97.028259792089656</v>
      </c>
      <c r="CB62">
        <f>BK62*L62</f>
        <v>2.3037678433497035</v>
      </c>
      <c r="CD62">
        <f>BK62*R62</f>
        <v>1.429645703320926E-2</v>
      </c>
      <c r="CE62">
        <f>T62*BK62</f>
        <v>2.8422754816955918E-3</v>
      </c>
    </row>
    <row r="63" spans="1:83" x14ac:dyDescent="0.2">
      <c r="A63" t="s">
        <v>348</v>
      </c>
      <c r="B63" t="s">
        <v>72</v>
      </c>
      <c r="C63" t="s">
        <v>204</v>
      </c>
      <c r="E63">
        <v>228</v>
      </c>
      <c r="F63">
        <v>4.0846675189512207E-3</v>
      </c>
      <c r="G63">
        <v>6.412437324364206E-5</v>
      </c>
      <c r="H63">
        <v>3.6306958338874498E-2</v>
      </c>
      <c r="I63">
        <v>2.4889748713956012E-4</v>
      </c>
      <c r="J63">
        <v>1.7785145641102758</v>
      </c>
      <c r="K63">
        <v>1.9176357457482715E-3</v>
      </c>
      <c r="L63">
        <v>4.2612484785018209E-2</v>
      </c>
      <c r="M63">
        <v>2.0855431246230398E-4</v>
      </c>
      <c r="N63">
        <v>1</v>
      </c>
      <c r="O63">
        <v>0</v>
      </c>
      <c r="R63">
        <v>2.2087206695044144E-4</v>
      </c>
      <c r="S63">
        <v>1.257530995350541E-5</v>
      </c>
      <c r="T63">
        <v>3.3107881222492079E-5</v>
      </c>
      <c r="U63">
        <v>5.4031013234255119E-6</v>
      </c>
      <c r="V63">
        <v>228.35</v>
      </c>
      <c r="W63">
        <v>3.6722823822163844</v>
      </c>
      <c r="X63">
        <v>2029.5</v>
      </c>
      <c r="Y63">
        <v>14.04082393743705</v>
      </c>
      <c r="Z63">
        <v>99414.8</v>
      </c>
      <c r="AA63">
        <v>82.603192241105617</v>
      </c>
      <c r="AB63">
        <v>2381.85</v>
      </c>
      <c r="AC63">
        <v>10.523726326234149</v>
      </c>
      <c r="AD63">
        <v>55899</v>
      </c>
      <c r="AE63">
        <v>80.164534749345023</v>
      </c>
      <c r="AH63">
        <v>12.35</v>
      </c>
      <c r="AI63">
        <v>0.70440344301140101</v>
      </c>
      <c r="AJ63">
        <v>1.85</v>
      </c>
      <c r="AK63">
        <v>0.30153118019796715</v>
      </c>
      <c r="AL63">
        <v>-995.91533248104884</v>
      </c>
      <c r="AM63">
        <v>6.4124373243642063E-2</v>
      </c>
      <c r="AN63">
        <v>2295.2403647553547</v>
      </c>
      <c r="AO63">
        <v>22.590078702083872</v>
      </c>
      <c r="AP63">
        <v>4644096.5422855085</v>
      </c>
      <c r="AQ63">
        <v>5008.451070174131</v>
      </c>
      <c r="AR63">
        <v>-872.3577769779024</v>
      </c>
      <c r="AS63">
        <v>0.62470743487112657</v>
      </c>
      <c r="AT63">
        <v>1993.7062116829245</v>
      </c>
      <c r="AU63">
        <v>0</v>
      </c>
      <c r="AX63">
        <v>-999.33915167415603</v>
      </c>
      <c r="AY63">
        <v>3.762527622656589E-2</v>
      </c>
      <c r="AZ63">
        <v>-999.9009413540598</v>
      </c>
      <c r="BA63">
        <v>1.6166057180748851E-2</v>
      </c>
      <c r="BB63">
        <v>1.1253127623543262</v>
      </c>
      <c r="BC63">
        <v>1.442024420976687</v>
      </c>
      <c r="BD63">
        <v>0.96944410316993157</v>
      </c>
      <c r="BE63">
        <v>1.1119113530561955</v>
      </c>
      <c r="BF63">
        <v>0</v>
      </c>
      <c r="BH63">
        <v>0.95094407368766554</v>
      </c>
      <c r="BI63">
        <v>1.0550716792978205</v>
      </c>
      <c r="BK63">
        <v>53.95</v>
      </c>
      <c r="BP63">
        <v>0</v>
      </c>
      <c r="BY63">
        <f>F63*BK63</f>
        <v>0.22036781264741837</v>
      </c>
      <c r="BZ63">
        <f>H63*BK63</f>
        <v>1.9587604023822793</v>
      </c>
      <c r="CA63">
        <f>BK63*J63</f>
        <v>95.95086073374938</v>
      </c>
      <c r="CB63">
        <f>BK63*L63</f>
        <v>2.2989435541517325</v>
      </c>
      <c r="CD63">
        <f>BK63*R63</f>
        <v>1.1916048011976316E-2</v>
      </c>
      <c r="CE63">
        <f>T63*BK63</f>
        <v>1.7861701919534478E-3</v>
      </c>
    </row>
    <row r="64" spans="1:83" x14ac:dyDescent="0.2">
      <c r="A64" t="s">
        <v>349</v>
      </c>
      <c r="B64" t="s">
        <v>72</v>
      </c>
      <c r="C64" t="s">
        <v>205</v>
      </c>
      <c r="E64">
        <v>140</v>
      </c>
      <c r="F64">
        <v>2.7885551203259552E-3</v>
      </c>
      <c r="G64">
        <v>4.2835544520856525E-5</v>
      </c>
      <c r="H64">
        <v>9.6985639941705847E-3</v>
      </c>
      <c r="I64">
        <v>9.86033569685657E-5</v>
      </c>
      <c r="J64">
        <v>2.1027887045326596</v>
      </c>
      <c r="K64">
        <v>1.6888270074605389E-3</v>
      </c>
      <c r="L64">
        <v>1.1066026992455978E-3</v>
      </c>
      <c r="M64">
        <v>2.0782175861204236E-5</v>
      </c>
      <c r="N64">
        <v>1</v>
      </c>
      <c r="O64">
        <v>0</v>
      </c>
      <c r="R64">
        <v>2.6271477131276365E-4</v>
      </c>
      <c r="S64">
        <v>1.6697013216808933E-5</v>
      </c>
      <c r="T64">
        <v>4.5104830116902606E-5</v>
      </c>
      <c r="U64">
        <v>6.7446516763250841E-6</v>
      </c>
      <c r="V64">
        <v>145.4</v>
      </c>
      <c r="W64">
        <v>2.2599487651388541</v>
      </c>
      <c r="X64">
        <v>505.65</v>
      </c>
      <c r="Y64">
        <v>5.009609187404374</v>
      </c>
      <c r="Z64">
        <v>109638.95</v>
      </c>
      <c r="AA64">
        <v>137.3392548438087</v>
      </c>
      <c r="AB64">
        <v>57.7</v>
      </c>
      <c r="AC64">
        <v>1.0908712114635715</v>
      </c>
      <c r="AD64">
        <v>52140</v>
      </c>
      <c r="AE64">
        <v>60.855523470282506</v>
      </c>
      <c r="AH64">
        <v>13.7</v>
      </c>
      <c r="AI64">
        <v>0.87087372944163288</v>
      </c>
      <c r="AJ64">
        <v>2.35</v>
      </c>
      <c r="AK64">
        <v>0.35</v>
      </c>
      <c r="AL64">
        <v>-997.2114448796741</v>
      </c>
      <c r="AM64">
        <v>4.2835544520856528E-2</v>
      </c>
      <c r="AN64">
        <v>-119.75276872657604</v>
      </c>
      <c r="AO64">
        <v>8.9492972380255669</v>
      </c>
      <c r="AP64">
        <v>5491030.6741868462</v>
      </c>
      <c r="AQ64">
        <v>4410.8519835471652</v>
      </c>
      <c r="AR64">
        <v>-996.68526186054225</v>
      </c>
      <c r="AS64">
        <v>6.2251312955421002E-2</v>
      </c>
      <c r="AT64">
        <v>1993.7062116829245</v>
      </c>
      <c r="AU64">
        <v>0</v>
      </c>
      <c r="AX64">
        <v>-999.2139584729133</v>
      </c>
      <c r="AY64">
        <v>4.9957395623949331E-2</v>
      </c>
      <c r="AZ64">
        <v>-999.86504653176928</v>
      </c>
      <c r="BA64">
        <v>2.0179970379415012E-2</v>
      </c>
      <c r="BB64">
        <v>0.87921304327012229</v>
      </c>
      <c r="BC64">
        <v>1.0814466576075537</v>
      </c>
      <c r="BD64">
        <v>0.71760926241501011</v>
      </c>
      <c r="BE64">
        <v>0.67770172541299778</v>
      </c>
      <c r="BF64">
        <v>0</v>
      </c>
      <c r="BH64">
        <v>1.1180187787748261</v>
      </c>
      <c r="BI64">
        <v>1.0895625893213874</v>
      </c>
      <c r="BK64">
        <v>40</v>
      </c>
      <c r="BN64">
        <v>0</v>
      </c>
      <c r="BO64">
        <v>0</v>
      </c>
      <c r="BP64">
        <v>0</v>
      </c>
      <c r="BQ64">
        <v>0</v>
      </c>
      <c r="BY64">
        <f>F64*BK64</f>
        <v>0.11154220481303821</v>
      </c>
      <c r="BZ64">
        <f>H64*BK64</f>
        <v>0.3879425597668234</v>
      </c>
      <c r="CA64">
        <f>BK64*J64</f>
        <v>84.111548181306389</v>
      </c>
      <c r="CB64">
        <f>BK64*L64</f>
        <v>4.4264107969823913E-2</v>
      </c>
      <c r="CD64">
        <f>BK64*R64</f>
        <v>1.0508590852510546E-2</v>
      </c>
      <c r="CE64">
        <f>T64*BK64</f>
        <v>1.8041932046761041E-3</v>
      </c>
    </row>
    <row r="65" spans="1:83" x14ac:dyDescent="0.2">
      <c r="A65" t="s">
        <v>349</v>
      </c>
      <c r="B65" t="s">
        <v>72</v>
      </c>
      <c r="C65" t="s">
        <v>206</v>
      </c>
      <c r="E65">
        <v>332</v>
      </c>
      <c r="F65">
        <v>5.9405766451377622E-3</v>
      </c>
      <c r="G65">
        <v>7.9381792646304419E-5</v>
      </c>
      <c r="H65">
        <v>9.5423132454207187E-3</v>
      </c>
      <c r="I65">
        <v>6.8478581784967333E-5</v>
      </c>
      <c r="J65">
        <v>2.1346397183895904</v>
      </c>
      <c r="K65">
        <v>2.9445872727355419E-3</v>
      </c>
      <c r="L65">
        <v>1.1038406186997369E-3</v>
      </c>
      <c r="M65">
        <v>3.8212713142353709E-5</v>
      </c>
      <c r="N65">
        <v>1</v>
      </c>
      <c r="O65">
        <v>0</v>
      </c>
      <c r="R65">
        <v>2.3358000476668772E-4</v>
      </c>
      <c r="S65">
        <v>1.119922816115529E-5</v>
      </c>
      <c r="T65">
        <v>5.716972983590419E-5</v>
      </c>
      <c r="U65">
        <v>6.7623089275546257E-6</v>
      </c>
      <c r="V65">
        <v>311.64999999999998</v>
      </c>
      <c r="W65">
        <v>4.1632951271546288</v>
      </c>
      <c r="X65">
        <v>500.6</v>
      </c>
      <c r="Y65">
        <v>3.6094904145365976</v>
      </c>
      <c r="Z65">
        <v>111983.6</v>
      </c>
      <c r="AA65">
        <v>86.603616066475382</v>
      </c>
      <c r="AB65">
        <v>57.9</v>
      </c>
      <c r="AC65">
        <v>1.990635973488718</v>
      </c>
      <c r="AD65">
        <v>52461.5</v>
      </c>
      <c r="AE65">
        <v>60.438724950847615</v>
      </c>
      <c r="AH65">
        <v>12.25</v>
      </c>
      <c r="AI65">
        <v>0.58433497963159164</v>
      </c>
      <c r="AJ65">
        <v>3</v>
      </c>
      <c r="AK65">
        <v>0.35540932665545538</v>
      </c>
      <c r="AL65">
        <v>-994.05942335486225</v>
      </c>
      <c r="AM65">
        <v>7.9381792646304419E-2</v>
      </c>
      <c r="AN65">
        <v>-133.9341763096098</v>
      </c>
      <c r="AO65">
        <v>6.2151553625855263</v>
      </c>
      <c r="AP65">
        <v>5574218.6543815043</v>
      </c>
      <c r="AQ65">
        <v>7690.6270182186117</v>
      </c>
      <c r="AR65">
        <v>-996.69353544756302</v>
      </c>
      <c r="AS65">
        <v>0.11446306587853834</v>
      </c>
      <c r="AT65">
        <v>1993.7062116829245</v>
      </c>
      <c r="AU65">
        <v>0</v>
      </c>
      <c r="AX65">
        <v>-999.3011295759037</v>
      </c>
      <c r="AY65">
        <v>3.3508045101531984E-2</v>
      </c>
      <c r="AZ65">
        <v>-999.82894840088818</v>
      </c>
      <c r="BA65">
        <v>2.0232800803266969E-2</v>
      </c>
      <c r="BB65">
        <v>1.1179728888081917</v>
      </c>
      <c r="BC65">
        <v>0.75958403648859207</v>
      </c>
      <c r="BD65">
        <v>1.2393058650780984</v>
      </c>
      <c r="BE65">
        <v>1.2513904130838587</v>
      </c>
      <c r="BF65">
        <v>0</v>
      </c>
      <c r="BH65">
        <v>0.79755628091392572</v>
      </c>
      <c r="BI65">
        <v>0.97379747003109807</v>
      </c>
      <c r="BK65">
        <v>40</v>
      </c>
      <c r="BN65">
        <v>0</v>
      </c>
      <c r="BO65">
        <v>0</v>
      </c>
      <c r="BP65">
        <v>0</v>
      </c>
      <c r="BQ65">
        <v>0</v>
      </c>
      <c r="BY65">
        <f>F65*BK65</f>
        <v>0.23762306580551049</v>
      </c>
      <c r="BZ65">
        <f>H65*BK65</f>
        <v>0.38169252981682877</v>
      </c>
      <c r="CA65">
        <f>BK65*J65</f>
        <v>85.38558873558361</v>
      </c>
      <c r="CB65">
        <f>BK65*L65</f>
        <v>4.4153624747989478E-2</v>
      </c>
      <c r="CD65">
        <f>BK65*R65</f>
        <v>9.343200190667509E-3</v>
      </c>
      <c r="CE65">
        <f>T65*BK65</f>
        <v>2.2867891934361677E-3</v>
      </c>
    </row>
    <row r="66" spans="1:83" x14ac:dyDescent="0.2">
      <c r="A66" t="s">
        <v>115</v>
      </c>
      <c r="B66" t="s">
        <v>72</v>
      </c>
      <c r="C66" t="s">
        <v>207</v>
      </c>
      <c r="E66">
        <v>548</v>
      </c>
      <c r="F66">
        <v>1.6713733968917156E-2</v>
      </c>
      <c r="G66">
        <v>1.6932158118048021E-4</v>
      </c>
      <c r="H66">
        <v>1.351929770630331</v>
      </c>
      <c r="I66">
        <v>2.1562480075889164E-3</v>
      </c>
      <c r="J66">
        <v>2.0108864994896183</v>
      </c>
      <c r="K66">
        <v>3.384305825562468E-3</v>
      </c>
      <c r="L66">
        <v>0.24036487421134792</v>
      </c>
      <c r="M66">
        <v>8.1152702129349099E-4</v>
      </c>
      <c r="N66">
        <v>1</v>
      </c>
      <c r="O66">
        <v>0</v>
      </c>
      <c r="R66">
        <v>0.82739350296549607</v>
      </c>
      <c r="S66">
        <v>2.2182303313987668E-3</v>
      </c>
      <c r="T66">
        <v>0.11147800725999288</v>
      </c>
      <c r="U66">
        <v>4.0629303459349978E-4</v>
      </c>
      <c r="V66">
        <v>538.29999999999995</v>
      </c>
      <c r="W66">
        <v>5.4464377542138784</v>
      </c>
      <c r="X66">
        <v>43564.9</v>
      </c>
      <c r="Y66">
        <v>331.80762419462906</v>
      </c>
      <c r="Z66">
        <v>64789.1</v>
      </c>
      <c r="AA66">
        <v>415.18866922476525</v>
      </c>
      <c r="AB66">
        <v>7746.15</v>
      </c>
      <c r="AC66">
        <v>66.808850461596776</v>
      </c>
      <c r="AD66">
        <v>32222.6</v>
      </c>
      <c r="AE66">
        <v>227.56964694468002</v>
      </c>
      <c r="AH66">
        <v>26667.35</v>
      </c>
      <c r="AI66">
        <v>244.48398155470659</v>
      </c>
      <c r="AJ66">
        <v>3593.3</v>
      </c>
      <c r="AK66">
        <v>36.0401165369925</v>
      </c>
      <c r="AL66">
        <v>-983.28626603108285</v>
      </c>
      <c r="AM66">
        <v>0.16932158118048021</v>
      </c>
      <c r="AN66">
        <v>121701.92145855246</v>
      </c>
      <c r="AO66">
        <v>195.70230600734402</v>
      </c>
      <c r="AP66">
        <v>5251001.9313874282</v>
      </c>
      <c r="AQ66">
        <v>8839.0770621669144</v>
      </c>
      <c r="AR66">
        <v>-280.00662163802991</v>
      </c>
      <c r="AS66">
        <v>2.4308630102889706</v>
      </c>
      <c r="AT66">
        <v>1993.7062116829245</v>
      </c>
      <c r="AU66">
        <v>0</v>
      </c>
      <c r="AX66">
        <v>1475.5579951701238</v>
      </c>
      <c r="AY66">
        <v>6.6369361281437218</v>
      </c>
      <c r="AZ66">
        <v>-666.45825575256299</v>
      </c>
      <c r="BA66">
        <v>1.2156271067695512</v>
      </c>
      <c r="BB66">
        <v>1.1080132723007925</v>
      </c>
      <c r="BC66">
        <v>1.0317773840350981</v>
      </c>
      <c r="BD66">
        <v>1.1735262639903714</v>
      </c>
      <c r="BE66">
        <v>1.2681963696619563</v>
      </c>
      <c r="BF66">
        <v>0</v>
      </c>
      <c r="BH66">
        <v>1.5393441492391762</v>
      </c>
      <c r="BI66">
        <v>0.98498777193053955</v>
      </c>
      <c r="BK66">
        <v>50</v>
      </c>
      <c r="BM66">
        <v>65</v>
      </c>
      <c r="BN66">
        <v>10000</v>
      </c>
      <c r="BO66">
        <v>155</v>
      </c>
      <c r="BP66">
        <v>937</v>
      </c>
      <c r="BQ66">
        <v>241</v>
      </c>
      <c r="BY66">
        <f>F66*BK66</f>
        <v>0.83568669844585786</v>
      </c>
      <c r="BZ66">
        <f>H66*BK66</f>
        <v>67.596488531516556</v>
      </c>
      <c r="CA66">
        <f>BK66*J66</f>
        <v>100.54432497448092</v>
      </c>
      <c r="CB66">
        <f>BK66*L66</f>
        <v>12.018243710567395</v>
      </c>
      <c r="CD66">
        <f>BK66*R66</f>
        <v>41.369675148274801</v>
      </c>
      <c r="CE66">
        <f>T66*BK66</f>
        <v>5.5739003629996438</v>
      </c>
    </row>
    <row r="67" spans="1:83" x14ac:dyDescent="0.2">
      <c r="A67" t="s">
        <v>115</v>
      </c>
      <c r="B67" t="s">
        <v>72</v>
      </c>
      <c r="C67" t="s">
        <v>208</v>
      </c>
      <c r="E67">
        <v>416</v>
      </c>
      <c r="F67">
        <v>1.7394790140888631E-2</v>
      </c>
      <c r="G67">
        <v>1.8141120430337061E-4</v>
      </c>
      <c r="H67">
        <v>1.6936039704515138</v>
      </c>
      <c r="I67">
        <v>4.2463185483669038E-3</v>
      </c>
      <c r="J67">
        <v>2.2678865271528017</v>
      </c>
      <c r="K67">
        <v>3.6837094538025952E-3</v>
      </c>
      <c r="L67">
        <v>0.28808682492506948</v>
      </c>
      <c r="M67">
        <v>7.1121260644703909E-4</v>
      </c>
      <c r="N67">
        <v>1</v>
      </c>
      <c r="O67">
        <v>0</v>
      </c>
      <c r="R67">
        <v>0.92968867845453818</v>
      </c>
      <c r="S67">
        <v>2.9721846202956535E-3</v>
      </c>
      <c r="T67">
        <v>0.12917986245765201</v>
      </c>
      <c r="U67">
        <v>6.0469219203825345E-4</v>
      </c>
      <c r="V67">
        <v>426.85</v>
      </c>
      <c r="W67">
        <v>4.9727017965985789</v>
      </c>
      <c r="X67">
        <v>41548.85</v>
      </c>
      <c r="Y67">
        <v>111.50495091675243</v>
      </c>
      <c r="Z67">
        <v>55637.5</v>
      </c>
      <c r="AA67">
        <v>102.14781601086472</v>
      </c>
      <c r="AB67">
        <v>7067.65</v>
      </c>
      <c r="AC67">
        <v>20.102929218347626</v>
      </c>
      <c r="AD67">
        <v>24534.25</v>
      </c>
      <c r="AE67">
        <v>65.837634214386597</v>
      </c>
      <c r="AH67">
        <v>22808.65</v>
      </c>
      <c r="AI67">
        <v>87.372923512710145</v>
      </c>
      <c r="AJ67">
        <v>3169.1</v>
      </c>
      <c r="AK67">
        <v>14.654781867327378</v>
      </c>
      <c r="AL67">
        <v>-982.60520985911137</v>
      </c>
      <c r="AM67">
        <v>0.1814112043033706</v>
      </c>
      <c r="AN67">
        <v>152712.46782097602</v>
      </c>
      <c r="AO67">
        <v>385.39830716708144</v>
      </c>
      <c r="AP67">
        <v>5922230.5870058555</v>
      </c>
      <c r="AQ67">
        <v>9621.0547790498204</v>
      </c>
      <c r="AR67">
        <v>-137.059410115833</v>
      </c>
      <c r="AS67">
        <v>2.1303793615001112</v>
      </c>
      <c r="AT67">
        <v>1993.7062116829245</v>
      </c>
      <c r="AU67">
        <v>0</v>
      </c>
      <c r="AX67">
        <v>1781.624744113147</v>
      </c>
      <c r="AY67">
        <v>8.8927642935593845</v>
      </c>
      <c r="AZ67">
        <v>-613.49437700944418</v>
      </c>
      <c r="BA67">
        <v>1.8092365787886444</v>
      </c>
      <c r="BB67">
        <v>1.0153801133729741</v>
      </c>
      <c r="BC67">
        <v>1.4801746609216866</v>
      </c>
      <c r="BD67">
        <v>1.0074305747188756</v>
      </c>
      <c r="BE67">
        <v>0.86923043979390358</v>
      </c>
      <c r="BF67">
        <v>0</v>
      </c>
      <c r="BH67">
        <v>1.6521084782300888</v>
      </c>
      <c r="BI67">
        <v>1.1787435466365901</v>
      </c>
      <c r="BK67">
        <v>50</v>
      </c>
      <c r="BM67">
        <v>65</v>
      </c>
      <c r="BN67">
        <v>10000</v>
      </c>
      <c r="BO67">
        <v>155</v>
      </c>
      <c r="BP67">
        <v>937</v>
      </c>
      <c r="BQ67">
        <v>241</v>
      </c>
      <c r="BY67">
        <f>F67*BK67</f>
        <v>0.86973950704443159</v>
      </c>
      <c r="BZ67">
        <f>H67*BK67</f>
        <v>84.680198522575694</v>
      </c>
      <c r="CA67">
        <f>BK67*J67</f>
        <v>113.39432635764008</v>
      </c>
      <c r="CB67">
        <f>BK67*L67</f>
        <v>14.404341246253475</v>
      </c>
      <c r="CD67">
        <f>BK67*R67</f>
        <v>46.484433922726907</v>
      </c>
      <c r="CE67">
        <f>T67*BK67</f>
        <v>6.4589931228826005</v>
      </c>
    </row>
  </sheetData>
  <conditionalFormatting sqref="BB36:BI67">
    <cfRule type="cellIs" dxfId="1" priority="2" operator="greaterThan">
      <formula>2</formula>
    </cfRule>
  </conditionalFormatting>
  <conditionalFormatting sqref="BB2:BI32">
    <cfRule type="cellIs" dxfId="0" priority="1" operator="greaterThan">
      <formula>2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233B9-A2F7-6848-8E47-DC9845BC8614}">
  <dimension ref="A1:CF642"/>
  <sheetViews>
    <sheetView zoomScaleNormal="75" workbookViewId="0">
      <pane xSplit="2" ySplit="1" topLeftCell="AZ3" activePane="bottomRight" state="frozen"/>
      <selection pane="topRight" activeCell="C1" sqref="C1"/>
      <selection pane="bottomLeft" activeCell="A2" sqref="A2"/>
      <selection pane="bottomRight" activeCell="BH31" sqref="BH31"/>
    </sheetView>
  </sheetViews>
  <sheetFormatPr baseColWidth="10" defaultRowHeight="16" x14ac:dyDescent="0.2"/>
  <cols>
    <col min="1" max="1" width="17.6640625" style="14" customWidth="1"/>
    <col min="2" max="2" width="16" style="14" customWidth="1"/>
    <col min="3" max="3" width="16.5" style="14" customWidth="1"/>
  </cols>
  <sheetData>
    <row r="1" spans="1:84" ht="31" x14ac:dyDescent="0.2">
      <c r="A1" s="9" t="s">
        <v>0</v>
      </c>
      <c r="B1" s="9" t="s">
        <v>23</v>
      </c>
      <c r="C1" s="9" t="s">
        <v>136</v>
      </c>
      <c r="D1" s="10" t="s">
        <v>137</v>
      </c>
      <c r="E1" s="9" t="s">
        <v>138</v>
      </c>
      <c r="F1" s="10" t="s">
        <v>137</v>
      </c>
      <c r="G1" s="9" t="s">
        <v>139</v>
      </c>
      <c r="H1" s="10" t="s">
        <v>137</v>
      </c>
      <c r="I1" s="9" t="s">
        <v>140</v>
      </c>
      <c r="J1" s="10" t="s">
        <v>137</v>
      </c>
      <c r="K1" s="9" t="s">
        <v>141</v>
      </c>
      <c r="L1" s="10" t="s">
        <v>137</v>
      </c>
      <c r="M1" s="9" t="s">
        <v>142</v>
      </c>
      <c r="N1" s="10" t="s">
        <v>137</v>
      </c>
      <c r="O1" s="9" t="s">
        <v>143</v>
      </c>
      <c r="P1" s="10" t="s">
        <v>137</v>
      </c>
      <c r="Q1" s="9" t="s">
        <v>144</v>
      </c>
      <c r="R1" s="10" t="s">
        <v>137</v>
      </c>
      <c r="S1" s="9" t="s">
        <v>145</v>
      </c>
      <c r="T1" s="10" t="s">
        <v>137</v>
      </c>
      <c r="U1" s="9" t="s">
        <v>146</v>
      </c>
      <c r="V1" s="10" t="s">
        <v>137</v>
      </c>
      <c r="W1" s="9" t="s">
        <v>147</v>
      </c>
      <c r="X1" s="10" t="s">
        <v>137</v>
      </c>
      <c r="Y1" s="9" t="s">
        <v>148</v>
      </c>
      <c r="Z1" s="10" t="s">
        <v>137</v>
      </c>
      <c r="AA1" s="9" t="s">
        <v>149</v>
      </c>
      <c r="AB1" s="10" t="s">
        <v>137</v>
      </c>
      <c r="AC1" s="9" t="s">
        <v>150</v>
      </c>
      <c r="AD1" s="10" t="s">
        <v>137</v>
      </c>
      <c r="AE1" s="9" t="s">
        <v>144</v>
      </c>
      <c r="AF1" s="10" t="s">
        <v>137</v>
      </c>
      <c r="AG1" s="10" t="s">
        <v>151</v>
      </c>
      <c r="AH1" s="10" t="s">
        <v>137</v>
      </c>
      <c r="AI1" s="10" t="s">
        <v>152</v>
      </c>
      <c r="AJ1" s="10" t="s">
        <v>137</v>
      </c>
      <c r="AK1" s="10" t="s">
        <v>153</v>
      </c>
      <c r="AL1" s="10" t="s">
        <v>137</v>
      </c>
      <c r="AM1" s="10" t="s">
        <v>154</v>
      </c>
      <c r="AN1" s="10" t="s">
        <v>137</v>
      </c>
      <c r="AO1" s="10" t="s">
        <v>155</v>
      </c>
      <c r="AP1" s="10" t="s">
        <v>137</v>
      </c>
      <c r="AQ1" s="10" t="s">
        <v>156</v>
      </c>
      <c r="AR1" s="10" t="s">
        <v>137</v>
      </c>
      <c r="AS1" s="10" t="s">
        <v>157</v>
      </c>
      <c r="AT1" s="10" t="s">
        <v>158</v>
      </c>
      <c r="AU1" s="10" t="s">
        <v>159</v>
      </c>
      <c r="AV1" s="10" t="s">
        <v>160</v>
      </c>
      <c r="AW1" s="10" t="s">
        <v>161</v>
      </c>
      <c r="AX1" s="10" t="s">
        <v>162</v>
      </c>
      <c r="AY1" s="10" t="s">
        <v>163</v>
      </c>
      <c r="AZ1" s="2" t="s">
        <v>1</v>
      </c>
      <c r="BA1" s="9"/>
      <c r="BB1" s="24" t="s">
        <v>164</v>
      </c>
      <c r="BC1" s="24" t="s">
        <v>165</v>
      </c>
      <c r="BD1" s="24" t="s">
        <v>166</v>
      </c>
      <c r="BE1" s="24" t="s">
        <v>167</v>
      </c>
      <c r="BF1" s="9" t="s">
        <v>168</v>
      </c>
      <c r="BG1" s="9"/>
      <c r="BH1" s="9"/>
      <c r="BI1" s="9" t="s">
        <v>169</v>
      </c>
      <c r="BJ1" s="9" t="s">
        <v>170</v>
      </c>
      <c r="BK1" s="9" t="s">
        <v>171</v>
      </c>
      <c r="BL1" s="9" t="s">
        <v>172</v>
      </c>
      <c r="BM1" s="9" t="s">
        <v>173</v>
      </c>
      <c r="BN1" s="9" t="s">
        <v>174</v>
      </c>
      <c r="BO1" s="9" t="s">
        <v>175</v>
      </c>
      <c r="BP1" s="9" t="s">
        <v>176</v>
      </c>
    </row>
    <row r="2" spans="1:84" x14ac:dyDescent="0.2">
      <c r="A2" t="s">
        <v>177</v>
      </c>
      <c r="B2">
        <v>1732</v>
      </c>
      <c r="C2">
        <v>2.6954469291196305E-2</v>
      </c>
      <c r="D2">
        <v>1.9486279170415673E-4</v>
      </c>
      <c r="E2">
        <v>2.3460903791516188</v>
      </c>
      <c r="F2">
        <v>3.2877333070564741E-3</v>
      </c>
      <c r="G2">
        <v>2.0488508249561392</v>
      </c>
      <c r="H2">
        <v>1.9482235414924232E-3</v>
      </c>
      <c r="I2">
        <v>0.48381500499283625</v>
      </c>
      <c r="J2">
        <v>6.9891363732378523E-4</v>
      </c>
      <c r="K2">
        <v>1</v>
      </c>
      <c r="L2">
        <v>0</v>
      </c>
      <c r="M2">
        <v>1.0361966444039281</v>
      </c>
      <c r="N2">
        <v>1.4854937018978854E-3</v>
      </c>
      <c r="O2">
        <v>0.22610676807495173</v>
      </c>
      <c r="P2">
        <v>6.0527410298233538E-4</v>
      </c>
      <c r="Q2">
        <v>1668.9</v>
      </c>
      <c r="R2">
        <v>10.473249131402396</v>
      </c>
      <c r="S2">
        <v>145275.15</v>
      </c>
      <c r="T2">
        <v>109.55254146803379</v>
      </c>
      <c r="U2">
        <v>126871</v>
      </c>
      <c r="V2">
        <v>115.11369665636985</v>
      </c>
      <c r="W2">
        <v>29959</v>
      </c>
      <c r="X2">
        <v>30.354744708460149</v>
      </c>
      <c r="Y2">
        <v>61924.25</v>
      </c>
      <c r="Z2">
        <v>88.376165964168848</v>
      </c>
      <c r="AA2">
        <v>64164.2</v>
      </c>
      <c r="AB2">
        <v>81.690835664589343</v>
      </c>
      <c r="AC2">
        <v>14001.3</v>
      </c>
      <c r="AD2">
        <v>39.008372920371038</v>
      </c>
      <c r="AE2">
        <v>-973.04553070880377</v>
      </c>
      <c r="AF2">
        <v>0.19486279170415674</v>
      </c>
      <c r="AG2">
        <v>211932.50854525494</v>
      </c>
      <c r="AH2">
        <v>298.39656081470997</v>
      </c>
      <c r="AI2">
        <v>5350156.5632995702</v>
      </c>
      <c r="AJ2">
        <v>5088.3397970445658</v>
      </c>
      <c r="AK2">
        <v>449.22839116964394</v>
      </c>
      <c r="AL2">
        <v>2.0935388025021484</v>
      </c>
      <c r="AM2">
        <v>1993.7062116829245</v>
      </c>
      <c r="AN2">
        <v>0</v>
      </c>
      <c r="AO2">
        <v>2100.2961449765826</v>
      </c>
      <c r="AP2">
        <v>4.4445911133309082</v>
      </c>
      <c r="AQ2">
        <v>-323.48946968542259</v>
      </c>
      <c r="AR2">
        <v>1.8109776539662181</v>
      </c>
      <c r="AS2">
        <v>1.3852560814444896</v>
      </c>
      <c r="AT2">
        <v>1.387954420863553</v>
      </c>
      <c r="AU2">
        <v>0.92201086720349279</v>
      </c>
      <c r="AV2">
        <v>0.97568944255112577</v>
      </c>
      <c r="AW2">
        <v>0</v>
      </c>
      <c r="AX2">
        <v>1.2096488430505621</v>
      </c>
      <c r="AY2">
        <v>1.3597237391659134</v>
      </c>
      <c r="AZ2" s="21">
        <v>50.75</v>
      </c>
      <c r="BB2" s="1"/>
      <c r="BC2" s="1">
        <v>15800</v>
      </c>
      <c r="BD2" s="1">
        <v>288</v>
      </c>
      <c r="BE2" s="1">
        <v>981</v>
      </c>
      <c r="BF2" s="1">
        <v>400</v>
      </c>
      <c r="BJ2">
        <f>C2*AZ2</f>
        <v>1.3679393165282125</v>
      </c>
      <c r="BK2">
        <f>E2*AZ2</f>
        <v>119.06408674194465</v>
      </c>
      <c r="BL2">
        <f>AZ2*G2</f>
        <v>103.97917936652406</v>
      </c>
      <c r="BM2">
        <f>AZ2*I2</f>
        <v>24.553611503386438</v>
      </c>
      <c r="BO2">
        <f>AZ2*M2</f>
        <v>52.586979703499352</v>
      </c>
      <c r="BP2">
        <f>O2*AZ2</f>
        <v>11.474918479803801</v>
      </c>
    </row>
    <row r="3" spans="1:84" x14ac:dyDescent="0.2">
      <c r="A3" t="s">
        <v>178</v>
      </c>
      <c r="B3">
        <v>1907</v>
      </c>
      <c r="C3">
        <v>1.71026714602266E-2</v>
      </c>
      <c r="D3">
        <v>1.2700704059096814E-4</v>
      </c>
      <c r="E3">
        <v>2.1125308365752482</v>
      </c>
      <c r="F3">
        <v>3.062883264538436E-3</v>
      </c>
      <c r="G3">
        <v>1.752110177504663</v>
      </c>
      <c r="H3">
        <v>2.315154835786975E-3</v>
      </c>
      <c r="I3">
        <v>0.44340758457778318</v>
      </c>
      <c r="J3">
        <v>6.7315857491093741E-4</v>
      </c>
      <c r="K3">
        <v>1</v>
      </c>
      <c r="L3">
        <v>0</v>
      </c>
      <c r="M3">
        <v>1.1478050147258716</v>
      </c>
      <c r="N3">
        <v>1.5736312806444771E-3</v>
      </c>
      <c r="O3">
        <v>0.26347939890916366</v>
      </c>
      <c r="P3">
        <v>7.2786379406201735E-4</v>
      </c>
      <c r="Q3">
        <v>1914.25</v>
      </c>
      <c r="R3">
        <v>13.100195860327714</v>
      </c>
      <c r="S3">
        <v>236464.55</v>
      </c>
      <c r="T3">
        <v>190.72164168039018</v>
      </c>
      <c r="U3">
        <v>196121.60000000001</v>
      </c>
      <c r="V3">
        <v>144.83090684984114</v>
      </c>
      <c r="W3">
        <v>49632.75</v>
      </c>
      <c r="X3">
        <v>58.291277446250817</v>
      </c>
      <c r="Y3">
        <v>111936.95</v>
      </c>
      <c r="Z3">
        <v>116.56289187883891</v>
      </c>
      <c r="AA3">
        <v>128479</v>
      </c>
      <c r="AB3">
        <v>105.68954038772436</v>
      </c>
      <c r="AC3">
        <v>29492.05</v>
      </c>
      <c r="AD3">
        <v>66.105675964601119</v>
      </c>
      <c r="AE3">
        <v>-982.89732853977341</v>
      </c>
      <c r="AF3">
        <v>0.12700704059096815</v>
      </c>
      <c r="AG3">
        <v>190734.5104896758</v>
      </c>
      <c r="AH3">
        <v>277.98904198025377</v>
      </c>
      <c r="AI3">
        <v>4575133.9780209549</v>
      </c>
      <c r="AJ3">
        <v>6046.6852167440838</v>
      </c>
      <c r="AK3">
        <v>328.19125863943265</v>
      </c>
      <c r="AL3">
        <v>2.0163916134322313</v>
      </c>
      <c r="AM3">
        <v>1993.7062116829245</v>
      </c>
      <c r="AN3">
        <v>0</v>
      </c>
      <c r="AO3">
        <v>2434.2279349750797</v>
      </c>
      <c r="AP3">
        <v>4.7082983904113291</v>
      </c>
      <c r="AQ3">
        <v>-211.67071025526417</v>
      </c>
      <c r="AR3">
        <v>2.1777655110016365</v>
      </c>
      <c r="AS3">
        <v>1.5313436582423037</v>
      </c>
      <c r="AT3">
        <v>1.8995411225432048</v>
      </c>
      <c r="AU3">
        <v>1.6766522992161572</v>
      </c>
      <c r="AV3">
        <v>1.3381252755927349</v>
      </c>
      <c r="AW3">
        <v>0</v>
      </c>
      <c r="AX3">
        <v>1.5938505500562183</v>
      </c>
      <c r="AY3">
        <v>2.0061573697642374</v>
      </c>
      <c r="AZ3" s="21">
        <v>50.75</v>
      </c>
      <c r="BB3" s="1">
        <v>90</v>
      </c>
      <c r="BC3" s="1">
        <v>15800</v>
      </c>
      <c r="BD3" s="1">
        <v>288</v>
      </c>
      <c r="BE3" s="1">
        <v>981</v>
      </c>
      <c r="BF3" s="1">
        <v>400</v>
      </c>
      <c r="BJ3">
        <f t="shared" ref="BJ3:BJ33" si="0">C3*AZ3</f>
        <v>0.86796057660649995</v>
      </c>
      <c r="BK3">
        <f t="shared" ref="BK3:BK33" si="1">E3*AZ3</f>
        <v>107.21093995619384</v>
      </c>
      <c r="BL3">
        <f t="shared" ref="BL3:BL33" si="2">AZ3*G3</f>
        <v>88.919591508361648</v>
      </c>
      <c r="BM3">
        <f t="shared" ref="BM3:BM33" si="3">AZ3*I3</f>
        <v>22.502934917322495</v>
      </c>
      <c r="BO3">
        <f t="shared" ref="BO3:BO33" si="4">AZ3*M3</f>
        <v>58.251104497337984</v>
      </c>
      <c r="BP3">
        <f t="shared" ref="BP3:BP33" si="5">O3*AZ3</f>
        <v>13.371579494640056</v>
      </c>
    </row>
    <row r="4" spans="1:84" x14ac:dyDescent="0.2">
      <c r="A4" t="s">
        <v>179</v>
      </c>
      <c r="B4">
        <v>4024</v>
      </c>
      <c r="C4">
        <v>3.1386928845476759E-2</v>
      </c>
      <c r="D4">
        <v>1.1953383873543556E-4</v>
      </c>
      <c r="E4">
        <v>0.69709392740065446</v>
      </c>
      <c r="F4">
        <v>6.6317218210599626E-4</v>
      </c>
      <c r="G4">
        <v>1.6794548323713756</v>
      </c>
      <c r="H4">
        <v>1.6031515720406971E-3</v>
      </c>
      <c r="I4">
        <v>0.28515441003372327</v>
      </c>
      <c r="J4">
        <v>3.4174107205228401E-4</v>
      </c>
      <c r="K4">
        <v>1</v>
      </c>
      <c r="L4">
        <v>0</v>
      </c>
      <c r="M4">
        <v>1.114282775340361</v>
      </c>
      <c r="N4">
        <v>3.2433497115321583E-3</v>
      </c>
      <c r="O4">
        <v>4.2267712999817672E-2</v>
      </c>
      <c r="P4">
        <v>1.0060100760074917E-4</v>
      </c>
      <c r="Q4">
        <v>3886.7</v>
      </c>
      <c r="R4">
        <v>15.057800915839357</v>
      </c>
      <c r="S4">
        <v>86321.8</v>
      </c>
      <c r="T4">
        <v>69.103111362658623</v>
      </c>
      <c r="U4">
        <v>207967.5</v>
      </c>
      <c r="V4">
        <v>81.69009152052395</v>
      </c>
      <c r="W4">
        <v>35310.9</v>
      </c>
      <c r="X4">
        <v>36.268581444550598</v>
      </c>
      <c r="Y4">
        <v>123832.35</v>
      </c>
      <c r="Z4">
        <v>119.7661597710964</v>
      </c>
      <c r="AA4">
        <v>137981.75</v>
      </c>
      <c r="AB4">
        <v>377.52841562624548</v>
      </c>
      <c r="AC4">
        <v>5234.1000000000004</v>
      </c>
      <c r="AD4">
        <v>13.225951363651848</v>
      </c>
      <c r="AE4">
        <v>-968.61307115452325</v>
      </c>
      <c r="AF4">
        <v>0.11953383873543556</v>
      </c>
      <c r="AG4">
        <v>62268.644708717955</v>
      </c>
      <c r="AH4">
        <v>60.189887648030158</v>
      </c>
      <c r="AI4">
        <v>4385373.883126243</v>
      </c>
      <c r="AJ4">
        <v>4187.0862203319502</v>
      </c>
      <c r="AK4">
        <v>-145.84321977731818</v>
      </c>
      <c r="AL4">
        <v>1.0236575115198301</v>
      </c>
      <c r="AM4">
        <v>1993.7062116829245</v>
      </c>
      <c r="AN4">
        <v>0</v>
      </c>
      <c r="AO4">
        <v>2333.9295310966672</v>
      </c>
      <c r="AP4">
        <v>9.7040891434833743</v>
      </c>
      <c r="AQ4">
        <v>-873.53517464275001</v>
      </c>
      <c r="AR4">
        <v>0.30099780551285116</v>
      </c>
      <c r="AS4">
        <v>1.111253997351183</v>
      </c>
      <c r="AT4">
        <v>1.0198466688205194</v>
      </c>
      <c r="AU4">
        <v>1.2640798882746105</v>
      </c>
      <c r="AV4">
        <v>0.94424781572104977</v>
      </c>
      <c r="AW4">
        <v>0</v>
      </c>
      <c r="AX4">
        <v>3.5344455196723108</v>
      </c>
      <c r="AY4">
        <v>0.80170857357211078</v>
      </c>
      <c r="AZ4" s="21">
        <v>49.77</v>
      </c>
      <c r="BA4" s="1">
        <v>183</v>
      </c>
      <c r="BB4" s="1"/>
      <c r="BC4" s="1">
        <v>4900</v>
      </c>
      <c r="BD4" s="1">
        <v>185</v>
      </c>
      <c r="BE4" s="1">
        <v>943</v>
      </c>
      <c r="BF4" s="1">
        <v>80</v>
      </c>
      <c r="BJ4">
        <f t="shared" si="0"/>
        <v>1.5621274486393784</v>
      </c>
      <c r="BK4">
        <f t="shared" si="1"/>
        <v>34.694364766730573</v>
      </c>
      <c r="BL4">
        <f t="shared" si="2"/>
        <v>83.586467007123375</v>
      </c>
      <c r="BM4">
        <f t="shared" si="3"/>
        <v>14.192134987378408</v>
      </c>
      <c r="BO4">
        <f t="shared" si="4"/>
        <v>55.45785372868977</v>
      </c>
      <c r="BP4">
        <f t="shared" si="5"/>
        <v>2.1036640760009258</v>
      </c>
    </row>
    <row r="5" spans="1:84" x14ac:dyDescent="0.2">
      <c r="A5" t="s">
        <v>180</v>
      </c>
      <c r="B5">
        <v>4181</v>
      </c>
      <c r="C5">
        <v>3.3315318924030349E-2</v>
      </c>
      <c r="D5">
        <v>1.0399889167308026E-4</v>
      </c>
      <c r="E5">
        <v>0.70420399305725401</v>
      </c>
      <c r="F5">
        <v>8.1967388848674439E-4</v>
      </c>
      <c r="G5">
        <v>1.6891876201943621</v>
      </c>
      <c r="H5">
        <v>2.0498004472253636E-3</v>
      </c>
      <c r="I5">
        <v>0.2854592573131704</v>
      </c>
      <c r="J5">
        <v>5.2225312783245196E-4</v>
      </c>
      <c r="K5">
        <v>1</v>
      </c>
      <c r="L5">
        <v>0</v>
      </c>
      <c r="M5">
        <v>1.1168887402518239</v>
      </c>
      <c r="N5">
        <v>4.6009913742607721E-3</v>
      </c>
      <c r="O5">
        <v>4.2257001556510042E-2</v>
      </c>
      <c r="P5">
        <v>1.5039283627635847E-4</v>
      </c>
      <c r="Q5">
        <v>4095.05</v>
      </c>
      <c r="R5">
        <v>12.757345665186492</v>
      </c>
      <c r="S5">
        <v>86558.9</v>
      </c>
      <c r="T5">
        <v>79.602793524110098</v>
      </c>
      <c r="U5">
        <v>207629.3</v>
      </c>
      <c r="V5">
        <v>125.91818772520512</v>
      </c>
      <c r="W5">
        <v>35087.35</v>
      </c>
      <c r="X5">
        <v>38.599855126534784</v>
      </c>
      <c r="Y5">
        <v>122919.7</v>
      </c>
      <c r="Z5">
        <v>150.56567198052605</v>
      </c>
      <c r="AA5">
        <v>137283.29999999999</v>
      </c>
      <c r="AB5">
        <v>534.39759050433804</v>
      </c>
      <c r="AC5">
        <v>5194.05</v>
      </c>
      <c r="AD5">
        <v>17.022659047652677</v>
      </c>
      <c r="AE5">
        <v>-966.68468107596959</v>
      </c>
      <c r="AF5">
        <v>0.10399889167308027</v>
      </c>
      <c r="AG5">
        <v>62913.958346093117</v>
      </c>
      <c r="AH5">
        <v>74.39407228959378</v>
      </c>
      <c r="AI5">
        <v>4410793.8262493787</v>
      </c>
      <c r="AJ5">
        <v>5353.6367719007621</v>
      </c>
      <c r="AK5">
        <v>-144.93007461276886</v>
      </c>
      <c r="AL5">
        <v>1.5643666534136236</v>
      </c>
      <c r="AM5">
        <v>1993.7062116829245</v>
      </c>
      <c r="AN5">
        <v>0</v>
      </c>
      <c r="AO5">
        <v>2341.7265675111221</v>
      </c>
      <c r="AP5">
        <v>13.766147475701191</v>
      </c>
      <c r="AQ5">
        <v>-873.567223237554</v>
      </c>
      <c r="AR5">
        <v>0.44997475436518691</v>
      </c>
      <c r="AS5">
        <v>0.93409182620700426</v>
      </c>
      <c r="AT5">
        <v>1.2468980921677382</v>
      </c>
      <c r="AU5">
        <v>1.6027375060358613</v>
      </c>
      <c r="AV5">
        <v>1.4367337062533903</v>
      </c>
      <c r="AW5">
        <v>0</v>
      </c>
      <c r="AX5">
        <v>4.9865080223948235</v>
      </c>
      <c r="AY5">
        <v>1.1942244925265881</v>
      </c>
      <c r="AZ5" s="21">
        <v>49.77</v>
      </c>
      <c r="BA5" s="1">
        <v>183</v>
      </c>
      <c r="BB5" s="1"/>
      <c r="BC5" s="1">
        <v>4900</v>
      </c>
      <c r="BD5" s="1">
        <v>185</v>
      </c>
      <c r="BE5" s="1">
        <v>943</v>
      </c>
      <c r="BF5" s="1">
        <v>80</v>
      </c>
      <c r="BJ5">
        <f t="shared" si="0"/>
        <v>1.6581034228489906</v>
      </c>
      <c r="BK5">
        <f t="shared" si="1"/>
        <v>35.048232734459532</v>
      </c>
      <c r="BL5">
        <f t="shared" si="2"/>
        <v>84.070867857073409</v>
      </c>
      <c r="BM5">
        <f t="shared" si="3"/>
        <v>14.207307236476492</v>
      </c>
      <c r="BO5">
        <f t="shared" si="4"/>
        <v>55.587552602333282</v>
      </c>
      <c r="BP5">
        <f t="shared" si="5"/>
        <v>2.1031309674675049</v>
      </c>
    </row>
    <row r="6" spans="1:84" x14ac:dyDescent="0.2">
      <c r="A6" t="s">
        <v>181</v>
      </c>
      <c r="B6">
        <v>2961</v>
      </c>
      <c r="C6">
        <v>2.4926441172862471E-2</v>
      </c>
      <c r="D6">
        <v>1.179819399112024E-4</v>
      </c>
      <c r="E6">
        <v>0.85546234705780866</v>
      </c>
      <c r="F6">
        <v>1.0180190936449585E-3</v>
      </c>
      <c r="G6">
        <v>1.7418912370435262</v>
      </c>
      <c r="H6">
        <v>1.818041374034288E-3</v>
      </c>
      <c r="I6">
        <v>0.51004230828114516</v>
      </c>
      <c r="J6">
        <v>4.7487087932424196E-4</v>
      </c>
      <c r="K6">
        <v>1</v>
      </c>
      <c r="L6">
        <v>0</v>
      </c>
      <c r="M6">
        <v>1.0509571720697248</v>
      </c>
      <c r="N6">
        <v>1.4266911559559941E-3</v>
      </c>
      <c r="O6">
        <v>4.4586546077587975E-2</v>
      </c>
      <c r="P6">
        <v>1.3789272094101324E-4</v>
      </c>
      <c r="Q6">
        <v>3048.35</v>
      </c>
      <c r="R6">
        <v>15.682251952949532</v>
      </c>
      <c r="S6">
        <v>104613.1</v>
      </c>
      <c r="T6">
        <v>92.100285730169944</v>
      </c>
      <c r="U6">
        <v>213012.6</v>
      </c>
      <c r="V6">
        <v>101.28176954469774</v>
      </c>
      <c r="W6">
        <v>62372.65</v>
      </c>
      <c r="X6">
        <v>59.463667589191772</v>
      </c>
      <c r="Y6">
        <v>122290.85</v>
      </c>
      <c r="Z6">
        <v>149.54198979058128</v>
      </c>
      <c r="AA6">
        <v>128519.2</v>
      </c>
      <c r="AB6">
        <v>106.74306584159534</v>
      </c>
      <c r="AC6">
        <v>5452.4</v>
      </c>
      <c r="AD6">
        <v>15.967137303981904</v>
      </c>
      <c r="AE6">
        <v>-975.0735588271375</v>
      </c>
      <c r="AF6">
        <v>0.1179819399112024</v>
      </c>
      <c r="AG6">
        <v>76642.253318007686</v>
      </c>
      <c r="AH6">
        <v>92.39599688191673</v>
      </c>
      <c r="AI6">
        <v>4548444.3090355359</v>
      </c>
      <c r="AJ6">
        <v>4748.3320466837858</v>
      </c>
      <c r="AK6">
        <v>527.7901392696167</v>
      </c>
      <c r="AL6">
        <v>1.4224369921444981</v>
      </c>
      <c r="AM6">
        <v>1993.7062116829245</v>
      </c>
      <c r="AN6">
        <v>0</v>
      </c>
      <c r="AO6">
        <v>2144.4595837092124</v>
      </c>
      <c r="AP6">
        <v>4.2686541350719942</v>
      </c>
      <c r="AQ6">
        <v>-866.59723550669821</v>
      </c>
      <c r="AR6">
        <v>0.41257446013027677</v>
      </c>
      <c r="AS6">
        <v>1.2269666470351257</v>
      </c>
      <c r="AT6">
        <v>1.3431223584401333</v>
      </c>
      <c r="AU6">
        <v>1.3827857969154227</v>
      </c>
      <c r="AV6">
        <v>0.89942395139804143</v>
      </c>
      <c r="AW6">
        <v>0</v>
      </c>
      <c r="AX6">
        <v>1.6152696629151375</v>
      </c>
      <c r="AY6">
        <v>1.0620645936008692</v>
      </c>
      <c r="AZ6" s="21">
        <v>50</v>
      </c>
      <c r="BB6" s="1">
        <v>295</v>
      </c>
      <c r="BC6" s="1">
        <v>5700</v>
      </c>
      <c r="BD6" s="1"/>
      <c r="BE6" s="1"/>
      <c r="BF6" s="1"/>
      <c r="BJ6">
        <f t="shared" si="0"/>
        <v>1.2463220586431236</v>
      </c>
      <c r="BK6">
        <f t="shared" si="1"/>
        <v>42.773117352890431</v>
      </c>
      <c r="BL6">
        <f t="shared" si="2"/>
        <v>87.094561852176312</v>
      </c>
      <c r="BM6">
        <f t="shared" si="3"/>
        <v>25.502115414057258</v>
      </c>
      <c r="BO6">
        <f t="shared" si="4"/>
        <v>52.54785860348624</v>
      </c>
      <c r="BP6">
        <f t="shared" si="5"/>
        <v>2.2293273038793986</v>
      </c>
    </row>
    <row r="7" spans="1:84" x14ac:dyDescent="0.2">
      <c r="A7" t="s">
        <v>182</v>
      </c>
      <c r="B7">
        <v>3295</v>
      </c>
      <c r="C7">
        <v>2.9487626770863008E-2</v>
      </c>
      <c r="D7">
        <v>1.3239661174280082E-4</v>
      </c>
      <c r="E7">
        <v>0.87035661567110234</v>
      </c>
      <c r="F7">
        <v>8.1471155172628453E-4</v>
      </c>
      <c r="G7">
        <v>1.730006853250917</v>
      </c>
      <c r="H7">
        <v>1.7266835647137251E-3</v>
      </c>
      <c r="I7">
        <v>0.50773263390284407</v>
      </c>
      <c r="J7">
        <v>5.3956707656482221E-4</v>
      </c>
      <c r="K7">
        <v>1</v>
      </c>
      <c r="L7">
        <v>0</v>
      </c>
      <c r="M7">
        <v>1.0378913689971658</v>
      </c>
      <c r="N7">
        <v>1.0145761603379845E-3</v>
      </c>
      <c r="O7">
        <v>4.4749378863338046E-2</v>
      </c>
      <c r="P7">
        <v>1.4650659863342977E-4</v>
      </c>
      <c r="Q7">
        <v>3349.6</v>
      </c>
      <c r="R7">
        <v>16.240851675878783</v>
      </c>
      <c r="S7">
        <v>98863.45</v>
      </c>
      <c r="T7">
        <v>81.992986702650697</v>
      </c>
      <c r="U7">
        <v>196510.2</v>
      </c>
      <c r="V7">
        <v>139.93918980080335</v>
      </c>
      <c r="W7">
        <v>57673.35</v>
      </c>
      <c r="X7">
        <v>66.322111697381885</v>
      </c>
      <c r="Y7">
        <v>113591</v>
      </c>
      <c r="Z7">
        <v>120.41207755475625</v>
      </c>
      <c r="AA7">
        <v>117893.05</v>
      </c>
      <c r="AB7">
        <v>56.675738566914703</v>
      </c>
      <c r="AC7">
        <v>5083.1499999999996</v>
      </c>
      <c r="AD7">
        <v>17.842922081908348</v>
      </c>
      <c r="AE7">
        <v>-970.51237322913698</v>
      </c>
      <c r="AF7">
        <v>0.13239661174280082</v>
      </c>
      <c r="AG7">
        <v>77994.065680804357</v>
      </c>
      <c r="AH7">
        <v>73.943687758784222</v>
      </c>
      <c r="AI7">
        <v>4517404.8611860555</v>
      </c>
      <c r="AJ7">
        <v>4509.725148124021</v>
      </c>
      <c r="AK7">
        <v>520.87169802895983</v>
      </c>
      <c r="AL7">
        <v>1.6162291748469515</v>
      </c>
      <c r="AM7">
        <v>1993.7062116829245</v>
      </c>
      <c r="AN7">
        <v>0</v>
      </c>
      <c r="AO7">
        <v>2105.3667540656847</v>
      </c>
      <c r="AP7">
        <v>3.0356077445999037</v>
      </c>
      <c r="AQ7">
        <v>-866.11004047411143</v>
      </c>
      <c r="AR7">
        <v>0.43834714714612893</v>
      </c>
      <c r="AS7">
        <v>1.2173470030944906</v>
      </c>
      <c r="AT7">
        <v>1.0229517041932079</v>
      </c>
      <c r="AU7">
        <v>1.2728267180410824</v>
      </c>
      <c r="AV7">
        <v>0.98793414036445082</v>
      </c>
      <c r="AW7">
        <v>0</v>
      </c>
      <c r="AX7">
        <v>1.117583148471204</v>
      </c>
      <c r="AY7">
        <v>1.0854806799310617</v>
      </c>
      <c r="AZ7" s="21">
        <v>50</v>
      </c>
      <c r="BB7" s="1">
        <v>295</v>
      </c>
      <c r="BC7" s="1">
        <v>5700</v>
      </c>
      <c r="BD7" s="1"/>
      <c r="BE7" s="1"/>
      <c r="BF7" s="1"/>
      <c r="BJ7">
        <f t="shared" si="0"/>
        <v>1.4743813385431503</v>
      </c>
      <c r="BK7">
        <f t="shared" si="1"/>
        <v>43.517830783555119</v>
      </c>
      <c r="BL7">
        <f t="shared" si="2"/>
        <v>86.500342662545847</v>
      </c>
      <c r="BM7">
        <f t="shared" si="3"/>
        <v>25.386631695142203</v>
      </c>
      <c r="BO7">
        <f t="shared" si="4"/>
        <v>51.894568449858291</v>
      </c>
      <c r="BP7">
        <f t="shared" si="5"/>
        <v>2.2374689431669021</v>
      </c>
    </row>
    <row r="8" spans="1:84" x14ac:dyDescent="0.2">
      <c r="A8" t="s">
        <v>183</v>
      </c>
      <c r="B8">
        <v>1902</v>
      </c>
      <c r="C8">
        <v>1.5858691085426414E-2</v>
      </c>
      <c r="D8">
        <v>9.8544120323319556E-5</v>
      </c>
      <c r="E8">
        <v>0.27773634348084558</v>
      </c>
      <c r="F8">
        <v>3.644751366420802E-4</v>
      </c>
      <c r="G8">
        <v>1.7207559881144849</v>
      </c>
      <c r="H8">
        <v>2.3540917669589941E-3</v>
      </c>
      <c r="I8">
        <v>0.20032294401022352</v>
      </c>
      <c r="J8">
        <v>3.1700196411624319E-4</v>
      </c>
      <c r="K8">
        <v>1</v>
      </c>
      <c r="L8">
        <v>0</v>
      </c>
      <c r="M8">
        <v>1.1029375737131428</v>
      </c>
      <c r="N8">
        <v>1.6156632494855969E-3</v>
      </c>
      <c r="O8">
        <v>3.7097003230489443E-2</v>
      </c>
      <c r="P8">
        <v>1.6508571054598138E-4</v>
      </c>
      <c r="Q8">
        <v>1972.8</v>
      </c>
      <c r="R8">
        <v>16.453059226014378</v>
      </c>
      <c r="S8">
        <v>34543</v>
      </c>
      <c r="T8">
        <v>104.90424204959491</v>
      </c>
      <c r="U8">
        <v>214008.95</v>
      </c>
      <c r="V8">
        <v>512.6729206352054</v>
      </c>
      <c r="W8">
        <v>24914.9</v>
      </c>
      <c r="X8">
        <v>79.877666333884392</v>
      </c>
      <c r="Y8">
        <v>124380.4</v>
      </c>
      <c r="Z8">
        <v>460.16447517222178</v>
      </c>
      <c r="AA8">
        <v>137173.9</v>
      </c>
      <c r="AB8">
        <v>386.18028854818294</v>
      </c>
      <c r="AC8">
        <v>4613.75</v>
      </c>
      <c r="AD8">
        <v>22.668883728002228</v>
      </c>
      <c r="AE8">
        <v>-984.14130891457364</v>
      </c>
      <c r="AF8">
        <v>9.8544120323319551E-2</v>
      </c>
      <c r="AG8">
        <v>24207.50984578377</v>
      </c>
      <c r="AH8">
        <v>33.079972467061189</v>
      </c>
      <c r="AI8">
        <v>4493243.5962037323</v>
      </c>
      <c r="AJ8">
        <v>6148.3800850370717</v>
      </c>
      <c r="AK8">
        <v>-399.94895803903086</v>
      </c>
      <c r="AL8">
        <v>0.94955353123163821</v>
      </c>
      <c r="AM8">
        <v>1993.7062116829245</v>
      </c>
      <c r="AN8">
        <v>0</v>
      </c>
      <c r="AO8">
        <v>2299.9847339784719</v>
      </c>
      <c r="AP8">
        <v>4.8340578702047248</v>
      </c>
      <c r="AQ8">
        <v>-889.00591723897094</v>
      </c>
      <c r="AR8">
        <v>0.49393577441166797</v>
      </c>
      <c r="AS8">
        <v>1.3016053458170169</v>
      </c>
      <c r="AT8">
        <v>1.0256255597684019</v>
      </c>
      <c r="AU8">
        <v>1.8238086158097588</v>
      </c>
      <c r="AV8">
        <v>1.0836905951679494</v>
      </c>
      <c r="AW8">
        <v>0</v>
      </c>
      <c r="AX8">
        <v>1.7783705773530443</v>
      </c>
      <c r="AY8">
        <v>1.4108479650585453</v>
      </c>
      <c r="AZ8">
        <v>48.7</v>
      </c>
      <c r="BB8">
        <v>165</v>
      </c>
      <c r="BC8">
        <v>1700</v>
      </c>
      <c r="BD8">
        <v>95.4</v>
      </c>
      <c r="BE8" s="1">
        <v>950</v>
      </c>
      <c r="BF8">
        <v>53</v>
      </c>
      <c r="BJ8">
        <f t="shared" si="0"/>
        <v>0.77231825586026637</v>
      </c>
      <c r="BK8">
        <f t="shared" si="1"/>
        <v>13.52575992751718</v>
      </c>
      <c r="BL8">
        <f t="shared" si="2"/>
        <v>83.800816621175414</v>
      </c>
      <c r="BM8">
        <f t="shared" si="3"/>
        <v>9.7557273732978853</v>
      </c>
      <c r="BO8">
        <f t="shared" si="4"/>
        <v>53.713059839830059</v>
      </c>
      <c r="BP8">
        <f t="shared" si="5"/>
        <v>1.806624057324836</v>
      </c>
    </row>
    <row r="9" spans="1:84" x14ac:dyDescent="0.2">
      <c r="A9" t="s">
        <v>184</v>
      </c>
      <c r="B9">
        <v>2916</v>
      </c>
      <c r="C9">
        <v>2.2052831375547043E-2</v>
      </c>
      <c r="D9">
        <v>9.9359645103069266E-5</v>
      </c>
      <c r="E9">
        <v>0.27687842841901111</v>
      </c>
      <c r="F9">
        <v>4.0606577292089628E-4</v>
      </c>
      <c r="G9">
        <v>1.7156182784869174</v>
      </c>
      <c r="H9">
        <v>1.234478084861451E-3</v>
      </c>
      <c r="I9">
        <v>0.20139796258976625</v>
      </c>
      <c r="J9">
        <v>4.0834106072054377E-4</v>
      </c>
      <c r="K9">
        <v>1</v>
      </c>
      <c r="L9">
        <v>0</v>
      </c>
      <c r="M9">
        <v>1.1008532295599647</v>
      </c>
      <c r="N9">
        <v>9.7885292155680753E-4</v>
      </c>
      <c r="O9">
        <v>3.5929749121831618E-2</v>
      </c>
      <c r="P9">
        <v>1.6348131736184285E-4</v>
      </c>
      <c r="Q9">
        <v>2882.9</v>
      </c>
      <c r="R9">
        <v>14.113244992223661</v>
      </c>
      <c r="S9">
        <v>36194.050000000003</v>
      </c>
      <c r="T9">
        <v>47.234102031655496</v>
      </c>
      <c r="U9">
        <v>224269.8</v>
      </c>
      <c r="V9">
        <v>170.34906268569466</v>
      </c>
      <c r="W9">
        <v>26327.1</v>
      </c>
      <c r="X9">
        <v>50.159267391611266</v>
      </c>
      <c r="Y9">
        <v>130723.3</v>
      </c>
      <c r="Z9">
        <v>113.62246117828343</v>
      </c>
      <c r="AA9">
        <v>143906.75</v>
      </c>
      <c r="AB9">
        <v>160.49302124522751</v>
      </c>
      <c r="AC9">
        <v>4696.6499999999996</v>
      </c>
      <c r="AD9">
        <v>19.278195345764956</v>
      </c>
      <c r="AE9">
        <v>-977.94716862445296</v>
      </c>
      <c r="AF9">
        <v>9.9359645103069272E-2</v>
      </c>
      <c r="AG9">
        <v>24129.644982665737</v>
      </c>
      <c r="AH9">
        <v>36.854762472399372</v>
      </c>
      <c r="AI9">
        <v>4479825.0064952914</v>
      </c>
      <c r="AJ9">
        <v>3224.1905684847757</v>
      </c>
      <c r="AK9">
        <v>-396.72882755438155</v>
      </c>
      <c r="AL9">
        <v>1.2231523461850917</v>
      </c>
      <c r="AM9">
        <v>1993.7062116829245</v>
      </c>
      <c r="AN9">
        <v>0</v>
      </c>
      <c r="AO9">
        <v>2293.7483847509366</v>
      </c>
      <c r="AP9">
        <v>2.9287239594829662</v>
      </c>
      <c r="AQ9">
        <v>-892.49833678387461</v>
      </c>
      <c r="AR9">
        <v>0.48913543653113689</v>
      </c>
      <c r="AS9">
        <v>1.1374052377121251</v>
      </c>
      <c r="AT9">
        <v>1.17366236787473</v>
      </c>
      <c r="AU9">
        <v>0.98289296749279342</v>
      </c>
      <c r="AV9">
        <v>1.4266519481892652</v>
      </c>
      <c r="AW9">
        <v>0</v>
      </c>
      <c r="AX9">
        <v>1.1061719486454606</v>
      </c>
      <c r="AY9">
        <v>1.4562461287495583</v>
      </c>
      <c r="AZ9">
        <v>48.7</v>
      </c>
      <c r="BB9">
        <v>165</v>
      </c>
      <c r="BC9">
        <v>1700</v>
      </c>
      <c r="BD9">
        <v>95.4</v>
      </c>
      <c r="BE9" s="1">
        <v>950</v>
      </c>
      <c r="BF9">
        <v>53</v>
      </c>
      <c r="BJ9">
        <f t="shared" si="0"/>
        <v>1.073972887989141</v>
      </c>
      <c r="BK9">
        <f t="shared" si="1"/>
        <v>13.483979464005841</v>
      </c>
      <c r="BL9">
        <f t="shared" si="2"/>
        <v>83.550610162312879</v>
      </c>
      <c r="BM9">
        <f t="shared" si="3"/>
        <v>9.8080807781216173</v>
      </c>
      <c r="BO9">
        <f t="shared" si="4"/>
        <v>53.611552279570283</v>
      </c>
      <c r="BP9">
        <f t="shared" si="5"/>
        <v>1.7497787822331998</v>
      </c>
    </row>
    <row r="10" spans="1:84" x14ac:dyDescent="0.2">
      <c r="A10" t="s">
        <v>185</v>
      </c>
      <c r="B10">
        <v>1638</v>
      </c>
      <c r="C10">
        <v>1.4532706130023183E-2</v>
      </c>
      <c r="D10">
        <v>7.2153795408361326E-5</v>
      </c>
      <c r="E10">
        <v>2.8230824027184136</v>
      </c>
      <c r="F10">
        <v>3.307408162155849E-3</v>
      </c>
      <c r="G10">
        <v>1.9070634024781721</v>
      </c>
      <c r="H10">
        <v>2.5394192691965711E-3</v>
      </c>
      <c r="I10">
        <v>0.70613035959664017</v>
      </c>
      <c r="J10">
        <v>8.3538681830706352E-4</v>
      </c>
      <c r="K10">
        <v>1</v>
      </c>
      <c r="L10">
        <v>0</v>
      </c>
      <c r="M10">
        <v>0.75701851309423407</v>
      </c>
      <c r="N10">
        <v>1.1641000136626701E-3</v>
      </c>
      <c r="O10">
        <v>0.44820566053185357</v>
      </c>
      <c r="P10">
        <v>1.182019794153825E-3</v>
      </c>
      <c r="Q10">
        <v>1641.5</v>
      </c>
      <c r="R10">
        <v>8.9872717012216192</v>
      </c>
      <c r="S10">
        <v>318853.95</v>
      </c>
      <c r="T10">
        <v>173.97240366461028</v>
      </c>
      <c r="U10">
        <v>215393.4</v>
      </c>
      <c r="V10">
        <v>146.48257306084679</v>
      </c>
      <c r="W10">
        <v>79754.3</v>
      </c>
      <c r="X10">
        <v>59.604048785119851</v>
      </c>
      <c r="Y10">
        <v>112947.55</v>
      </c>
      <c r="Z10">
        <v>112.76632744424711</v>
      </c>
      <c r="AA10">
        <v>85501.8</v>
      </c>
      <c r="AB10">
        <v>101.7967944899104</v>
      </c>
      <c r="AC10">
        <v>50623.05</v>
      </c>
      <c r="AD10">
        <v>129.2170852928472</v>
      </c>
      <c r="AE10">
        <v>-985.46729386997674</v>
      </c>
      <c r="AF10">
        <v>7.2153795408361324E-2</v>
      </c>
      <c r="AG10">
        <v>255224.57821005752</v>
      </c>
      <c r="AH10">
        <v>300.18226194916036</v>
      </c>
      <c r="AI10">
        <v>4979838.3892555684</v>
      </c>
      <c r="AJ10">
        <v>6632.4155589128995</v>
      </c>
      <c r="AK10">
        <v>1115.1559055292907</v>
      </c>
      <c r="AL10">
        <v>2.502333086418846</v>
      </c>
      <c r="AM10">
        <v>1993.7062116829245</v>
      </c>
      <c r="AN10">
        <v>0</v>
      </c>
      <c r="AO10">
        <v>1264.9963117493583</v>
      </c>
      <c r="AP10">
        <v>3.4829825055085668</v>
      </c>
      <c r="AQ10">
        <v>341.02951308333786</v>
      </c>
      <c r="AR10">
        <v>3.5365984158433403</v>
      </c>
      <c r="AS10">
        <v>0.94927391041559128</v>
      </c>
      <c r="AT10">
        <v>1.6082295521325372</v>
      </c>
      <c r="AU10">
        <v>1.7228716368702213</v>
      </c>
      <c r="AV10">
        <v>1.2158130982207616</v>
      </c>
      <c r="AW10">
        <v>0</v>
      </c>
      <c r="AX10">
        <v>1.6124139777286408</v>
      </c>
      <c r="AY10">
        <v>2.3436832413491513</v>
      </c>
      <c r="AZ10">
        <v>50.33</v>
      </c>
      <c r="BB10">
        <v>10</v>
      </c>
      <c r="BC10">
        <v>19800</v>
      </c>
      <c r="BD10">
        <v>446</v>
      </c>
      <c r="BE10">
        <v>643</v>
      </c>
      <c r="BF10">
        <v>747</v>
      </c>
      <c r="BJ10">
        <f t="shared" si="0"/>
        <v>0.73143109952406671</v>
      </c>
      <c r="BK10">
        <f t="shared" si="1"/>
        <v>142.08573732881774</v>
      </c>
      <c r="BL10">
        <f t="shared" si="2"/>
        <v>95.982501046726398</v>
      </c>
      <c r="BM10">
        <f t="shared" si="3"/>
        <v>35.5395409984989</v>
      </c>
      <c r="BO10">
        <f t="shared" si="4"/>
        <v>38.100741764032797</v>
      </c>
      <c r="BP10">
        <f t="shared" si="5"/>
        <v>22.558190894568188</v>
      </c>
    </row>
    <row r="11" spans="1:84" x14ac:dyDescent="0.2">
      <c r="A11" t="s">
        <v>186</v>
      </c>
      <c r="B11">
        <v>1561</v>
      </c>
      <c r="C11">
        <v>1.3293548748998445E-2</v>
      </c>
      <c r="D11">
        <v>7.5568859754207124E-5</v>
      </c>
      <c r="E11">
        <v>2.796513556351429</v>
      </c>
      <c r="F11">
        <v>2.4797981166275068E-3</v>
      </c>
      <c r="G11">
        <v>1.8963754069364491</v>
      </c>
      <c r="H11">
        <v>2.0039587516419355E-3</v>
      </c>
      <c r="I11">
        <v>0.69966308732004889</v>
      </c>
      <c r="J11">
        <v>6.9789450014843342E-4</v>
      </c>
      <c r="K11">
        <v>1</v>
      </c>
      <c r="L11">
        <v>0</v>
      </c>
      <c r="M11">
        <v>0.7585450944121146</v>
      </c>
      <c r="N11">
        <v>1.1848982669088839E-3</v>
      </c>
      <c r="O11">
        <v>0.44118869852461023</v>
      </c>
      <c r="P11">
        <v>1.7667756014996441E-3</v>
      </c>
      <c r="Q11">
        <v>1491.2</v>
      </c>
      <c r="R11">
        <v>9.1166706757744791</v>
      </c>
      <c r="S11">
        <v>313681.55</v>
      </c>
      <c r="T11">
        <v>152.7900429898562</v>
      </c>
      <c r="U11">
        <v>212713.5</v>
      </c>
      <c r="V11">
        <v>107.30341879087788</v>
      </c>
      <c r="W11">
        <v>78480.649999999994</v>
      </c>
      <c r="X11">
        <v>71.391333507646436</v>
      </c>
      <c r="Y11">
        <v>112170.35</v>
      </c>
      <c r="Z11">
        <v>107.29818939464178</v>
      </c>
      <c r="AA11">
        <v>85084.3</v>
      </c>
      <c r="AB11">
        <v>81.615146298117693</v>
      </c>
      <c r="AC11">
        <v>49487.1</v>
      </c>
      <c r="AD11">
        <v>187.83344946212884</v>
      </c>
      <c r="AE11">
        <v>-986.70645125100157</v>
      </c>
      <c r="AF11">
        <v>7.5568859754207129E-2</v>
      </c>
      <c r="AG11">
        <v>252813.17447371836</v>
      </c>
      <c r="AH11">
        <v>225.06789949423731</v>
      </c>
      <c r="AI11">
        <v>4951923.6495414991</v>
      </c>
      <c r="AJ11">
        <v>5233.9081478320504</v>
      </c>
      <c r="AK11">
        <v>1095.7837188464921</v>
      </c>
      <c r="AL11">
        <v>2.090486060206489</v>
      </c>
      <c r="AM11">
        <v>1993.7062116829245</v>
      </c>
      <c r="AN11">
        <v>0</v>
      </c>
      <c r="AO11">
        <v>1269.5638368425714</v>
      </c>
      <c r="AP11">
        <v>3.5452107946173159</v>
      </c>
      <c r="AQ11">
        <v>320.03479130152976</v>
      </c>
      <c r="AR11">
        <v>5.2861854127302017</v>
      </c>
      <c r="AS11">
        <v>1.0365582180564157</v>
      </c>
      <c r="AT11">
        <v>1.211560740274543</v>
      </c>
      <c r="AU11">
        <v>1.3612206559622877</v>
      </c>
      <c r="AV11">
        <v>1.0188099262111578</v>
      </c>
      <c r="AW11">
        <v>0</v>
      </c>
      <c r="AX11">
        <v>1.6332074501347742</v>
      </c>
      <c r="AY11">
        <v>3.5272460549887628</v>
      </c>
      <c r="AZ11">
        <v>50.33</v>
      </c>
      <c r="BB11">
        <v>10</v>
      </c>
      <c r="BC11">
        <v>19800</v>
      </c>
      <c r="BD11">
        <v>446</v>
      </c>
      <c r="BE11">
        <v>643</v>
      </c>
      <c r="BF11">
        <v>747</v>
      </c>
      <c r="BJ11">
        <f t="shared" si="0"/>
        <v>0.66906430853709176</v>
      </c>
      <c r="BK11">
        <f t="shared" si="1"/>
        <v>140.74852729116742</v>
      </c>
      <c r="BL11">
        <f t="shared" si="2"/>
        <v>95.444574231111474</v>
      </c>
      <c r="BM11">
        <f t="shared" si="3"/>
        <v>35.21404318481806</v>
      </c>
      <c r="BO11">
        <f t="shared" si="4"/>
        <v>38.177574601761727</v>
      </c>
      <c r="BP11">
        <f t="shared" si="5"/>
        <v>22.205027196743632</v>
      </c>
      <c r="CF11" s="27"/>
    </row>
    <row r="12" spans="1:84" x14ac:dyDescent="0.2">
      <c r="A12" t="s">
        <v>187</v>
      </c>
      <c r="B12">
        <v>1364</v>
      </c>
      <c r="C12">
        <v>1.1667870409669857E-2</v>
      </c>
      <c r="D12">
        <v>8.0705394600684831E-5</v>
      </c>
      <c r="E12">
        <v>2.7068525888320485</v>
      </c>
      <c r="F12">
        <v>2.0636376499610842E-3</v>
      </c>
      <c r="G12">
        <v>1.9116950457423645</v>
      </c>
      <c r="H12">
        <v>1.6752665698471514E-3</v>
      </c>
      <c r="I12">
        <v>0.90244214890124597</v>
      </c>
      <c r="J12">
        <v>1.1206636956956762E-3</v>
      </c>
      <c r="K12">
        <v>1</v>
      </c>
      <c r="L12">
        <v>0</v>
      </c>
      <c r="M12">
        <v>0.4264690851504172</v>
      </c>
      <c r="N12">
        <v>5.2874076357860235E-4</v>
      </c>
      <c r="O12">
        <v>0.21381116447307549</v>
      </c>
      <c r="P12">
        <v>6.171679083595723E-4</v>
      </c>
      <c r="Q12">
        <v>1330.15</v>
      </c>
      <c r="R12">
        <v>9.3671528562087065</v>
      </c>
      <c r="S12">
        <v>308577.75</v>
      </c>
      <c r="T12">
        <v>101.3568961380371</v>
      </c>
      <c r="U12">
        <v>217930.75</v>
      </c>
      <c r="V12">
        <v>113.14945577467557</v>
      </c>
      <c r="W12">
        <v>102877.05</v>
      </c>
      <c r="X12">
        <v>95.062070442643432</v>
      </c>
      <c r="Y12">
        <v>113999.75</v>
      </c>
      <c r="Z12">
        <v>78.21861654161502</v>
      </c>
      <c r="AA12">
        <v>48616.9</v>
      </c>
      <c r="AB12">
        <v>48.521774818929977</v>
      </c>
      <c r="AC12">
        <v>24374</v>
      </c>
      <c r="AD12">
        <v>64.369819668929679</v>
      </c>
      <c r="AE12">
        <v>-988.33212959033017</v>
      </c>
      <c r="AF12">
        <v>8.0705394600684835E-2</v>
      </c>
      <c r="AG12">
        <v>244675.49363151647</v>
      </c>
      <c r="AH12">
        <v>187.29693682710874</v>
      </c>
      <c r="AI12">
        <v>4991935.2427454153</v>
      </c>
      <c r="AJ12">
        <v>4375.4350445234841</v>
      </c>
      <c r="AK12">
        <v>1703.1918606889715</v>
      </c>
      <c r="AL12">
        <v>3.3568567076155893</v>
      </c>
      <c r="AM12">
        <v>1993.7062116829245</v>
      </c>
      <c r="AN12">
        <v>0</v>
      </c>
      <c r="AO12">
        <v>275.99376796294518</v>
      </c>
      <c r="AP12">
        <v>1.5819902137954667</v>
      </c>
      <c r="AQ12">
        <v>-360.27786564571409</v>
      </c>
      <c r="AR12">
        <v>1.8465638712728389</v>
      </c>
      <c r="AS12">
        <v>1.1921580453697269</v>
      </c>
      <c r="AT12">
        <v>1.0455419693886532</v>
      </c>
      <c r="AU12">
        <v>1.139579159141036</v>
      </c>
      <c r="AV12">
        <v>1.3726257722204245</v>
      </c>
      <c r="AW12">
        <v>0</v>
      </c>
      <c r="AX12">
        <v>1.0879523631287669</v>
      </c>
      <c r="AY12">
        <v>1.9442540785006373</v>
      </c>
      <c r="AZ12">
        <v>50</v>
      </c>
      <c r="BB12">
        <v>0</v>
      </c>
      <c r="BC12">
        <v>18900</v>
      </c>
      <c r="BE12" s="1">
        <v>358</v>
      </c>
      <c r="BJ12">
        <f t="shared" si="0"/>
        <v>0.58339352048349291</v>
      </c>
      <c r="BK12">
        <f t="shared" si="1"/>
        <v>135.34262944160241</v>
      </c>
      <c r="BL12">
        <f t="shared" si="2"/>
        <v>95.584752287118221</v>
      </c>
      <c r="BM12">
        <f t="shared" si="3"/>
        <v>45.122107445062298</v>
      </c>
      <c r="BO12">
        <f t="shared" si="4"/>
        <v>21.323454257520861</v>
      </c>
      <c r="BP12">
        <f t="shared" si="5"/>
        <v>10.690558223653774</v>
      </c>
    </row>
    <row r="13" spans="1:84" x14ac:dyDescent="0.2">
      <c r="A13" t="s">
        <v>188</v>
      </c>
      <c r="B13">
        <v>1434</v>
      </c>
      <c r="C13">
        <v>1.3067349441174683E-2</v>
      </c>
      <c r="D13">
        <v>1.290940252178451E-4</v>
      </c>
      <c r="E13">
        <v>2.7348261994899508</v>
      </c>
      <c r="F13">
        <v>2.808489217786207E-3</v>
      </c>
      <c r="G13">
        <v>1.9334695466903162</v>
      </c>
      <c r="H13">
        <v>2.398343089172892E-3</v>
      </c>
      <c r="I13">
        <v>0.91324200672328304</v>
      </c>
      <c r="J13">
        <v>8.6724554654455429E-4</v>
      </c>
      <c r="K13">
        <v>1</v>
      </c>
      <c r="L13">
        <v>0</v>
      </c>
      <c r="M13">
        <v>0.42542613201459273</v>
      </c>
      <c r="N13">
        <v>7.3734671431585283E-4</v>
      </c>
      <c r="O13">
        <v>0.21260826750639789</v>
      </c>
      <c r="P13">
        <v>5.6392548629771223E-4</v>
      </c>
      <c r="Q13">
        <v>1427.35</v>
      </c>
      <c r="R13">
        <v>14.851594810694662</v>
      </c>
      <c r="S13">
        <v>298697.75</v>
      </c>
      <c r="T13">
        <v>184.6421414378008</v>
      </c>
      <c r="U13">
        <v>211173.1</v>
      </c>
      <c r="V13">
        <v>168.15324933868479</v>
      </c>
      <c r="W13">
        <v>99744.65</v>
      </c>
      <c r="X13">
        <v>76.873179054171658</v>
      </c>
      <c r="Y13">
        <v>109222.15</v>
      </c>
      <c r="Z13">
        <v>128.6370715781828</v>
      </c>
      <c r="AA13">
        <v>46465.1</v>
      </c>
      <c r="AB13">
        <v>72.893249272300139</v>
      </c>
      <c r="AC13">
        <v>23220.75</v>
      </c>
      <c r="AD13">
        <v>51.16011372976125</v>
      </c>
      <c r="AE13">
        <v>-986.93265055882523</v>
      </c>
      <c r="AF13">
        <v>0.1290940252178451</v>
      </c>
      <c r="AG13">
        <v>247214.39458068166</v>
      </c>
      <c r="AH13">
        <v>254.90009237485995</v>
      </c>
      <c r="AI13">
        <v>5048805.5440093931</v>
      </c>
      <c r="AJ13">
        <v>6263.9549967950588</v>
      </c>
      <c r="AK13">
        <v>1735.5419540402997</v>
      </c>
      <c r="AL13">
        <v>2.5977633086977381</v>
      </c>
      <c r="AM13">
        <v>1993.7062116829245</v>
      </c>
      <c r="AN13">
        <v>0</v>
      </c>
      <c r="AO13">
        <v>272.87325642312265</v>
      </c>
      <c r="AP13">
        <v>2.2061383698261299</v>
      </c>
      <c r="AQ13">
        <v>-363.87692847682365</v>
      </c>
      <c r="AR13">
        <v>1.6872627610452953</v>
      </c>
      <c r="AS13">
        <v>1.762609369997798</v>
      </c>
      <c r="AT13">
        <v>1.380443015127361</v>
      </c>
      <c r="AU13">
        <v>1.5819660625680183</v>
      </c>
      <c r="AV13">
        <v>1.0306454327598162</v>
      </c>
      <c r="AW13">
        <v>0</v>
      </c>
      <c r="AX13">
        <v>1.4874124956520391</v>
      </c>
      <c r="AY13">
        <v>1.7446659288081257</v>
      </c>
      <c r="AZ13">
        <v>50</v>
      </c>
      <c r="BB13">
        <v>0</v>
      </c>
      <c r="BC13">
        <v>18900</v>
      </c>
      <c r="BE13" s="1">
        <v>358</v>
      </c>
      <c r="BJ13">
        <f t="shared" si="0"/>
        <v>0.65336747205873413</v>
      </c>
      <c r="BK13">
        <f t="shared" si="1"/>
        <v>136.74130997449754</v>
      </c>
      <c r="BL13">
        <f t="shared" si="2"/>
        <v>96.673477334515809</v>
      </c>
      <c r="BM13">
        <f t="shared" si="3"/>
        <v>45.662100336164151</v>
      </c>
      <c r="BO13">
        <f t="shared" si="4"/>
        <v>21.271306600729638</v>
      </c>
      <c r="BP13">
        <f t="shared" si="5"/>
        <v>10.630413375319895</v>
      </c>
    </row>
    <row r="14" spans="1:84" x14ac:dyDescent="0.2">
      <c r="A14" t="s">
        <v>189</v>
      </c>
      <c r="B14">
        <v>2236</v>
      </c>
      <c r="C14">
        <v>1.9970901521283082E-2</v>
      </c>
      <c r="D14">
        <v>1.3120059919898171E-4</v>
      </c>
      <c r="E14">
        <v>3.1308475670470517</v>
      </c>
      <c r="F14">
        <v>3.9147084765886568E-3</v>
      </c>
      <c r="G14">
        <v>1.8398293078022312</v>
      </c>
      <c r="H14">
        <v>2.2357121643038647E-3</v>
      </c>
      <c r="I14">
        <v>5.352579894370503E-2</v>
      </c>
      <c r="J14">
        <v>1.3803191831521537E-4</v>
      </c>
      <c r="K14">
        <v>1</v>
      </c>
      <c r="L14">
        <v>0</v>
      </c>
      <c r="M14">
        <v>1.3939158038399557E-3</v>
      </c>
      <c r="N14">
        <v>1.9737799416382291E-5</v>
      </c>
      <c r="O14">
        <v>2.0868404187383165</v>
      </c>
      <c r="P14">
        <v>3.6374532968749007E-3</v>
      </c>
      <c r="Q14">
        <v>2177.4</v>
      </c>
      <c r="R14">
        <v>16.694373461234115</v>
      </c>
      <c r="S14">
        <v>341302.45</v>
      </c>
      <c r="T14">
        <v>341.01797664454125</v>
      </c>
      <c r="U14">
        <v>200565.55</v>
      </c>
      <c r="V14">
        <v>222.68106145691632</v>
      </c>
      <c r="W14">
        <v>5835</v>
      </c>
      <c r="X14">
        <v>14.471387377566082</v>
      </c>
      <c r="Y14">
        <v>109017.60000000001</v>
      </c>
      <c r="Z14">
        <v>220.8633109080437</v>
      </c>
      <c r="AA14">
        <v>151.94999999999999</v>
      </c>
      <c r="AB14">
        <v>2.1379712469141343</v>
      </c>
      <c r="AC14">
        <v>227498.85</v>
      </c>
      <c r="AD14">
        <v>532.77427962160095</v>
      </c>
      <c r="AE14">
        <v>-980.02909847871683</v>
      </c>
      <c r="AF14">
        <v>0.13120059919898172</v>
      </c>
      <c r="AG14">
        <v>283157.52106072352</v>
      </c>
      <c r="AH14">
        <v>355.30118683868733</v>
      </c>
      <c r="AI14">
        <v>4804237.4315770771</v>
      </c>
      <c r="AJ14">
        <v>5839.1980889674696</v>
      </c>
      <c r="AK14">
        <v>-839.66783442277892</v>
      </c>
      <c r="AL14">
        <v>0.41346335447570753</v>
      </c>
      <c r="AM14">
        <v>1993.7062116829245</v>
      </c>
      <c r="AN14">
        <v>0</v>
      </c>
      <c r="AO14">
        <v>-995.82940958513427</v>
      </c>
      <c r="AP14">
        <v>5.9055415563647504E-2</v>
      </c>
      <c r="AQ14">
        <v>5243.8180439365196</v>
      </c>
      <c r="AR14">
        <v>10.883245467679362</v>
      </c>
      <c r="AS14">
        <v>1.4427945761851733</v>
      </c>
      <c r="AT14">
        <v>1.7083877030806214</v>
      </c>
      <c r="AU14">
        <v>1.5350330906540985</v>
      </c>
      <c r="AV14">
        <v>0.91223399581870535</v>
      </c>
      <c r="AW14">
        <v>0</v>
      </c>
      <c r="AX14">
        <v>0.8290899566330856</v>
      </c>
      <c r="AY14">
        <v>2.2492333411695458</v>
      </c>
      <c r="AZ14">
        <v>67.38</v>
      </c>
      <c r="BJ14">
        <f t="shared" si="0"/>
        <v>1.345639344504054</v>
      </c>
      <c r="BK14">
        <f t="shared" si="1"/>
        <v>210.95650906763032</v>
      </c>
      <c r="BL14">
        <f t="shared" si="2"/>
        <v>123.96769875971432</v>
      </c>
      <c r="BM14">
        <f t="shared" si="3"/>
        <v>3.6065683328268445</v>
      </c>
      <c r="BO14">
        <f t="shared" si="4"/>
        <v>9.3922046862736211E-2</v>
      </c>
      <c r="BP14">
        <f t="shared" si="5"/>
        <v>140.61130741458774</v>
      </c>
    </row>
    <row r="15" spans="1:84" x14ac:dyDescent="0.2">
      <c r="A15" t="s">
        <v>190</v>
      </c>
      <c r="B15">
        <v>581</v>
      </c>
      <c r="C15">
        <v>5.7172703449476772E-3</v>
      </c>
      <c r="D15">
        <v>5.3250952135150318E-5</v>
      </c>
      <c r="E15">
        <v>3.1709986964638208</v>
      </c>
      <c r="F15">
        <v>4.1428646352012939E-3</v>
      </c>
      <c r="G15">
        <v>1.8629484302262547</v>
      </c>
      <c r="H15">
        <v>2.7228890578957941E-3</v>
      </c>
      <c r="I15">
        <v>5.4679142273739288E-2</v>
      </c>
      <c r="J15">
        <v>1.7524678902767915E-4</v>
      </c>
      <c r="K15">
        <v>1</v>
      </c>
      <c r="L15">
        <v>0</v>
      </c>
      <c r="M15">
        <v>1.3657197049525744E-3</v>
      </c>
      <c r="N15">
        <v>2.7899006239404614E-5</v>
      </c>
      <c r="O15">
        <v>2.0830089738969826</v>
      </c>
      <c r="P15">
        <v>6.5659070261074939E-3</v>
      </c>
      <c r="Q15">
        <v>596.85</v>
      </c>
      <c r="R15">
        <v>5.3342364915110787</v>
      </c>
      <c r="S15">
        <v>331051.84999999998</v>
      </c>
      <c r="T15">
        <v>266.58185545512043</v>
      </c>
      <c r="U15">
        <v>194490.35</v>
      </c>
      <c r="V15">
        <v>125.70754017915846</v>
      </c>
      <c r="W15">
        <v>5708.5</v>
      </c>
      <c r="X15">
        <v>17.510372865668419</v>
      </c>
      <c r="Y15">
        <v>104404.1</v>
      </c>
      <c r="Z15">
        <v>187.17377093576914</v>
      </c>
      <c r="AA15">
        <v>142.55000000000001</v>
      </c>
      <c r="AB15">
        <v>2.8251455481835008</v>
      </c>
      <c r="AC15">
        <v>217458</v>
      </c>
      <c r="AD15">
        <v>490.11835305362723</v>
      </c>
      <c r="AE15">
        <v>-994.28272965505232</v>
      </c>
      <c r="AF15">
        <v>5.3250952135150319E-2</v>
      </c>
      <c r="AG15">
        <v>286801.66059755132</v>
      </c>
      <c r="AH15">
        <v>376.00877066630005</v>
      </c>
      <c r="AI15">
        <v>4864619.5941972798</v>
      </c>
      <c r="AJ15">
        <v>7111.5990856033068</v>
      </c>
      <c r="AK15">
        <v>-836.21308853560549</v>
      </c>
      <c r="AL15">
        <v>0.52493746473197955</v>
      </c>
      <c r="AM15">
        <v>1993.7062116829245</v>
      </c>
      <c r="AN15">
        <v>0</v>
      </c>
      <c r="AO15">
        <v>-995.91377219830827</v>
      </c>
      <c r="AP15">
        <v>8.3473713179663955E-2</v>
      </c>
      <c r="AQ15">
        <v>5232.3543765569448</v>
      </c>
      <c r="AR15">
        <v>19.645167113068247</v>
      </c>
      <c r="AS15">
        <v>1.0785119841447244</v>
      </c>
      <c r="AT15">
        <v>1.7495683609663171</v>
      </c>
      <c r="AU15">
        <v>1.810796134097608</v>
      </c>
      <c r="AV15">
        <v>1.1207821650698309</v>
      </c>
      <c r="AW15">
        <v>0</v>
      </c>
      <c r="AX15">
        <v>1.1585267078280825</v>
      </c>
      <c r="AY15">
        <v>3.9793002004293379</v>
      </c>
      <c r="AZ15">
        <v>67.38</v>
      </c>
      <c r="BJ15">
        <f t="shared" si="0"/>
        <v>0.38522967584257445</v>
      </c>
      <c r="BK15">
        <f t="shared" si="1"/>
        <v>213.66189216773222</v>
      </c>
      <c r="BL15">
        <f t="shared" si="2"/>
        <v>125.52546522864503</v>
      </c>
      <c r="BM15">
        <f t="shared" si="3"/>
        <v>3.684280606404553</v>
      </c>
      <c r="BO15">
        <f t="shared" si="4"/>
        <v>9.2022193719704465E-2</v>
      </c>
      <c r="BP15">
        <f t="shared" si="5"/>
        <v>140.35314466117867</v>
      </c>
    </row>
    <row r="16" spans="1:84" x14ac:dyDescent="0.2">
      <c r="A16" t="s">
        <v>191</v>
      </c>
      <c r="B16">
        <v>1003</v>
      </c>
      <c r="C16">
        <v>1.3298520511536332E-2</v>
      </c>
      <c r="D16">
        <v>9.9595972940869077E-5</v>
      </c>
      <c r="E16">
        <v>4.8616266411326148</v>
      </c>
      <c r="F16">
        <v>5.6327219495816106E-3</v>
      </c>
      <c r="G16">
        <v>1.9910254513166241</v>
      </c>
      <c r="H16">
        <v>1.8227265165169301E-3</v>
      </c>
      <c r="I16">
        <v>3.2234749333931814E-3</v>
      </c>
      <c r="J16">
        <v>5.6808558994183972E-5</v>
      </c>
      <c r="K16">
        <v>1</v>
      </c>
      <c r="L16">
        <v>0</v>
      </c>
      <c r="M16">
        <v>2.8312522419458242E-2</v>
      </c>
      <c r="N16">
        <v>1.6394275826978893E-4</v>
      </c>
      <c r="O16">
        <v>0.33681691190913643</v>
      </c>
      <c r="P16">
        <v>4.3664653413748598E-4</v>
      </c>
      <c r="Q16">
        <v>1008.1</v>
      </c>
      <c r="R16">
        <v>6.8586863864276815</v>
      </c>
      <c r="S16">
        <v>368575.85</v>
      </c>
      <c r="T16">
        <v>586.26803316446171</v>
      </c>
      <c r="U16">
        <v>150946.04999999999</v>
      </c>
      <c r="V16">
        <v>211.07992343884194</v>
      </c>
      <c r="W16">
        <v>244.4</v>
      </c>
      <c r="X16">
        <v>4.368186423629254</v>
      </c>
      <c r="Y16">
        <v>75813.600000000006</v>
      </c>
      <c r="Z16">
        <v>97.438385389785793</v>
      </c>
      <c r="AA16">
        <v>2146.6</v>
      </c>
      <c r="AB16">
        <v>13.790805480082506</v>
      </c>
      <c r="AC16">
        <v>25535.65</v>
      </c>
      <c r="AD16">
        <v>55.695992249277495</v>
      </c>
      <c r="AE16">
        <v>-986.70147948846363</v>
      </c>
      <c r="AF16">
        <v>9.9595972940869082E-2</v>
      </c>
      <c r="AG16">
        <v>440244.02261141903</v>
      </c>
      <c r="AH16">
        <v>511.22907511178175</v>
      </c>
      <c r="AI16">
        <v>5199129.1561758881</v>
      </c>
      <c r="AJ16">
        <v>4760.5686285962447</v>
      </c>
      <c r="AK16">
        <v>-990.34434371921509</v>
      </c>
      <c r="AL16">
        <v>0.17016540559139143</v>
      </c>
      <c r="AM16">
        <v>1993.7062116829245</v>
      </c>
      <c r="AN16">
        <v>0</v>
      </c>
      <c r="AO16">
        <v>-915.28904809173241</v>
      </c>
      <c r="AP16">
        <v>0.49051606585064478</v>
      </c>
      <c r="AQ16">
        <v>7.754830315540362</v>
      </c>
      <c r="AR16">
        <v>1.3064446539320422</v>
      </c>
      <c r="AS16">
        <v>1.1228284960210921</v>
      </c>
      <c r="AT16">
        <v>1.3809673235646469</v>
      </c>
      <c r="AU16">
        <v>0.97754737003562175</v>
      </c>
      <c r="AV16">
        <v>1.3074730632796538</v>
      </c>
      <c r="AW16">
        <v>0</v>
      </c>
      <c r="AX16">
        <v>1.2575286517841415</v>
      </c>
      <c r="AY16">
        <v>0.85165645188302752</v>
      </c>
      <c r="AZ16">
        <v>57.18</v>
      </c>
      <c r="BJ16">
        <f t="shared" si="0"/>
        <v>0.76040940284964742</v>
      </c>
      <c r="BK16">
        <f t="shared" si="1"/>
        <v>277.98781133996289</v>
      </c>
      <c r="BL16">
        <f t="shared" si="2"/>
        <v>113.84683530628456</v>
      </c>
      <c r="BM16">
        <f t="shared" si="3"/>
        <v>0.18431829669142211</v>
      </c>
      <c r="BO16">
        <f t="shared" si="4"/>
        <v>1.6189100319446224</v>
      </c>
      <c r="BP16">
        <f t="shared" si="5"/>
        <v>19.259191022964419</v>
      </c>
    </row>
    <row r="17" spans="1:68" x14ac:dyDescent="0.2">
      <c r="A17" t="s">
        <v>192</v>
      </c>
      <c r="B17">
        <v>2412</v>
      </c>
      <c r="C17">
        <v>2.7958971987846932E-2</v>
      </c>
      <c r="D17">
        <v>1.5558844451934865E-4</v>
      </c>
      <c r="E17">
        <v>4.883269434379673</v>
      </c>
      <c r="F17">
        <v>7.8951855734047168E-3</v>
      </c>
      <c r="G17">
        <v>1.9752867429801555</v>
      </c>
      <c r="H17">
        <v>2.5738538250385215E-3</v>
      </c>
      <c r="I17">
        <v>3.2275480126986709E-3</v>
      </c>
      <c r="J17">
        <v>4.3758390915383482E-5</v>
      </c>
      <c r="K17">
        <v>1</v>
      </c>
      <c r="L17">
        <v>0</v>
      </c>
      <c r="M17">
        <v>2.8490174357574304E-2</v>
      </c>
      <c r="N17">
        <v>1.5902857580620176E-4</v>
      </c>
      <c r="O17">
        <v>0.34362821425706824</v>
      </c>
      <c r="P17">
        <v>7.684039558076757E-4</v>
      </c>
      <c r="Q17">
        <v>2325.4499999999998</v>
      </c>
      <c r="R17">
        <v>12.664179695835854</v>
      </c>
      <c r="S17">
        <v>406163.8</v>
      </c>
      <c r="T17">
        <v>640.20898150525829</v>
      </c>
      <c r="U17">
        <v>164292.70000000001</v>
      </c>
      <c r="V17">
        <v>162.11094479106782</v>
      </c>
      <c r="W17">
        <v>268.45</v>
      </c>
      <c r="X17">
        <v>3.6429275387566493</v>
      </c>
      <c r="Y17">
        <v>83176.2</v>
      </c>
      <c r="Z17">
        <v>115.29241085171216</v>
      </c>
      <c r="AA17">
        <v>2369.75</v>
      </c>
      <c r="AB17">
        <v>14.016695871634466</v>
      </c>
      <c r="AC17">
        <v>28581.8</v>
      </c>
      <c r="AD17">
        <v>77.464273598934142</v>
      </c>
      <c r="AE17">
        <v>-972.04102801215311</v>
      </c>
      <c r="AF17">
        <v>0.15558844451934864</v>
      </c>
      <c r="AG17">
        <v>442208.33494097594</v>
      </c>
      <c r="AH17">
        <v>716.57157137454317</v>
      </c>
      <c r="AI17">
        <v>5158023.0437216768</v>
      </c>
      <c r="AJ17">
        <v>6722.3511936860677</v>
      </c>
      <c r="AK17">
        <v>-990.33214314232498</v>
      </c>
      <c r="AL17">
        <v>0.13107469138418423</v>
      </c>
      <c r="AM17">
        <v>1993.7062116829245</v>
      </c>
      <c r="AN17">
        <v>0</v>
      </c>
      <c r="AO17">
        <v>-914.75751421554844</v>
      </c>
      <c r="AP17">
        <v>0.47581285190968958</v>
      </c>
      <c r="AQ17">
        <v>28.134219233278522</v>
      </c>
      <c r="AR17">
        <v>2.2990615100338401</v>
      </c>
      <c r="AS17">
        <v>1.2580951766491986</v>
      </c>
      <c r="AT17">
        <v>2.0192403003324322</v>
      </c>
      <c r="AU17">
        <v>1.4554378043860263</v>
      </c>
      <c r="AV17">
        <v>1.05417373099879</v>
      </c>
      <c r="AW17">
        <v>0</v>
      </c>
      <c r="AX17">
        <v>1.273569658316126</v>
      </c>
      <c r="AY17">
        <v>1.5502343520916766</v>
      </c>
      <c r="AZ17">
        <v>57.18</v>
      </c>
      <c r="BJ17">
        <f t="shared" si="0"/>
        <v>1.5986940182650875</v>
      </c>
      <c r="BK17">
        <f t="shared" si="1"/>
        <v>279.2253462578297</v>
      </c>
      <c r="BL17">
        <f t="shared" si="2"/>
        <v>112.94689596360529</v>
      </c>
      <c r="BM17">
        <f t="shared" si="3"/>
        <v>0.18455119536611</v>
      </c>
      <c r="BO17">
        <f t="shared" si="4"/>
        <v>1.6290681697660987</v>
      </c>
      <c r="BP17">
        <f t="shared" si="5"/>
        <v>19.648661291219163</v>
      </c>
    </row>
    <row r="18" spans="1:68" x14ac:dyDescent="0.2">
      <c r="A18" t="s">
        <v>193</v>
      </c>
      <c r="B18">
        <v>1134</v>
      </c>
      <c r="C18">
        <v>1.6569878325841083E-2</v>
      </c>
      <c r="D18">
        <v>1.1144303218417455E-4</v>
      </c>
      <c r="E18">
        <v>1.9826508626134818</v>
      </c>
      <c r="F18">
        <v>2.3222532754317844E-3</v>
      </c>
      <c r="G18">
        <v>1.8448125454710378</v>
      </c>
      <c r="H18">
        <v>2.0550976301126293E-3</v>
      </c>
      <c r="I18">
        <v>0.65852417216807047</v>
      </c>
      <c r="J18">
        <v>6.3306490629549408E-4</v>
      </c>
      <c r="K18">
        <v>1</v>
      </c>
      <c r="L18">
        <v>0</v>
      </c>
      <c r="M18">
        <v>0.35221451249883168</v>
      </c>
      <c r="N18">
        <v>7.8611148967422698E-4</v>
      </c>
      <c r="O18">
        <v>0.41356230577469244</v>
      </c>
      <c r="P18">
        <v>1.0139441158266915E-3</v>
      </c>
      <c r="Q18">
        <v>1109.9000000000001</v>
      </c>
      <c r="R18">
        <v>7.232565243397393</v>
      </c>
      <c r="S18">
        <v>132806.39999999999</v>
      </c>
      <c r="T18">
        <v>92.289972084557604</v>
      </c>
      <c r="U18">
        <v>123573.7</v>
      </c>
      <c r="V18">
        <v>96.046592311944323</v>
      </c>
      <c r="W18">
        <v>44111.3</v>
      </c>
      <c r="X18">
        <v>51.03374012924143</v>
      </c>
      <c r="Y18">
        <v>66985.7</v>
      </c>
      <c r="Z18">
        <v>78.508299929973887</v>
      </c>
      <c r="AA18">
        <v>23592.45</v>
      </c>
      <c r="AB18">
        <v>36.708487115594799</v>
      </c>
      <c r="AC18">
        <v>27701.85</v>
      </c>
      <c r="AD18">
        <v>55.064950883383823</v>
      </c>
      <c r="AE18">
        <v>-983.43012167415884</v>
      </c>
      <c r="AF18">
        <v>0.11144303218417455</v>
      </c>
      <c r="AG18">
        <v>178946.52955286636</v>
      </c>
      <c r="AH18">
        <v>210.76903933851736</v>
      </c>
      <c r="AI18">
        <v>4817252.5738378549</v>
      </c>
      <c r="AJ18">
        <v>5367.4718713764869</v>
      </c>
      <c r="AK18">
        <v>972.55545348699002</v>
      </c>
      <c r="AL18">
        <v>1.8962942988305311</v>
      </c>
      <c r="AM18">
        <v>1993.7062116829245</v>
      </c>
      <c r="AN18">
        <v>0</v>
      </c>
      <c r="AO18">
        <v>53.824388644965417</v>
      </c>
      <c r="AP18">
        <v>2.3520423793311847</v>
      </c>
      <c r="AQ18">
        <v>237.37673657346292</v>
      </c>
      <c r="AR18">
        <v>3.033716669993169</v>
      </c>
      <c r="AS18">
        <v>1.0563275712942584</v>
      </c>
      <c r="AT18">
        <v>1.1748063943667371</v>
      </c>
      <c r="AU18">
        <v>1.1035973945330815</v>
      </c>
      <c r="AV18">
        <v>0.74521724351280316</v>
      </c>
      <c r="AW18">
        <v>0</v>
      </c>
      <c r="AX18">
        <v>1.4013102880956594</v>
      </c>
      <c r="AY18">
        <v>1.6314119256758548</v>
      </c>
      <c r="AZ18">
        <v>57.56</v>
      </c>
      <c r="BJ18">
        <f t="shared" si="0"/>
        <v>0.95376219643541282</v>
      </c>
      <c r="BK18">
        <f t="shared" si="1"/>
        <v>114.12138365203201</v>
      </c>
      <c r="BL18">
        <f t="shared" si="2"/>
        <v>106.18741011731294</v>
      </c>
      <c r="BM18">
        <f t="shared" si="3"/>
        <v>37.90465134999414</v>
      </c>
      <c r="BO18">
        <f t="shared" si="4"/>
        <v>20.273467339432752</v>
      </c>
      <c r="BP18">
        <f t="shared" si="5"/>
        <v>23.804646320391299</v>
      </c>
    </row>
    <row r="19" spans="1:68" x14ac:dyDescent="0.2">
      <c r="A19" t="s">
        <v>194</v>
      </c>
      <c r="B19">
        <v>1034</v>
      </c>
      <c r="C19">
        <v>1.7541975271187907E-2</v>
      </c>
      <c r="D19">
        <v>1.6354866483352356E-4</v>
      </c>
      <c r="E19">
        <v>2.0020064533873581</v>
      </c>
      <c r="F19">
        <v>2.3847826367170521E-3</v>
      </c>
      <c r="G19">
        <v>1.8669917368071558</v>
      </c>
      <c r="H19">
        <v>1.8354688840542944E-3</v>
      </c>
      <c r="I19">
        <v>0.66031762949581785</v>
      </c>
      <c r="J19">
        <v>9.69152750888525E-4</v>
      </c>
      <c r="K19">
        <v>1</v>
      </c>
      <c r="L19">
        <v>0</v>
      </c>
      <c r="M19">
        <v>0.352051888759564</v>
      </c>
      <c r="N19">
        <v>7.7263698778389292E-4</v>
      </c>
      <c r="O19">
        <v>0.41146981215997291</v>
      </c>
      <c r="P19">
        <v>1.3501316262355867E-3</v>
      </c>
      <c r="Q19">
        <v>1117</v>
      </c>
      <c r="R19">
        <v>10.431985227629191</v>
      </c>
      <c r="S19">
        <v>127478.6</v>
      </c>
      <c r="T19">
        <v>128.75272914838695</v>
      </c>
      <c r="U19">
        <v>118881.60000000001</v>
      </c>
      <c r="V19">
        <v>97.619815719210564</v>
      </c>
      <c r="W19">
        <v>42046.1</v>
      </c>
      <c r="X19">
        <v>59.421859348400162</v>
      </c>
      <c r="Y19">
        <v>63676</v>
      </c>
      <c r="Z19">
        <v>47.607772474670561</v>
      </c>
      <c r="AA19">
        <v>22417.05</v>
      </c>
      <c r="AB19">
        <v>47.085614911339398</v>
      </c>
      <c r="AC19">
        <v>26200.1</v>
      </c>
      <c r="AD19">
        <v>77.514952717116742</v>
      </c>
      <c r="AE19">
        <v>-982.45802472881201</v>
      </c>
      <c r="AF19">
        <v>0.16354866483352357</v>
      </c>
      <c r="AG19">
        <v>180703.25407400235</v>
      </c>
      <c r="AH19">
        <v>216.44424003603669</v>
      </c>
      <c r="AI19">
        <v>4875179.8391327718</v>
      </c>
      <c r="AJ19">
        <v>4793.8489449809194</v>
      </c>
      <c r="AK19">
        <v>977.92760865146477</v>
      </c>
      <c r="AL19">
        <v>2.9030180285305711</v>
      </c>
      <c r="AM19">
        <v>1993.7062116829245</v>
      </c>
      <c r="AN19">
        <v>0</v>
      </c>
      <c r="AO19">
        <v>53.337819078603573</v>
      </c>
      <c r="AP19">
        <v>2.3117267244873942</v>
      </c>
      <c r="AQ19">
        <v>231.11600419014701</v>
      </c>
      <c r="AR19">
        <v>4.0395883335802916</v>
      </c>
      <c r="AS19">
        <v>1.4682854740208591</v>
      </c>
      <c r="AT19">
        <v>1.166780185913052</v>
      </c>
      <c r="AU19">
        <v>0.95157153931903526</v>
      </c>
      <c r="AV19">
        <v>1.1101937058589419</v>
      </c>
      <c r="AW19">
        <v>0</v>
      </c>
      <c r="AX19">
        <v>1.3432394900224705</v>
      </c>
      <c r="AY19">
        <v>2.1249413556053165</v>
      </c>
      <c r="AZ19">
        <v>57.56</v>
      </c>
      <c r="BJ19">
        <f t="shared" si="0"/>
        <v>1.009716096609576</v>
      </c>
      <c r="BK19">
        <f t="shared" si="1"/>
        <v>115.23549145697633</v>
      </c>
      <c r="BL19">
        <f t="shared" si="2"/>
        <v>107.46404437061989</v>
      </c>
      <c r="BM19">
        <f t="shared" si="3"/>
        <v>38.007882753779278</v>
      </c>
      <c r="BO19">
        <f t="shared" si="4"/>
        <v>20.264106717000505</v>
      </c>
      <c r="BP19">
        <f t="shared" si="5"/>
        <v>23.684202387928043</v>
      </c>
    </row>
    <row r="20" spans="1:68" x14ac:dyDescent="0.2">
      <c r="A20" t="s">
        <v>195</v>
      </c>
      <c r="B20">
        <v>1164</v>
      </c>
      <c r="C20">
        <v>2.8865157160869043E-2</v>
      </c>
      <c r="D20">
        <v>2.1511049118157243E-4</v>
      </c>
      <c r="E20">
        <v>3.3577910309999353</v>
      </c>
      <c r="F20">
        <v>5.9927038842940237E-3</v>
      </c>
      <c r="G20">
        <v>2.0685023287890649</v>
      </c>
      <c r="H20">
        <v>3.3624673344367466E-3</v>
      </c>
      <c r="I20">
        <v>5.4296354369259968E-2</v>
      </c>
      <c r="J20">
        <v>3.5106609012730859E-4</v>
      </c>
      <c r="K20">
        <v>1</v>
      </c>
      <c r="L20">
        <v>0</v>
      </c>
      <c r="M20">
        <v>8.5224906364485037E-4</v>
      </c>
      <c r="N20">
        <v>2.5559932333022648E-5</v>
      </c>
      <c r="O20">
        <v>1.9857242210780737</v>
      </c>
      <c r="P20">
        <v>3.5489426519415045E-3</v>
      </c>
      <c r="Q20">
        <v>1141.4000000000001</v>
      </c>
      <c r="R20">
        <v>8.685862681755669</v>
      </c>
      <c r="S20">
        <v>132780.04999999999</v>
      </c>
      <c r="T20">
        <v>404.74528361089415</v>
      </c>
      <c r="U20">
        <v>81794.75</v>
      </c>
      <c r="V20">
        <v>207.07326284243101</v>
      </c>
      <c r="W20">
        <v>2147.15</v>
      </c>
      <c r="X20">
        <v>15.257659853677637</v>
      </c>
      <c r="Y20">
        <v>39545.800000000003</v>
      </c>
      <c r="Z20">
        <v>132.83518874312279</v>
      </c>
      <c r="AA20">
        <v>33.700000000000003</v>
      </c>
      <c r="AB20">
        <v>1.0107318869850812</v>
      </c>
      <c r="AC20">
        <v>78526.350000000006</v>
      </c>
      <c r="AD20">
        <v>287.88112746866818</v>
      </c>
      <c r="AE20">
        <v>-971.13484283913101</v>
      </c>
      <c r="AF20">
        <v>0.21511049118157244</v>
      </c>
      <c r="AG20">
        <v>303755.0400254071</v>
      </c>
      <c r="AH20">
        <v>543.90124199437491</v>
      </c>
      <c r="AI20">
        <v>5401482.0538786696</v>
      </c>
      <c r="AJ20">
        <v>8782.0396323567347</v>
      </c>
      <c r="AK20">
        <v>-837.35969848619186</v>
      </c>
      <c r="AL20">
        <v>1.0515898426857389</v>
      </c>
      <c r="AM20">
        <v>1993.7062116829245</v>
      </c>
      <c r="AN20">
        <v>0</v>
      </c>
      <c r="AO20">
        <v>-997.45007426838561</v>
      </c>
      <c r="AP20">
        <v>7.6475213566742584E-2</v>
      </c>
      <c r="AQ20">
        <v>4941.2787918613722</v>
      </c>
      <c r="AR20">
        <v>10.618421978085596</v>
      </c>
      <c r="AS20">
        <v>1.1798300275163784</v>
      </c>
      <c r="AT20">
        <v>1.4808194170594253</v>
      </c>
      <c r="AU20">
        <v>1.2615473109884676</v>
      </c>
      <c r="AV20">
        <v>1.3869469166044524</v>
      </c>
      <c r="AW20">
        <v>0</v>
      </c>
      <c r="AX20">
        <v>0.82720797545419411</v>
      </c>
      <c r="AY20">
        <v>1.3777035124708632</v>
      </c>
      <c r="AZ20">
        <v>66.48</v>
      </c>
      <c r="BJ20">
        <f t="shared" si="0"/>
        <v>1.918955648054574</v>
      </c>
      <c r="BK20">
        <f t="shared" si="1"/>
        <v>223.22594774087571</v>
      </c>
      <c r="BL20">
        <f t="shared" si="2"/>
        <v>137.51403481789706</v>
      </c>
      <c r="BM20">
        <f t="shared" si="3"/>
        <v>3.6096216384684028</v>
      </c>
      <c r="BO20">
        <f t="shared" si="4"/>
        <v>5.6657517751109658E-2</v>
      </c>
      <c r="BP20">
        <f t="shared" si="5"/>
        <v>132.01094621727034</v>
      </c>
    </row>
    <row r="21" spans="1:68" x14ac:dyDescent="0.2">
      <c r="A21" t="s">
        <v>196</v>
      </c>
      <c r="B21">
        <v>802</v>
      </c>
      <c r="C21">
        <v>2.4133015278508228E-2</v>
      </c>
      <c r="D21">
        <v>1.785858230492559E-4</v>
      </c>
      <c r="E21">
        <v>3.3650095546549492</v>
      </c>
      <c r="F21">
        <v>6.4814043631254287E-3</v>
      </c>
      <c r="G21">
        <v>2.0920597103499152</v>
      </c>
      <c r="H21">
        <v>3.9299102106486721E-3</v>
      </c>
      <c r="I21">
        <v>5.4731612890059941E-2</v>
      </c>
      <c r="J21">
        <v>2.5905881831201635E-4</v>
      </c>
      <c r="K21">
        <v>1</v>
      </c>
      <c r="L21">
        <v>0</v>
      </c>
      <c r="M21">
        <v>9.7509843054671892E-4</v>
      </c>
      <c r="N21">
        <v>4.3936565476750753E-5</v>
      </c>
      <c r="O21">
        <v>1.9362818411348894</v>
      </c>
      <c r="P21">
        <v>5.4192497855756038E-3</v>
      </c>
      <c r="Q21">
        <v>833.3</v>
      </c>
      <c r="R21">
        <v>7.468213342313927</v>
      </c>
      <c r="S21">
        <v>116221.2</v>
      </c>
      <c r="T21">
        <v>867.30300842384531</v>
      </c>
      <c r="U21">
        <v>72245.3</v>
      </c>
      <c r="V21">
        <v>458.29327027455611</v>
      </c>
      <c r="W21">
        <v>1889.9</v>
      </c>
      <c r="X21">
        <v>13.339277183920938</v>
      </c>
      <c r="Y21">
        <v>34537.800000000003</v>
      </c>
      <c r="Z21">
        <v>246.69418101643262</v>
      </c>
      <c r="AA21">
        <v>33.6</v>
      </c>
      <c r="AB21">
        <v>1.4407600333449733</v>
      </c>
      <c r="AC21">
        <v>66890.649999999994</v>
      </c>
      <c r="AD21">
        <v>610.08270481183649</v>
      </c>
      <c r="AE21">
        <v>-975.8669847214918</v>
      </c>
      <c r="AF21">
        <v>0.17858582304925591</v>
      </c>
      <c r="AG21">
        <v>304410.19737293059</v>
      </c>
      <c r="AH21">
        <v>588.25597777504345</v>
      </c>
      <c r="AI21">
        <v>5463008.8548629209</v>
      </c>
      <c r="AJ21">
        <v>10264.078067929044</v>
      </c>
      <c r="AK21">
        <v>-836.0559170835229</v>
      </c>
      <c r="AL21">
        <v>0.77598956337906799</v>
      </c>
      <c r="AM21">
        <v>1993.7062116829245</v>
      </c>
      <c r="AN21">
        <v>0</v>
      </c>
      <c r="AO21">
        <v>-997.08250946234659</v>
      </c>
      <c r="AP21">
        <v>0.1314580251796125</v>
      </c>
      <c r="AQ21">
        <v>4793.3473921949517</v>
      </c>
      <c r="AR21">
        <v>16.214373313812597</v>
      </c>
      <c r="AS21">
        <v>1.003345943909302</v>
      </c>
      <c r="AT21">
        <v>1.4939042703607477</v>
      </c>
      <c r="AU21">
        <v>1.3649004874660171</v>
      </c>
      <c r="AV21">
        <v>0.95236312216253982</v>
      </c>
      <c r="AW21">
        <v>0</v>
      </c>
      <c r="AX21">
        <v>1.2408740502834372</v>
      </c>
      <c r="AY21">
        <v>2.0077623679966647</v>
      </c>
      <c r="AZ21">
        <v>66.48</v>
      </c>
      <c r="BJ21">
        <f t="shared" si="0"/>
        <v>1.604362855715227</v>
      </c>
      <c r="BK21">
        <f t="shared" si="1"/>
        <v>223.70583519346104</v>
      </c>
      <c r="BL21">
        <f t="shared" si="2"/>
        <v>139.08012954406237</v>
      </c>
      <c r="BM21">
        <f t="shared" si="3"/>
        <v>3.6385576249311851</v>
      </c>
      <c r="BO21">
        <f t="shared" si="4"/>
        <v>6.4824543662745884E-2</v>
      </c>
      <c r="BP21">
        <f t="shared" si="5"/>
        <v>128.72401679864745</v>
      </c>
    </row>
    <row r="22" spans="1:68" x14ac:dyDescent="0.2">
      <c r="A22" t="s">
        <v>197</v>
      </c>
      <c r="B22">
        <v>582</v>
      </c>
      <c r="C22">
        <v>4.5410708386050425E-3</v>
      </c>
      <c r="D22">
        <v>6.2973785025824302E-5</v>
      </c>
      <c r="E22">
        <v>7.7550875919583677E-3</v>
      </c>
      <c r="F22">
        <v>5.5730777044945563E-5</v>
      </c>
      <c r="G22">
        <v>1.4479584302670794</v>
      </c>
      <c r="H22">
        <v>1.6292343945094757E-3</v>
      </c>
      <c r="I22">
        <v>2.9044854404320275E-4</v>
      </c>
      <c r="J22">
        <v>9.8802146322480337E-6</v>
      </c>
      <c r="K22">
        <v>1</v>
      </c>
      <c r="L22">
        <v>0</v>
      </c>
      <c r="M22">
        <v>1.235800675253647E-4</v>
      </c>
      <c r="N22">
        <v>7.8128425388976321E-6</v>
      </c>
      <c r="O22">
        <v>1.8542950612039386E-4</v>
      </c>
      <c r="P22">
        <v>8.2596419350353067E-6</v>
      </c>
      <c r="Q22">
        <v>577</v>
      </c>
      <c r="R22">
        <v>8.5882416557082344</v>
      </c>
      <c r="S22">
        <v>985.1</v>
      </c>
      <c r="T22">
        <v>6.7410369341347192</v>
      </c>
      <c r="U22">
        <v>183936.05</v>
      </c>
      <c r="V22">
        <v>118.41002524679809</v>
      </c>
      <c r="W22">
        <v>36.9</v>
      </c>
      <c r="X22">
        <v>1.2605345566151887</v>
      </c>
      <c r="Y22">
        <v>127034.55</v>
      </c>
      <c r="Z22">
        <v>172.82932674812608</v>
      </c>
      <c r="AA22">
        <v>15.7</v>
      </c>
      <c r="AB22">
        <v>0.9923390761757106</v>
      </c>
      <c r="AC22">
        <v>23.55</v>
      </c>
      <c r="AD22">
        <v>1.0424540883491182</v>
      </c>
      <c r="AE22">
        <v>-995.45892916139496</v>
      </c>
      <c r="AF22">
        <v>6.2973785025824305E-2</v>
      </c>
      <c r="AG22">
        <v>-296.14380178268584</v>
      </c>
      <c r="AH22">
        <v>5.0581572921533455</v>
      </c>
      <c r="AI22">
        <v>3780755.1981484522</v>
      </c>
      <c r="AJ22">
        <v>4255.208928409621</v>
      </c>
      <c r="AK22">
        <v>-999.12998507310135</v>
      </c>
      <c r="AL22">
        <v>2.9595377175446649E-2</v>
      </c>
      <c r="AM22">
        <v>1993.7062116829245</v>
      </c>
      <c r="AN22">
        <v>0</v>
      </c>
      <c r="AO22">
        <v>-999.6302489406678</v>
      </c>
      <c r="AP22">
        <v>2.3375993095004814E-2</v>
      </c>
      <c r="AQ22">
        <v>-999.44519567198495</v>
      </c>
      <c r="AR22">
        <v>2.4712815070741228E-2</v>
      </c>
      <c r="AS22">
        <v>1.5797811463140308</v>
      </c>
      <c r="AT22">
        <v>1.0679790267879501</v>
      </c>
      <c r="AU22">
        <v>1.4660667002248382</v>
      </c>
      <c r="AV22">
        <v>0.98206188707230624</v>
      </c>
      <c r="AW22">
        <v>0</v>
      </c>
      <c r="AX22">
        <v>1.190625552482574</v>
      </c>
      <c r="AY22">
        <v>1.0273753646908563</v>
      </c>
      <c r="AZ22">
        <v>100</v>
      </c>
      <c r="BC22">
        <v>120</v>
      </c>
      <c r="BE22">
        <v>0</v>
      </c>
      <c r="BJ22">
        <f t="shared" si="0"/>
        <v>0.45410708386050425</v>
      </c>
      <c r="BK22">
        <f t="shared" si="1"/>
        <v>0.77550875919583673</v>
      </c>
      <c r="BL22">
        <f t="shared" si="2"/>
        <v>144.79584302670793</v>
      </c>
      <c r="BM22">
        <f t="shared" si="3"/>
        <v>2.9044854404320274E-2</v>
      </c>
      <c r="BO22">
        <f t="shared" si="4"/>
        <v>1.235800675253647E-2</v>
      </c>
      <c r="BP22">
        <f t="shared" si="5"/>
        <v>1.8542950612039387E-2</v>
      </c>
    </row>
    <row r="23" spans="1:68" x14ac:dyDescent="0.2">
      <c r="A23" t="s">
        <v>198</v>
      </c>
      <c r="B23">
        <v>327</v>
      </c>
      <c r="C23">
        <v>2.2165727329933557E-3</v>
      </c>
      <c r="D23">
        <v>4.5436058038869206E-5</v>
      </c>
      <c r="E23">
        <v>7.6266402638915393E-3</v>
      </c>
      <c r="F23">
        <v>5.4403856936638119E-5</v>
      </c>
      <c r="G23">
        <v>1.4274714454817929</v>
      </c>
      <c r="H23">
        <v>2.0006001391098742E-3</v>
      </c>
      <c r="I23">
        <v>2.7156034773965636E-4</v>
      </c>
      <c r="J23">
        <v>8.7053623221307828E-6</v>
      </c>
      <c r="K23">
        <v>1</v>
      </c>
      <c r="L23">
        <v>0</v>
      </c>
      <c r="M23">
        <v>7.6073653739142791E-5</v>
      </c>
      <c r="N23">
        <v>5.891302073938045E-6</v>
      </c>
      <c r="O23">
        <v>1.8916892551128472E-4</v>
      </c>
      <c r="P23">
        <v>8.4727672679174014E-6</v>
      </c>
      <c r="Q23">
        <v>297.25</v>
      </c>
      <c r="R23">
        <v>6.4190813410610321</v>
      </c>
      <c r="S23">
        <v>1022.35</v>
      </c>
      <c r="T23">
        <v>6.9317253111670318</v>
      </c>
      <c r="U23">
        <v>191358.65</v>
      </c>
      <c r="V23">
        <v>110.09451143162596</v>
      </c>
      <c r="W23">
        <v>36.4</v>
      </c>
      <c r="X23">
        <v>1.1571289333609505</v>
      </c>
      <c r="Y23">
        <v>134059.45000000001</v>
      </c>
      <c r="Z23">
        <v>209.23367036829774</v>
      </c>
      <c r="AA23">
        <v>10.199999999999999</v>
      </c>
      <c r="AB23">
        <v>0.79339377626152685</v>
      </c>
      <c r="AC23">
        <v>25.35</v>
      </c>
      <c r="AD23">
        <v>1.1268843867285718</v>
      </c>
      <c r="AE23">
        <v>-997.78342726700669</v>
      </c>
      <c r="AF23">
        <v>4.5436058038869208E-2</v>
      </c>
      <c r="AG23">
        <v>-307.80175495629527</v>
      </c>
      <c r="AH23">
        <v>4.9377252619929308</v>
      </c>
      <c r="AI23">
        <v>3727247.6114756395</v>
      </c>
      <c r="AJ23">
        <v>5225.1361761122917</v>
      </c>
      <c r="AK23">
        <v>-999.18656312475048</v>
      </c>
      <c r="AL23">
        <v>2.607620289254409E-2</v>
      </c>
      <c r="AM23">
        <v>1993.7062116829245</v>
      </c>
      <c r="AN23">
        <v>0</v>
      </c>
      <c r="AO23">
        <v>-999.77238793746778</v>
      </c>
      <c r="AP23">
        <v>1.7626751840360839E-2</v>
      </c>
      <c r="AQ23">
        <v>-999.43400734437876</v>
      </c>
      <c r="AR23">
        <v>2.5350485199765148E-2</v>
      </c>
      <c r="AS23">
        <v>1.6779932433691658</v>
      </c>
      <c r="AT23">
        <v>1.0800356482110596</v>
      </c>
      <c r="AU23">
        <v>1.8704079638376507</v>
      </c>
      <c r="AV23">
        <v>0.91918684337185608</v>
      </c>
      <c r="AW23">
        <v>0</v>
      </c>
      <c r="AX23">
        <v>1.175579882166583</v>
      </c>
      <c r="AY23">
        <v>1.0718030015930133</v>
      </c>
      <c r="AZ23">
        <v>100</v>
      </c>
      <c r="BC23">
        <v>120</v>
      </c>
      <c r="BE23">
        <v>0</v>
      </c>
      <c r="BJ23">
        <f t="shared" si="0"/>
        <v>0.22165727329933557</v>
      </c>
      <c r="BK23">
        <f t="shared" si="1"/>
        <v>0.76266402638915398</v>
      </c>
      <c r="BL23">
        <f t="shared" si="2"/>
        <v>142.74714454817931</v>
      </c>
      <c r="BM23">
        <f t="shared" si="3"/>
        <v>2.7156034773965637E-2</v>
      </c>
      <c r="BO23">
        <f t="shared" si="4"/>
        <v>7.6073653739142794E-3</v>
      </c>
      <c r="BP23">
        <f t="shared" si="5"/>
        <v>1.891689255112847E-2</v>
      </c>
    </row>
    <row r="24" spans="1:68" x14ac:dyDescent="0.2">
      <c r="A24" t="s">
        <v>199</v>
      </c>
      <c r="B24">
        <v>1918</v>
      </c>
      <c r="C24">
        <v>1.3701737607429243E-2</v>
      </c>
      <c r="D24">
        <v>9.0320292892875862E-5</v>
      </c>
      <c r="E24">
        <v>1.8273370096728164E-3</v>
      </c>
      <c r="F24">
        <v>2.8749987920390522E-5</v>
      </c>
      <c r="G24">
        <v>1.5468846704457015</v>
      </c>
      <c r="H24">
        <v>1.8615615010505147E-3</v>
      </c>
      <c r="I24">
        <v>3.7943325885794369E-4</v>
      </c>
      <c r="J24">
        <v>9.903861381973543E-6</v>
      </c>
      <c r="K24">
        <v>1</v>
      </c>
      <c r="L24">
        <v>0</v>
      </c>
      <c r="M24">
        <v>1.5151047383492365E-4</v>
      </c>
      <c r="N24">
        <v>8.8181351860411868E-6</v>
      </c>
      <c r="O24">
        <v>0.78762407212285146</v>
      </c>
      <c r="P24">
        <v>1.6420362089198113E-3</v>
      </c>
      <c r="Q24">
        <v>1922.7</v>
      </c>
      <c r="R24">
        <v>11.849294893523588</v>
      </c>
      <c r="S24">
        <v>256.45</v>
      </c>
      <c r="T24">
        <v>4.0778445028560961</v>
      </c>
      <c r="U24">
        <v>217077.3</v>
      </c>
      <c r="V24">
        <v>172.11634834733468</v>
      </c>
      <c r="W24">
        <v>53.25</v>
      </c>
      <c r="X24">
        <v>1.3952456867218006</v>
      </c>
      <c r="Y24">
        <v>140334.9</v>
      </c>
      <c r="Z24">
        <v>166.46361859514371</v>
      </c>
      <c r="AA24">
        <v>21.25</v>
      </c>
      <c r="AB24">
        <v>1.2309068116422821</v>
      </c>
      <c r="AC24">
        <v>110527.25</v>
      </c>
      <c r="AD24">
        <v>159.27800712160976</v>
      </c>
      <c r="AE24">
        <v>-986.29826239257079</v>
      </c>
      <c r="AF24">
        <v>9.0320292892875867E-2</v>
      </c>
      <c r="AG24">
        <v>-834.1498448291145</v>
      </c>
      <c r="AH24">
        <v>2.6093653948439388</v>
      </c>
      <c r="AI24">
        <v>4039129.206136914</v>
      </c>
      <c r="AJ24">
        <v>4861.9972342522851</v>
      </c>
      <c r="AK24">
        <v>-998.86343861679302</v>
      </c>
      <c r="AL24">
        <v>2.9666209085799655E-2</v>
      </c>
      <c r="AM24">
        <v>1993.7062116829245</v>
      </c>
      <c r="AN24">
        <v>0</v>
      </c>
      <c r="AO24">
        <v>-999.54668127860589</v>
      </c>
      <c r="AP24">
        <v>2.638382460589081E-2</v>
      </c>
      <c r="AQ24">
        <v>1356.5680198645289</v>
      </c>
      <c r="AR24">
        <v>4.912965657550969</v>
      </c>
      <c r="AS24">
        <v>1.3645898120303208</v>
      </c>
      <c r="AT24">
        <v>1.1965076418632954</v>
      </c>
      <c r="AU24">
        <v>1.6699996556129266</v>
      </c>
      <c r="AV24">
        <v>0.90518666434528983</v>
      </c>
      <c r="AW24">
        <v>0</v>
      </c>
      <c r="AX24">
        <v>1.2751822211398935</v>
      </c>
      <c r="AY24">
        <v>2.4640826464167165</v>
      </c>
      <c r="AZ24">
        <v>100</v>
      </c>
      <c r="BC24">
        <v>1</v>
      </c>
      <c r="BD24">
        <v>0</v>
      </c>
      <c r="BE24">
        <v>0</v>
      </c>
      <c r="BJ24">
        <f t="shared" si="0"/>
        <v>1.3701737607429243</v>
      </c>
      <c r="BK24">
        <f t="shared" si="1"/>
        <v>0.18273370096728164</v>
      </c>
      <c r="BL24">
        <f t="shared" si="2"/>
        <v>154.68846704457016</v>
      </c>
      <c r="BM24">
        <f t="shared" si="3"/>
        <v>3.7943325885794368E-2</v>
      </c>
      <c r="BO24">
        <f t="shared" si="4"/>
        <v>1.5151047383492365E-2</v>
      </c>
      <c r="BP24">
        <f t="shared" si="5"/>
        <v>78.76240721228514</v>
      </c>
    </row>
    <row r="25" spans="1:68" x14ac:dyDescent="0.2">
      <c r="A25" t="s">
        <v>200</v>
      </c>
      <c r="B25">
        <v>2285</v>
      </c>
      <c r="C25">
        <v>1.5898343008046639E-2</v>
      </c>
      <c r="D25">
        <v>7.3946874522122226E-5</v>
      </c>
      <c r="E25">
        <v>1.7393714238984736E-3</v>
      </c>
      <c r="F25">
        <v>2.7678880191179868E-5</v>
      </c>
      <c r="G25">
        <v>1.5376675617270101</v>
      </c>
      <c r="H25">
        <v>2.3273410955063165E-3</v>
      </c>
      <c r="I25">
        <v>3.6842596715069988E-4</v>
      </c>
      <c r="J25">
        <v>1.2356872350328003E-5</v>
      </c>
      <c r="K25">
        <v>1</v>
      </c>
      <c r="L25">
        <v>0</v>
      </c>
      <c r="M25">
        <v>1.0575513693168038E-4</v>
      </c>
      <c r="N25">
        <v>5.7760123827157637E-6</v>
      </c>
      <c r="O25">
        <v>0.78491082699093195</v>
      </c>
      <c r="P25">
        <v>2.057148755386152E-3</v>
      </c>
      <c r="Q25">
        <v>2269.6999999999998</v>
      </c>
      <c r="R25">
        <v>10.228211759123571</v>
      </c>
      <c r="S25">
        <v>248.3</v>
      </c>
      <c r="T25">
        <v>3.8682921568214459</v>
      </c>
      <c r="U25">
        <v>219521.15</v>
      </c>
      <c r="V25">
        <v>123.74173603454133</v>
      </c>
      <c r="W25">
        <v>52.6</v>
      </c>
      <c r="X25">
        <v>1.7642651668463489</v>
      </c>
      <c r="Y25">
        <v>142767.79999999999</v>
      </c>
      <c r="Z25">
        <v>200.89334169365125</v>
      </c>
      <c r="AA25">
        <v>15.1</v>
      </c>
      <c r="AB25">
        <v>0.8268519882822537</v>
      </c>
      <c r="AC25">
        <v>112057.75</v>
      </c>
      <c r="AD25">
        <v>291.06177563679171</v>
      </c>
      <c r="AE25">
        <v>-984.1016569919534</v>
      </c>
      <c r="AF25">
        <v>7.394687452212223E-2</v>
      </c>
      <c r="AG25">
        <v>-842.13365185165424</v>
      </c>
      <c r="AH25">
        <v>2.5121510429460763</v>
      </c>
      <c r="AI25">
        <v>4015056.1056388691</v>
      </c>
      <c r="AJ25">
        <v>6078.5130994210112</v>
      </c>
      <c r="AK25">
        <v>-998.89641006143074</v>
      </c>
      <c r="AL25">
        <v>3.701400339251501E-2</v>
      </c>
      <c r="AM25">
        <v>1993.7062116829245</v>
      </c>
      <c r="AN25">
        <v>0</v>
      </c>
      <c r="AO25">
        <v>-999.68358106049516</v>
      </c>
      <c r="AP25">
        <v>1.728180555320355E-2</v>
      </c>
      <c r="AQ25">
        <v>1348.4500014668668</v>
      </c>
      <c r="AR25">
        <v>6.1549807079677166</v>
      </c>
      <c r="AS25">
        <v>1.0450058803099387</v>
      </c>
      <c r="AT25">
        <v>1.1908547068620965</v>
      </c>
      <c r="AU25">
        <v>2.1159963988169195</v>
      </c>
      <c r="AV25">
        <v>1.1560131537449643</v>
      </c>
      <c r="AW25">
        <v>0</v>
      </c>
      <c r="AX25">
        <v>1.0087503914448592</v>
      </c>
      <c r="AY25">
        <v>3.1214151907526149</v>
      </c>
      <c r="AZ25">
        <v>100</v>
      </c>
      <c r="BC25">
        <v>1</v>
      </c>
      <c r="BD25">
        <v>0</v>
      </c>
      <c r="BE25">
        <v>0</v>
      </c>
      <c r="BJ25">
        <f t="shared" si="0"/>
        <v>1.5898343008046638</v>
      </c>
      <c r="BK25">
        <f t="shared" si="1"/>
        <v>0.17393714238984737</v>
      </c>
      <c r="BL25">
        <f t="shared" si="2"/>
        <v>153.76675617270101</v>
      </c>
      <c r="BM25">
        <f t="shared" si="3"/>
        <v>3.6842596715069988E-2</v>
      </c>
      <c r="BO25">
        <f t="shared" si="4"/>
        <v>1.0575513693168039E-2</v>
      </c>
      <c r="BP25">
        <f t="shared" si="5"/>
        <v>78.491082699093198</v>
      </c>
    </row>
    <row r="26" spans="1:68" x14ac:dyDescent="0.2">
      <c r="A26" t="s">
        <v>201</v>
      </c>
      <c r="B26">
        <v>3565</v>
      </c>
      <c r="C26">
        <v>3.0595155285049497E-2</v>
      </c>
      <c r="D26">
        <v>9.9582722206230335E-5</v>
      </c>
      <c r="E26">
        <v>0.8972619139356619</v>
      </c>
      <c r="F26">
        <v>1.4616696691530557E-3</v>
      </c>
      <c r="G26">
        <v>1.8376384022670489</v>
      </c>
      <c r="H26">
        <v>2.5109633732244376E-3</v>
      </c>
      <c r="I26">
        <v>0.52408743327837493</v>
      </c>
      <c r="J26">
        <v>7.8772138318078573E-4</v>
      </c>
      <c r="K26">
        <v>1</v>
      </c>
      <c r="L26">
        <v>0</v>
      </c>
      <c r="M26">
        <v>1.0644794528288968</v>
      </c>
      <c r="N26">
        <v>1.6766651944911601E-3</v>
      </c>
      <c r="O26">
        <v>4.3547867817857924E-2</v>
      </c>
      <c r="P26">
        <v>1.6742324980702379E-4</v>
      </c>
      <c r="Q26">
        <v>3597.65</v>
      </c>
      <c r="R26">
        <v>13.649421618746919</v>
      </c>
      <c r="S26">
        <v>105502.6</v>
      </c>
      <c r="T26">
        <v>102.47185492920276</v>
      </c>
      <c r="U26">
        <v>216075.6</v>
      </c>
      <c r="V26">
        <v>164.64997003212281</v>
      </c>
      <c r="W26">
        <v>61624.15</v>
      </c>
      <c r="X26">
        <v>71.304029376067916</v>
      </c>
      <c r="Y26">
        <v>117588.3</v>
      </c>
      <c r="Z26">
        <v>210.16900592768565</v>
      </c>
      <c r="AA26">
        <v>125165.3</v>
      </c>
      <c r="AB26">
        <v>150.02247375503094</v>
      </c>
      <c r="AC26">
        <v>5120.95</v>
      </c>
      <c r="AD26">
        <v>24.382314017379592</v>
      </c>
      <c r="AE26">
        <v>-969.40484471495051</v>
      </c>
      <c r="AF26">
        <v>9.9582722206230337E-2</v>
      </c>
      <c r="AG26">
        <v>80436.005984358504</v>
      </c>
      <c r="AH26">
        <v>132.66197759602974</v>
      </c>
      <c r="AI26">
        <v>4798515.2587417699</v>
      </c>
      <c r="AJ26">
        <v>6558.0948945477376</v>
      </c>
      <c r="AK26">
        <v>569.86116578483029</v>
      </c>
      <c r="AL26">
        <v>2.3595551627298534</v>
      </c>
      <c r="AM26">
        <v>1993.7062116829245</v>
      </c>
      <c r="AN26">
        <v>0</v>
      </c>
      <c r="AO26">
        <v>2184.9181927342088</v>
      </c>
      <c r="AP26">
        <v>5.0165754415153456</v>
      </c>
      <c r="AQ26">
        <v>-869.70495663463578</v>
      </c>
      <c r="AR26">
        <v>0.5009296823719761</v>
      </c>
      <c r="AS26">
        <v>0.91408855635983299</v>
      </c>
      <c r="AT26">
        <v>1.8259726796396425</v>
      </c>
      <c r="AU26">
        <v>1.7922648734772173</v>
      </c>
      <c r="AV26">
        <v>1.4365934813471575</v>
      </c>
      <c r="AW26">
        <v>0</v>
      </c>
      <c r="AX26">
        <v>1.8434943854853867</v>
      </c>
      <c r="AY26">
        <v>1.2801448367236556</v>
      </c>
      <c r="AZ26">
        <v>50</v>
      </c>
      <c r="BB26" s="1">
        <v>295</v>
      </c>
      <c r="BC26" s="1">
        <v>5700</v>
      </c>
      <c r="BJ26">
        <f t="shared" si="0"/>
        <v>1.5297577642524749</v>
      </c>
      <c r="BK26">
        <f t="shared" si="1"/>
        <v>44.863095696783098</v>
      </c>
      <c r="BL26">
        <f t="shared" si="2"/>
        <v>91.88192011335245</v>
      </c>
      <c r="BM26">
        <f t="shared" si="3"/>
        <v>26.204371663918746</v>
      </c>
      <c r="BO26">
        <f t="shared" si="4"/>
        <v>53.223972641444838</v>
      </c>
      <c r="BP26">
        <f t="shared" si="5"/>
        <v>2.1773933908928962</v>
      </c>
    </row>
    <row r="27" spans="1:68" x14ac:dyDescent="0.2">
      <c r="A27" t="s">
        <v>202</v>
      </c>
      <c r="B27">
        <v>3613</v>
      </c>
      <c r="C27">
        <v>3.0524383922543624E-2</v>
      </c>
      <c r="D27">
        <v>1.2483361974802135E-4</v>
      </c>
      <c r="E27">
        <v>0.89696623419310728</v>
      </c>
      <c r="F27">
        <v>1.1117805410992849E-3</v>
      </c>
      <c r="G27">
        <v>1.8335460339496084</v>
      </c>
      <c r="H27">
        <v>1.9518135367781475E-3</v>
      </c>
      <c r="I27">
        <v>0.52402527463441195</v>
      </c>
      <c r="J27">
        <v>6.8745749583210415E-4</v>
      </c>
      <c r="K27">
        <v>1</v>
      </c>
      <c r="L27">
        <v>0</v>
      </c>
      <c r="M27">
        <v>1.065955118054011</v>
      </c>
      <c r="N27">
        <v>1.1275789293545202E-3</v>
      </c>
      <c r="O27">
        <v>4.3572066136985797E-2</v>
      </c>
      <c r="P27">
        <v>2.0119950749429837E-4</v>
      </c>
      <c r="Q27">
        <v>3580.6</v>
      </c>
      <c r="R27">
        <v>13.86407701864597</v>
      </c>
      <c r="S27">
        <v>105217.85</v>
      </c>
      <c r="T27">
        <v>96.90470834794354</v>
      </c>
      <c r="U27">
        <v>215082.8</v>
      </c>
      <c r="V27">
        <v>163.60278597550644</v>
      </c>
      <c r="W27">
        <v>61470.7</v>
      </c>
      <c r="X27">
        <v>79.235694375438484</v>
      </c>
      <c r="Y27">
        <v>117306.9</v>
      </c>
      <c r="Z27">
        <v>157.09293092742402</v>
      </c>
      <c r="AA27">
        <v>125041.5</v>
      </c>
      <c r="AB27">
        <v>118.54771413365923</v>
      </c>
      <c r="AC27">
        <v>5111.05</v>
      </c>
      <c r="AD27">
        <v>21.599887304774239</v>
      </c>
      <c r="AE27">
        <v>-969.47561607745638</v>
      </c>
      <c r="AF27">
        <v>0.12483361974802135</v>
      </c>
      <c r="AG27">
        <v>80409.16992132031</v>
      </c>
      <c r="AH27">
        <v>100.90583963507758</v>
      </c>
      <c r="AI27">
        <v>4787826.8751295665</v>
      </c>
      <c r="AJ27">
        <v>5097.7160906240788</v>
      </c>
      <c r="AK27">
        <v>569.67497463602729</v>
      </c>
      <c r="AL27">
        <v>2.0592228649399251</v>
      </c>
      <c r="AM27">
        <v>1993.7062116829245</v>
      </c>
      <c r="AN27">
        <v>0</v>
      </c>
      <c r="AO27">
        <v>2189.3333770849836</v>
      </c>
      <c r="AP27">
        <v>3.3737115698204327</v>
      </c>
      <c r="AQ27">
        <v>-869.63255536224005</v>
      </c>
      <c r="AR27">
        <v>0.60198810797596092</v>
      </c>
      <c r="AS27">
        <v>1.1458432363410604</v>
      </c>
      <c r="AT27">
        <v>1.387560308591822</v>
      </c>
      <c r="AU27">
        <v>1.3940518056035871</v>
      </c>
      <c r="AV27">
        <v>1.2523464499454724</v>
      </c>
      <c r="AW27">
        <v>0</v>
      </c>
      <c r="AX27">
        <v>1.2369962561430672</v>
      </c>
      <c r="AY27">
        <v>1.5360473952250451</v>
      </c>
      <c r="AZ27">
        <v>50</v>
      </c>
      <c r="BB27" s="1">
        <v>295</v>
      </c>
      <c r="BC27" s="1">
        <v>5700</v>
      </c>
      <c r="BJ27">
        <f t="shared" si="0"/>
        <v>1.5262191961271812</v>
      </c>
      <c r="BK27">
        <f t="shared" si="1"/>
        <v>44.848311709655363</v>
      </c>
      <c r="BL27">
        <f t="shared" si="2"/>
        <v>91.677301697480416</v>
      </c>
      <c r="BM27">
        <f t="shared" si="3"/>
        <v>26.201263731720598</v>
      </c>
      <c r="BO27">
        <f t="shared" si="4"/>
        <v>53.297755902700551</v>
      </c>
      <c r="BP27">
        <f t="shared" si="5"/>
        <v>2.1786033068492898</v>
      </c>
    </row>
    <row r="28" spans="1:68" x14ac:dyDescent="0.2">
      <c r="A28" t="s">
        <v>203</v>
      </c>
      <c r="B28">
        <v>575</v>
      </c>
      <c r="C28">
        <v>9.1490124926088944E-3</v>
      </c>
      <c r="D28">
        <v>8.6000287637942697E-5</v>
      </c>
      <c r="E28">
        <v>3.7130939837199159E-2</v>
      </c>
      <c r="F28">
        <v>1.6846781885231858E-4</v>
      </c>
      <c r="G28">
        <v>1.7978184137870976</v>
      </c>
      <c r="H28">
        <v>2.7090571361061883E-3</v>
      </c>
      <c r="I28">
        <v>4.2686081959416408E-2</v>
      </c>
      <c r="J28">
        <v>2.0052265173476174E-4</v>
      </c>
      <c r="K28">
        <v>1</v>
      </c>
      <c r="L28">
        <v>0</v>
      </c>
      <c r="M28">
        <v>2.6489636896811673E-4</v>
      </c>
      <c r="N28">
        <v>1.4075759462021666E-5</v>
      </c>
      <c r="O28">
        <v>5.266398891412992E-5</v>
      </c>
      <c r="P28">
        <v>6.8654517307158163E-6</v>
      </c>
      <c r="Q28">
        <v>538.54999999999995</v>
      </c>
      <c r="R28">
        <v>4.9158577984657805</v>
      </c>
      <c r="S28">
        <v>2185.85</v>
      </c>
      <c r="T28">
        <v>10.55319233317827</v>
      </c>
      <c r="U28">
        <v>105831.4</v>
      </c>
      <c r="V28">
        <v>117.82315919251725</v>
      </c>
      <c r="W28">
        <v>2512.6999999999998</v>
      </c>
      <c r="X28">
        <v>10.590735772859517</v>
      </c>
      <c r="Y28">
        <v>58868.4</v>
      </c>
      <c r="Z28">
        <v>88.110020936745229</v>
      </c>
      <c r="AA28">
        <v>15.6</v>
      </c>
      <c r="AB28">
        <v>0.8347706902276566</v>
      </c>
      <c r="AC28">
        <v>3.1</v>
      </c>
      <c r="AD28">
        <v>0.40327605798927418</v>
      </c>
      <c r="AE28">
        <v>-990.8509875073911</v>
      </c>
      <c r="AF28">
        <v>8.6000287637942693E-2</v>
      </c>
      <c r="AG28">
        <v>2370.0253981847122</v>
      </c>
      <c r="AH28">
        <v>15.290235873327154</v>
      </c>
      <c r="AI28">
        <v>4694514.0351731554</v>
      </c>
      <c r="AJ28">
        <v>7075.473088451181</v>
      </c>
      <c r="AK28">
        <v>-872.13732264402051</v>
      </c>
      <c r="AL28">
        <v>0.60064925016317439</v>
      </c>
      <c r="AM28">
        <v>1993.7062116829245</v>
      </c>
      <c r="AN28">
        <v>0</v>
      </c>
      <c r="AO28">
        <v>-999.20743114160291</v>
      </c>
      <c r="AP28">
        <v>4.2114615052461168E-2</v>
      </c>
      <c r="AQ28">
        <v>-999.84242955939749</v>
      </c>
      <c r="AR28">
        <v>2.0541403650757049E-2</v>
      </c>
      <c r="AS28">
        <v>1.0321736096321665</v>
      </c>
      <c r="AT28">
        <v>0.99007004141756993</v>
      </c>
      <c r="AU28">
        <v>1.3930469565625077</v>
      </c>
      <c r="AV28">
        <v>1.0961318880079554</v>
      </c>
      <c r="AW28">
        <v>0</v>
      </c>
      <c r="AX28">
        <v>0.99745235285720146</v>
      </c>
      <c r="AY28">
        <v>1.0909788823738571</v>
      </c>
      <c r="AZ28">
        <v>53.97</v>
      </c>
      <c r="BB28">
        <v>0</v>
      </c>
      <c r="BE28">
        <v>0</v>
      </c>
      <c r="BJ28">
        <f t="shared" si="0"/>
        <v>0.49377220422610202</v>
      </c>
      <c r="BK28">
        <f t="shared" si="1"/>
        <v>2.0039568230136386</v>
      </c>
      <c r="BL28">
        <f t="shared" si="2"/>
        <v>97.028259792089656</v>
      </c>
      <c r="BM28">
        <f t="shared" si="3"/>
        <v>2.3037678433497035</v>
      </c>
      <c r="BO28">
        <f t="shared" si="4"/>
        <v>1.429645703320926E-2</v>
      </c>
      <c r="BP28">
        <f t="shared" si="5"/>
        <v>2.8422754816955918E-3</v>
      </c>
    </row>
    <row r="29" spans="1:68" x14ac:dyDescent="0.2">
      <c r="A29" t="s">
        <v>204</v>
      </c>
      <c r="B29">
        <v>228</v>
      </c>
      <c r="C29">
        <v>4.0846675189512207E-3</v>
      </c>
      <c r="D29">
        <v>6.412437324364206E-5</v>
      </c>
      <c r="E29">
        <v>3.6306958338874498E-2</v>
      </c>
      <c r="F29">
        <v>2.4889748713956012E-4</v>
      </c>
      <c r="G29">
        <v>1.7785145641102758</v>
      </c>
      <c r="H29">
        <v>1.9176357457482715E-3</v>
      </c>
      <c r="I29">
        <v>4.2612484785018209E-2</v>
      </c>
      <c r="J29">
        <v>2.0855431246230398E-4</v>
      </c>
      <c r="K29">
        <v>1</v>
      </c>
      <c r="L29">
        <v>0</v>
      </c>
      <c r="M29">
        <v>2.2087206695044144E-4</v>
      </c>
      <c r="N29">
        <v>1.257530995350541E-5</v>
      </c>
      <c r="O29">
        <v>3.3107881222492079E-5</v>
      </c>
      <c r="P29">
        <v>5.4031013234255119E-6</v>
      </c>
      <c r="Q29">
        <v>228.35</v>
      </c>
      <c r="R29">
        <v>3.6722823822163844</v>
      </c>
      <c r="S29">
        <v>2029.5</v>
      </c>
      <c r="T29">
        <v>14.04082393743705</v>
      </c>
      <c r="U29">
        <v>99414.8</v>
      </c>
      <c r="V29">
        <v>82.603192241105617</v>
      </c>
      <c r="W29">
        <v>2381.85</v>
      </c>
      <c r="X29">
        <v>10.523726326234149</v>
      </c>
      <c r="Y29">
        <v>55899</v>
      </c>
      <c r="Z29">
        <v>80.164534749345023</v>
      </c>
      <c r="AA29">
        <v>12.35</v>
      </c>
      <c r="AB29">
        <v>0.70440344301140101</v>
      </c>
      <c r="AC29">
        <v>1.85</v>
      </c>
      <c r="AD29">
        <v>0.30153118019796715</v>
      </c>
      <c r="AE29">
        <v>-995.91533248104884</v>
      </c>
      <c r="AF29">
        <v>6.4124373243642063E-2</v>
      </c>
      <c r="AG29">
        <v>2295.2403647553547</v>
      </c>
      <c r="AH29">
        <v>22.590078702083872</v>
      </c>
      <c r="AI29">
        <v>4644096.5422855085</v>
      </c>
      <c r="AJ29">
        <v>5008.451070174131</v>
      </c>
      <c r="AK29">
        <v>-872.3577769779024</v>
      </c>
      <c r="AL29">
        <v>0.62470743487112657</v>
      </c>
      <c r="AM29">
        <v>1993.7062116829245</v>
      </c>
      <c r="AN29">
        <v>0</v>
      </c>
      <c r="AO29">
        <v>-999.33915167415603</v>
      </c>
      <c r="AP29">
        <v>3.762527622656589E-2</v>
      </c>
      <c r="AQ29">
        <v>-999.9009413540598</v>
      </c>
      <c r="AR29">
        <v>1.6166057180748851E-2</v>
      </c>
      <c r="AS29">
        <v>1.1253127623543262</v>
      </c>
      <c r="AT29">
        <v>1.442024420976687</v>
      </c>
      <c r="AU29">
        <v>0.96944410316993157</v>
      </c>
      <c r="AV29">
        <v>1.1119113530561955</v>
      </c>
      <c r="AW29">
        <v>0</v>
      </c>
      <c r="AX29">
        <v>0.95094407368766554</v>
      </c>
      <c r="AY29">
        <v>1.0550716792978205</v>
      </c>
      <c r="AZ29">
        <v>53.95</v>
      </c>
      <c r="BB29">
        <v>0</v>
      </c>
      <c r="BE29">
        <v>0</v>
      </c>
      <c r="BJ29">
        <f t="shared" si="0"/>
        <v>0.22036781264741837</v>
      </c>
      <c r="BK29">
        <f t="shared" si="1"/>
        <v>1.9587604023822793</v>
      </c>
      <c r="BL29">
        <f t="shared" si="2"/>
        <v>95.95086073374938</v>
      </c>
      <c r="BM29">
        <f t="shared" si="3"/>
        <v>2.2989435541517325</v>
      </c>
      <c r="BO29">
        <f t="shared" si="4"/>
        <v>1.1916048011976316E-2</v>
      </c>
      <c r="BP29">
        <f t="shared" si="5"/>
        <v>1.7861701919534478E-3</v>
      </c>
    </row>
    <row r="30" spans="1:68" x14ac:dyDescent="0.2">
      <c r="A30" t="s">
        <v>205</v>
      </c>
      <c r="B30">
        <v>140</v>
      </c>
      <c r="C30">
        <v>2.7885551203259552E-3</v>
      </c>
      <c r="D30">
        <v>4.2835544520856525E-5</v>
      </c>
      <c r="E30">
        <v>9.6985639941705847E-3</v>
      </c>
      <c r="F30">
        <v>9.86033569685657E-5</v>
      </c>
      <c r="G30">
        <v>2.1027887045326596</v>
      </c>
      <c r="H30">
        <v>1.6888270074605389E-3</v>
      </c>
      <c r="I30">
        <v>1.1066026992455978E-3</v>
      </c>
      <c r="J30">
        <v>2.0782175861204236E-5</v>
      </c>
      <c r="K30">
        <v>1</v>
      </c>
      <c r="L30">
        <v>0</v>
      </c>
      <c r="M30">
        <v>2.6271477131276365E-4</v>
      </c>
      <c r="N30">
        <v>1.6697013216808933E-5</v>
      </c>
      <c r="O30">
        <v>4.5104830116902606E-5</v>
      </c>
      <c r="P30">
        <v>6.7446516763250841E-6</v>
      </c>
      <c r="Q30">
        <v>145.4</v>
      </c>
      <c r="R30">
        <v>2.2599487651388541</v>
      </c>
      <c r="S30">
        <v>505.65</v>
      </c>
      <c r="T30">
        <v>5.009609187404374</v>
      </c>
      <c r="U30">
        <v>109638.95</v>
      </c>
      <c r="V30">
        <v>137.3392548438087</v>
      </c>
      <c r="W30">
        <v>57.7</v>
      </c>
      <c r="X30">
        <v>1.0908712114635715</v>
      </c>
      <c r="Y30">
        <v>52140</v>
      </c>
      <c r="Z30">
        <v>60.855523470282506</v>
      </c>
      <c r="AA30">
        <v>13.7</v>
      </c>
      <c r="AB30">
        <v>0.87087372944163288</v>
      </c>
      <c r="AC30">
        <v>2.35</v>
      </c>
      <c r="AD30">
        <v>0.35</v>
      </c>
      <c r="AE30">
        <v>-997.2114448796741</v>
      </c>
      <c r="AF30">
        <v>4.2835544520856528E-2</v>
      </c>
      <c r="AG30">
        <v>-119.75276872657604</v>
      </c>
      <c r="AH30">
        <v>8.9492972380255669</v>
      </c>
      <c r="AI30">
        <v>5491030.6741868462</v>
      </c>
      <c r="AJ30">
        <v>4410.8519835471652</v>
      </c>
      <c r="AK30">
        <v>-996.68526186054225</v>
      </c>
      <c r="AL30">
        <v>6.2251312955421002E-2</v>
      </c>
      <c r="AM30">
        <v>1993.7062116829245</v>
      </c>
      <c r="AN30">
        <v>0</v>
      </c>
      <c r="AO30">
        <v>-999.2139584729133</v>
      </c>
      <c r="AP30">
        <v>4.9957395623949331E-2</v>
      </c>
      <c r="AQ30">
        <v>-999.86504653176928</v>
      </c>
      <c r="AR30">
        <v>2.0179970379415012E-2</v>
      </c>
      <c r="AS30">
        <v>0.87921304327012229</v>
      </c>
      <c r="AT30">
        <v>1.0814466576075537</v>
      </c>
      <c r="AU30">
        <v>0.71760926241501011</v>
      </c>
      <c r="AV30">
        <v>0.67770172541299778</v>
      </c>
      <c r="AW30">
        <v>0</v>
      </c>
      <c r="AX30">
        <v>1.1180187787748261</v>
      </c>
      <c r="AY30">
        <v>1.0895625893213874</v>
      </c>
      <c r="AZ30">
        <v>40</v>
      </c>
      <c r="BB30">
        <v>0</v>
      </c>
      <c r="BC30">
        <v>0</v>
      </c>
      <c r="BD30">
        <v>0</v>
      </c>
      <c r="BE30">
        <v>0</v>
      </c>
      <c r="BF30">
        <v>0</v>
      </c>
      <c r="BJ30">
        <f t="shared" si="0"/>
        <v>0.11154220481303821</v>
      </c>
      <c r="BK30">
        <f t="shared" si="1"/>
        <v>0.3879425597668234</v>
      </c>
      <c r="BL30">
        <f t="shared" si="2"/>
        <v>84.111548181306389</v>
      </c>
      <c r="BM30">
        <f t="shared" si="3"/>
        <v>4.4264107969823913E-2</v>
      </c>
      <c r="BO30">
        <f t="shared" si="4"/>
        <v>1.0508590852510546E-2</v>
      </c>
      <c r="BP30">
        <f t="shared" si="5"/>
        <v>1.8041932046761041E-3</v>
      </c>
    </row>
    <row r="31" spans="1:68" x14ac:dyDescent="0.2">
      <c r="A31" t="s">
        <v>206</v>
      </c>
      <c r="B31">
        <v>332</v>
      </c>
      <c r="C31">
        <v>5.9405766451377622E-3</v>
      </c>
      <c r="D31">
        <v>7.9381792646304419E-5</v>
      </c>
      <c r="E31">
        <v>9.5423132454207187E-3</v>
      </c>
      <c r="F31">
        <v>6.8478581784967333E-5</v>
      </c>
      <c r="G31">
        <v>2.1346397183895904</v>
      </c>
      <c r="H31">
        <v>2.9445872727355419E-3</v>
      </c>
      <c r="I31">
        <v>1.1038406186997369E-3</v>
      </c>
      <c r="J31">
        <v>3.8212713142353709E-5</v>
      </c>
      <c r="K31">
        <v>1</v>
      </c>
      <c r="L31">
        <v>0</v>
      </c>
      <c r="M31">
        <v>2.3358000476668772E-4</v>
      </c>
      <c r="N31">
        <v>1.119922816115529E-5</v>
      </c>
      <c r="O31">
        <v>5.716972983590419E-5</v>
      </c>
      <c r="P31">
        <v>6.7623089275546257E-6</v>
      </c>
      <c r="Q31">
        <v>311.64999999999998</v>
      </c>
      <c r="R31">
        <v>4.1632951271546288</v>
      </c>
      <c r="S31">
        <v>500.6</v>
      </c>
      <c r="T31">
        <v>3.6094904145365976</v>
      </c>
      <c r="U31">
        <v>111983.6</v>
      </c>
      <c r="V31">
        <v>86.603616066475382</v>
      </c>
      <c r="W31">
        <v>57.9</v>
      </c>
      <c r="X31">
        <v>1.990635973488718</v>
      </c>
      <c r="Y31">
        <v>52461.5</v>
      </c>
      <c r="Z31">
        <v>60.438724950847615</v>
      </c>
      <c r="AA31">
        <v>12.25</v>
      </c>
      <c r="AB31">
        <v>0.58433497963159164</v>
      </c>
      <c r="AC31">
        <v>3</v>
      </c>
      <c r="AD31">
        <v>0.35540932665545538</v>
      </c>
      <c r="AE31">
        <v>-994.05942335486225</v>
      </c>
      <c r="AF31">
        <v>7.9381792646304419E-2</v>
      </c>
      <c r="AG31">
        <v>-133.9341763096098</v>
      </c>
      <c r="AH31">
        <v>6.2151553625855263</v>
      </c>
      <c r="AI31">
        <v>5574218.6543815043</v>
      </c>
      <c r="AJ31">
        <v>7690.6270182186117</v>
      </c>
      <c r="AK31">
        <v>-996.69353544756302</v>
      </c>
      <c r="AL31">
        <v>0.11446306587853834</v>
      </c>
      <c r="AM31">
        <v>1993.7062116829245</v>
      </c>
      <c r="AN31">
        <v>0</v>
      </c>
      <c r="AO31">
        <v>-999.3011295759037</v>
      </c>
      <c r="AP31">
        <v>3.3508045101531984E-2</v>
      </c>
      <c r="AQ31">
        <v>-999.82894840088818</v>
      </c>
      <c r="AR31">
        <v>2.0232800803266969E-2</v>
      </c>
      <c r="AS31">
        <v>1.1179728888081917</v>
      </c>
      <c r="AT31">
        <v>0.75958403648859207</v>
      </c>
      <c r="AU31">
        <v>1.2393058650780984</v>
      </c>
      <c r="AV31">
        <v>1.2513904130838587</v>
      </c>
      <c r="AW31">
        <v>0</v>
      </c>
      <c r="AX31">
        <v>0.79755628091392572</v>
      </c>
      <c r="AY31">
        <v>0.97379747003109807</v>
      </c>
      <c r="AZ31">
        <v>40</v>
      </c>
      <c r="BB31">
        <v>0</v>
      </c>
      <c r="BC31">
        <v>0</v>
      </c>
      <c r="BD31">
        <v>0</v>
      </c>
      <c r="BE31">
        <v>0</v>
      </c>
      <c r="BF31">
        <v>0</v>
      </c>
      <c r="BJ31">
        <f t="shared" si="0"/>
        <v>0.23762306580551049</v>
      </c>
      <c r="BK31">
        <f t="shared" si="1"/>
        <v>0.38169252981682877</v>
      </c>
      <c r="BL31">
        <f t="shared" si="2"/>
        <v>85.38558873558361</v>
      </c>
      <c r="BM31">
        <f t="shared" si="3"/>
        <v>4.4153624747989478E-2</v>
      </c>
      <c r="BO31">
        <f t="shared" si="4"/>
        <v>9.343200190667509E-3</v>
      </c>
      <c r="BP31">
        <f t="shared" si="5"/>
        <v>2.2867891934361677E-3</v>
      </c>
    </row>
    <row r="32" spans="1:68" x14ac:dyDescent="0.2">
      <c r="A32" t="s">
        <v>207</v>
      </c>
      <c r="B32">
        <v>548</v>
      </c>
      <c r="C32">
        <v>1.6713733968917156E-2</v>
      </c>
      <c r="D32">
        <v>1.6932158118048021E-4</v>
      </c>
      <c r="E32">
        <v>1.351929770630331</v>
      </c>
      <c r="F32">
        <v>2.1562480075889164E-3</v>
      </c>
      <c r="G32">
        <v>2.0108864994896183</v>
      </c>
      <c r="H32">
        <v>3.384305825562468E-3</v>
      </c>
      <c r="I32">
        <v>0.24036487421134792</v>
      </c>
      <c r="J32">
        <v>8.1152702129349099E-4</v>
      </c>
      <c r="K32">
        <v>1</v>
      </c>
      <c r="L32">
        <v>0</v>
      </c>
      <c r="M32">
        <v>0.82739350296549607</v>
      </c>
      <c r="N32">
        <v>2.2182303313987668E-3</v>
      </c>
      <c r="O32">
        <v>0.11147800725999288</v>
      </c>
      <c r="P32">
        <v>4.0629303459349978E-4</v>
      </c>
      <c r="Q32">
        <v>538.29999999999995</v>
      </c>
      <c r="R32">
        <v>5.4464377542138784</v>
      </c>
      <c r="S32">
        <v>43564.9</v>
      </c>
      <c r="T32">
        <v>331.80762419462906</v>
      </c>
      <c r="U32">
        <v>64789.1</v>
      </c>
      <c r="V32">
        <v>415.18866922476525</v>
      </c>
      <c r="W32">
        <v>7746.15</v>
      </c>
      <c r="X32">
        <v>66.808850461596776</v>
      </c>
      <c r="Y32">
        <v>32222.6</v>
      </c>
      <c r="Z32">
        <v>227.56964694468002</v>
      </c>
      <c r="AA32">
        <v>26667.35</v>
      </c>
      <c r="AB32">
        <v>244.48398155470659</v>
      </c>
      <c r="AC32">
        <v>3593.3</v>
      </c>
      <c r="AD32">
        <v>36.0401165369925</v>
      </c>
      <c r="AE32">
        <v>-983.28626603108285</v>
      </c>
      <c r="AF32">
        <v>0.16932158118048021</v>
      </c>
      <c r="AG32">
        <v>121701.92145855246</v>
      </c>
      <c r="AH32">
        <v>195.70230600734402</v>
      </c>
      <c r="AI32">
        <v>5251001.9313874282</v>
      </c>
      <c r="AJ32">
        <v>8839.0770621669144</v>
      </c>
      <c r="AK32">
        <v>-280.00662163802991</v>
      </c>
      <c r="AL32">
        <v>2.4308630102889706</v>
      </c>
      <c r="AM32">
        <v>1993.7062116829245</v>
      </c>
      <c r="AN32">
        <v>0</v>
      </c>
      <c r="AO32">
        <v>1475.5579951701238</v>
      </c>
      <c r="AP32">
        <v>6.6369361281437218</v>
      </c>
      <c r="AQ32">
        <v>-666.45825575256299</v>
      </c>
      <c r="AR32">
        <v>1.2156271067695512</v>
      </c>
      <c r="AS32">
        <v>1.1080132723007925</v>
      </c>
      <c r="AT32">
        <v>1.0317773840350981</v>
      </c>
      <c r="AU32">
        <v>1.1735262639903714</v>
      </c>
      <c r="AV32">
        <v>1.2681963696619563</v>
      </c>
      <c r="AW32">
        <v>0</v>
      </c>
      <c r="AX32">
        <v>1.5393441492391762</v>
      </c>
      <c r="AY32">
        <v>0.98498777193053955</v>
      </c>
      <c r="AZ32">
        <v>50</v>
      </c>
      <c r="BB32">
        <v>65</v>
      </c>
      <c r="BC32">
        <v>10000</v>
      </c>
      <c r="BD32">
        <v>155</v>
      </c>
      <c r="BE32">
        <v>937</v>
      </c>
      <c r="BF32">
        <v>241</v>
      </c>
      <c r="BJ32">
        <f t="shared" si="0"/>
        <v>0.83568669844585786</v>
      </c>
      <c r="BK32">
        <f t="shared" si="1"/>
        <v>67.596488531516556</v>
      </c>
      <c r="BL32">
        <f t="shared" si="2"/>
        <v>100.54432497448092</v>
      </c>
      <c r="BM32">
        <f t="shared" si="3"/>
        <v>12.018243710567395</v>
      </c>
      <c r="BO32">
        <f t="shared" si="4"/>
        <v>41.369675148274801</v>
      </c>
      <c r="BP32">
        <f t="shared" si="5"/>
        <v>5.5739003629996438</v>
      </c>
    </row>
    <row r="33" spans="1:68" x14ac:dyDescent="0.2">
      <c r="A33" t="s">
        <v>208</v>
      </c>
      <c r="B33">
        <v>416</v>
      </c>
      <c r="C33">
        <v>1.7394790140888631E-2</v>
      </c>
      <c r="D33">
        <v>1.8141120430337061E-4</v>
      </c>
      <c r="E33">
        <v>1.6936039704515138</v>
      </c>
      <c r="F33">
        <v>4.2463185483669038E-3</v>
      </c>
      <c r="G33">
        <v>2.2678865271528017</v>
      </c>
      <c r="H33">
        <v>3.6837094538025952E-3</v>
      </c>
      <c r="I33">
        <v>0.28808682492506948</v>
      </c>
      <c r="J33">
        <v>7.1121260644703909E-4</v>
      </c>
      <c r="K33">
        <v>1</v>
      </c>
      <c r="L33">
        <v>0</v>
      </c>
      <c r="M33">
        <v>0.92968867845453818</v>
      </c>
      <c r="N33">
        <v>2.9721846202956535E-3</v>
      </c>
      <c r="O33">
        <v>0.12917986245765201</v>
      </c>
      <c r="P33">
        <v>6.0469219203825345E-4</v>
      </c>
      <c r="Q33">
        <v>426.85</v>
      </c>
      <c r="R33">
        <v>4.9727017965985789</v>
      </c>
      <c r="S33">
        <v>41548.85</v>
      </c>
      <c r="T33">
        <v>111.50495091675243</v>
      </c>
      <c r="U33">
        <v>55637.5</v>
      </c>
      <c r="V33">
        <v>102.14781601086472</v>
      </c>
      <c r="W33">
        <v>7067.65</v>
      </c>
      <c r="X33">
        <v>20.102929218347626</v>
      </c>
      <c r="Y33">
        <v>24534.25</v>
      </c>
      <c r="Z33">
        <v>65.837634214386597</v>
      </c>
      <c r="AA33">
        <v>22808.65</v>
      </c>
      <c r="AB33">
        <v>87.372923512710145</v>
      </c>
      <c r="AC33">
        <v>3169.1</v>
      </c>
      <c r="AD33">
        <v>14.654781867327378</v>
      </c>
      <c r="AE33">
        <v>-982.60520985911137</v>
      </c>
      <c r="AF33">
        <v>0.1814112043033706</v>
      </c>
      <c r="AG33">
        <v>152712.46782097602</v>
      </c>
      <c r="AH33">
        <v>385.39830716708144</v>
      </c>
      <c r="AI33">
        <v>5922230.5870058555</v>
      </c>
      <c r="AJ33">
        <v>9621.0547790498204</v>
      </c>
      <c r="AK33">
        <v>-137.059410115833</v>
      </c>
      <c r="AL33">
        <v>2.1303793615001112</v>
      </c>
      <c r="AM33">
        <v>1993.7062116829245</v>
      </c>
      <c r="AN33">
        <v>0</v>
      </c>
      <c r="AO33">
        <v>1781.624744113147</v>
      </c>
      <c r="AP33">
        <v>8.8927642935593845</v>
      </c>
      <c r="AQ33">
        <v>-613.49437700944418</v>
      </c>
      <c r="AR33">
        <v>1.8092365787886444</v>
      </c>
      <c r="AS33">
        <v>1.0153801133729741</v>
      </c>
      <c r="AT33">
        <v>1.4801746609216866</v>
      </c>
      <c r="AU33">
        <v>1.0074305747188756</v>
      </c>
      <c r="AV33">
        <v>0.86923043979390358</v>
      </c>
      <c r="AW33">
        <v>0</v>
      </c>
      <c r="AX33">
        <v>1.6521084782300888</v>
      </c>
      <c r="AY33">
        <v>1.1787435466365901</v>
      </c>
      <c r="AZ33">
        <v>50</v>
      </c>
      <c r="BB33">
        <v>65</v>
      </c>
      <c r="BC33">
        <v>10000</v>
      </c>
      <c r="BD33">
        <v>155</v>
      </c>
      <c r="BE33">
        <v>937</v>
      </c>
      <c r="BF33">
        <v>241</v>
      </c>
      <c r="BJ33">
        <f t="shared" si="0"/>
        <v>0.86973950704443159</v>
      </c>
      <c r="BK33">
        <f t="shared" si="1"/>
        <v>84.680198522575694</v>
      </c>
      <c r="BL33">
        <f t="shared" si="2"/>
        <v>113.39432635764008</v>
      </c>
      <c r="BM33">
        <f t="shared" si="3"/>
        <v>14.404341246253475</v>
      </c>
      <c r="BO33">
        <f t="shared" si="4"/>
        <v>46.484433922726907</v>
      </c>
      <c r="BP33">
        <f t="shared" si="5"/>
        <v>6.4589931228826005</v>
      </c>
    </row>
    <row r="269" spans="1:3" x14ac:dyDescent="0.2">
      <c r="B269" s="22"/>
    </row>
    <row r="270" spans="1:3" x14ac:dyDescent="0.2">
      <c r="A270" s="20"/>
      <c r="B270" s="23"/>
      <c r="C270" s="20"/>
    </row>
    <row r="271" spans="1:3" x14ac:dyDescent="0.2">
      <c r="B271" s="22"/>
    </row>
    <row r="272" spans="1:3" x14ac:dyDescent="0.2">
      <c r="B272" s="22"/>
    </row>
    <row r="273" spans="1:3" x14ac:dyDescent="0.2">
      <c r="B273" s="22"/>
    </row>
    <row r="274" spans="1:3" x14ac:dyDescent="0.2">
      <c r="B274" s="22"/>
    </row>
    <row r="275" spans="1:3" x14ac:dyDescent="0.2">
      <c r="B275" s="22"/>
    </row>
    <row r="276" spans="1:3" x14ac:dyDescent="0.2">
      <c r="B276" s="22"/>
    </row>
    <row r="277" spans="1:3" x14ac:dyDescent="0.2">
      <c r="B277" s="22"/>
    </row>
    <row r="278" spans="1:3" x14ac:dyDescent="0.2">
      <c r="B278" s="22"/>
    </row>
    <row r="279" spans="1:3" x14ac:dyDescent="0.2">
      <c r="B279" s="22"/>
    </row>
    <row r="280" spans="1:3" x14ac:dyDescent="0.2">
      <c r="B280" s="22"/>
    </row>
    <row r="281" spans="1:3" x14ac:dyDescent="0.2">
      <c r="B281" s="22"/>
    </row>
    <row r="282" spans="1:3" x14ac:dyDescent="0.2">
      <c r="B282" s="22"/>
    </row>
    <row r="283" spans="1:3" x14ac:dyDescent="0.2">
      <c r="B283" s="22"/>
    </row>
    <row r="284" spans="1:3" x14ac:dyDescent="0.2">
      <c r="B284" s="22"/>
    </row>
    <row r="285" spans="1:3" x14ac:dyDescent="0.2">
      <c r="B285" s="22"/>
    </row>
    <row r="286" spans="1:3" x14ac:dyDescent="0.2">
      <c r="B286" s="22"/>
    </row>
    <row r="287" spans="1:3" x14ac:dyDescent="0.2">
      <c r="A287" s="20"/>
      <c r="B287" s="20"/>
      <c r="C287" s="20"/>
    </row>
    <row r="288" spans="1:3" x14ac:dyDescent="0.2">
      <c r="B288" s="22"/>
    </row>
    <row r="289" spans="1:3" x14ac:dyDescent="0.2">
      <c r="B289" s="22"/>
    </row>
    <row r="290" spans="1:3" x14ac:dyDescent="0.2">
      <c r="B290" s="22"/>
    </row>
    <row r="291" spans="1:3" x14ac:dyDescent="0.2">
      <c r="B291" s="22"/>
    </row>
    <row r="292" spans="1:3" x14ac:dyDescent="0.2">
      <c r="A292" s="9"/>
      <c r="B292" s="22"/>
      <c r="C292" s="9"/>
    </row>
    <row r="293" spans="1:3" x14ac:dyDescent="0.2">
      <c r="B293" s="22"/>
    </row>
    <row r="294" spans="1:3" x14ac:dyDescent="0.2">
      <c r="B294" s="22"/>
    </row>
    <row r="295" spans="1:3" x14ac:dyDescent="0.2">
      <c r="B295" s="22"/>
    </row>
    <row r="296" spans="1:3" x14ac:dyDescent="0.2">
      <c r="B296" s="22"/>
    </row>
    <row r="297" spans="1:3" x14ac:dyDescent="0.2">
      <c r="B297" s="22"/>
    </row>
    <row r="298" spans="1:3" x14ac:dyDescent="0.2">
      <c r="B298" s="22"/>
    </row>
    <row r="299" spans="1:3" x14ac:dyDescent="0.2">
      <c r="B299" s="22"/>
    </row>
    <row r="300" spans="1:3" x14ac:dyDescent="0.2">
      <c r="B300" s="22"/>
    </row>
    <row r="301" spans="1:3" x14ac:dyDescent="0.2">
      <c r="B301" s="22"/>
    </row>
    <row r="302" spans="1:3" x14ac:dyDescent="0.2">
      <c r="B302" s="22"/>
    </row>
    <row r="303" spans="1:3" x14ac:dyDescent="0.2">
      <c r="B303" s="22"/>
    </row>
    <row r="304" spans="1:3" x14ac:dyDescent="0.2">
      <c r="B304" s="22"/>
    </row>
    <row r="305" spans="2:2" x14ac:dyDescent="0.2">
      <c r="B305" s="22"/>
    </row>
    <row r="306" spans="2:2" x14ac:dyDescent="0.2">
      <c r="B306" s="22"/>
    </row>
    <row r="307" spans="2:2" x14ac:dyDescent="0.2">
      <c r="B307" s="22"/>
    </row>
    <row r="308" spans="2:2" x14ac:dyDescent="0.2">
      <c r="B308" s="22"/>
    </row>
    <row r="309" spans="2:2" x14ac:dyDescent="0.2">
      <c r="B309" s="22"/>
    </row>
    <row r="310" spans="2:2" x14ac:dyDescent="0.2">
      <c r="B310" s="22"/>
    </row>
    <row r="311" spans="2:2" x14ac:dyDescent="0.2">
      <c r="B311" s="22"/>
    </row>
    <row r="312" spans="2:2" x14ac:dyDescent="0.2">
      <c r="B312" s="22"/>
    </row>
    <row r="313" spans="2:2" x14ac:dyDescent="0.2">
      <c r="B313" s="22"/>
    </row>
    <row r="314" spans="2:2" x14ac:dyDescent="0.2">
      <c r="B314" s="22"/>
    </row>
    <row r="315" spans="2:2" x14ac:dyDescent="0.2">
      <c r="B315" s="22"/>
    </row>
    <row r="316" spans="2:2" x14ac:dyDescent="0.2">
      <c r="B316" s="22"/>
    </row>
    <row r="317" spans="2:2" x14ac:dyDescent="0.2">
      <c r="B317" s="22"/>
    </row>
    <row r="318" spans="2:2" x14ac:dyDescent="0.2">
      <c r="B318" s="22"/>
    </row>
    <row r="319" spans="2:2" x14ac:dyDescent="0.2">
      <c r="B319" s="22"/>
    </row>
    <row r="320" spans="2:2" x14ac:dyDescent="0.2">
      <c r="B320" s="22"/>
    </row>
    <row r="321" spans="2:2" x14ac:dyDescent="0.2">
      <c r="B321" s="22"/>
    </row>
    <row r="322" spans="2:2" x14ac:dyDescent="0.2">
      <c r="B322" s="22"/>
    </row>
    <row r="323" spans="2:2" x14ac:dyDescent="0.2">
      <c r="B323" s="22"/>
    </row>
    <row r="324" spans="2:2" x14ac:dyDescent="0.2">
      <c r="B324" s="22"/>
    </row>
    <row r="325" spans="2:2" x14ac:dyDescent="0.2">
      <c r="B325" s="22"/>
    </row>
    <row r="326" spans="2:2" x14ac:dyDescent="0.2">
      <c r="B326" s="22"/>
    </row>
    <row r="327" spans="2:2" x14ac:dyDescent="0.2">
      <c r="B327" s="22"/>
    </row>
    <row r="328" spans="2:2" x14ac:dyDescent="0.2">
      <c r="B328" s="22"/>
    </row>
    <row r="329" spans="2:2" x14ac:dyDescent="0.2">
      <c r="B329" s="22"/>
    </row>
    <row r="330" spans="2:2" x14ac:dyDescent="0.2">
      <c r="B330" s="22"/>
    </row>
    <row r="331" spans="2:2" x14ac:dyDescent="0.2">
      <c r="B331" s="22"/>
    </row>
    <row r="332" spans="2:2" x14ac:dyDescent="0.2">
      <c r="B332" s="22"/>
    </row>
    <row r="333" spans="2:2" x14ac:dyDescent="0.2">
      <c r="B333" s="22"/>
    </row>
    <row r="334" spans="2:2" x14ac:dyDescent="0.2">
      <c r="B334" s="22"/>
    </row>
    <row r="335" spans="2:2" x14ac:dyDescent="0.2">
      <c r="B335" s="22"/>
    </row>
    <row r="336" spans="2:2" x14ac:dyDescent="0.2">
      <c r="B336" s="22"/>
    </row>
    <row r="337" spans="2:2" x14ac:dyDescent="0.2">
      <c r="B337" s="22"/>
    </row>
    <row r="338" spans="2:2" x14ac:dyDescent="0.2">
      <c r="B338" s="22"/>
    </row>
    <row r="339" spans="2:2" x14ac:dyDescent="0.2">
      <c r="B339" s="22"/>
    </row>
    <row r="340" spans="2:2" x14ac:dyDescent="0.2">
      <c r="B340" s="22"/>
    </row>
    <row r="341" spans="2:2" x14ac:dyDescent="0.2">
      <c r="B341" s="22"/>
    </row>
    <row r="342" spans="2:2" x14ac:dyDescent="0.2">
      <c r="B342" s="22"/>
    </row>
    <row r="343" spans="2:2" x14ac:dyDescent="0.2">
      <c r="B343" s="22"/>
    </row>
    <row r="344" spans="2:2" x14ac:dyDescent="0.2">
      <c r="B344" s="22"/>
    </row>
    <row r="345" spans="2:2" x14ac:dyDescent="0.2">
      <c r="B345" s="22"/>
    </row>
    <row r="346" spans="2:2" x14ac:dyDescent="0.2">
      <c r="B346" s="22"/>
    </row>
    <row r="347" spans="2:2" x14ac:dyDescent="0.2">
      <c r="B347" s="22"/>
    </row>
    <row r="348" spans="2:2" x14ac:dyDescent="0.2">
      <c r="B348" s="22"/>
    </row>
    <row r="349" spans="2:2" x14ac:dyDescent="0.2">
      <c r="B349" s="22"/>
    </row>
    <row r="350" spans="2:2" x14ac:dyDescent="0.2">
      <c r="B350" s="22"/>
    </row>
    <row r="351" spans="2:2" x14ac:dyDescent="0.2">
      <c r="B351" s="22"/>
    </row>
    <row r="352" spans="2:2" x14ac:dyDescent="0.2">
      <c r="B352" s="22"/>
    </row>
    <row r="353" spans="1:3" x14ac:dyDescent="0.2">
      <c r="B353" s="22"/>
    </row>
    <row r="354" spans="1:3" x14ac:dyDescent="0.2">
      <c r="B354" s="22"/>
    </row>
    <row r="355" spans="1:3" x14ac:dyDescent="0.2">
      <c r="A355" s="9"/>
      <c r="B355" s="9"/>
      <c r="C355" s="9"/>
    </row>
    <row r="356" spans="1:3" x14ac:dyDescent="0.2">
      <c r="B356" s="22"/>
    </row>
    <row r="357" spans="1:3" x14ac:dyDescent="0.2">
      <c r="B357" s="22"/>
    </row>
    <row r="358" spans="1:3" x14ac:dyDescent="0.2">
      <c r="B358" s="22"/>
    </row>
    <row r="359" spans="1:3" x14ac:dyDescent="0.2">
      <c r="B359" s="22"/>
    </row>
    <row r="360" spans="1:3" x14ac:dyDescent="0.2">
      <c r="B360" s="22"/>
    </row>
    <row r="361" spans="1:3" x14ac:dyDescent="0.2">
      <c r="B361" s="22"/>
    </row>
    <row r="362" spans="1:3" x14ac:dyDescent="0.2">
      <c r="B362" s="22"/>
    </row>
    <row r="363" spans="1:3" x14ac:dyDescent="0.2">
      <c r="B363" s="22"/>
    </row>
    <row r="364" spans="1:3" x14ac:dyDescent="0.2">
      <c r="B364" s="22"/>
    </row>
    <row r="365" spans="1:3" x14ac:dyDescent="0.2">
      <c r="B365" s="22"/>
    </row>
    <row r="366" spans="1:3" x14ac:dyDescent="0.2">
      <c r="B366" s="22"/>
    </row>
    <row r="367" spans="1:3" x14ac:dyDescent="0.2">
      <c r="B367" s="22"/>
    </row>
    <row r="368" spans="1:3" x14ac:dyDescent="0.2">
      <c r="B368" s="22"/>
    </row>
    <row r="369" spans="2:2" x14ac:dyDescent="0.2">
      <c r="B369" s="22"/>
    </row>
    <row r="370" spans="2:2" x14ac:dyDescent="0.2">
      <c r="B370" s="22"/>
    </row>
    <row r="371" spans="2:2" x14ac:dyDescent="0.2">
      <c r="B371" s="22"/>
    </row>
    <row r="372" spans="2:2" x14ac:dyDescent="0.2">
      <c r="B372" s="22"/>
    </row>
    <row r="373" spans="2:2" x14ac:dyDescent="0.2">
      <c r="B373" s="22"/>
    </row>
    <row r="374" spans="2:2" x14ac:dyDescent="0.2">
      <c r="B374" s="22"/>
    </row>
    <row r="375" spans="2:2" x14ac:dyDescent="0.2">
      <c r="B375" s="22"/>
    </row>
    <row r="376" spans="2:2" x14ac:dyDescent="0.2">
      <c r="B376" s="22"/>
    </row>
    <row r="377" spans="2:2" x14ac:dyDescent="0.2">
      <c r="B377" s="22"/>
    </row>
    <row r="378" spans="2:2" x14ac:dyDescent="0.2">
      <c r="B378" s="22"/>
    </row>
    <row r="379" spans="2:2" x14ac:dyDescent="0.2">
      <c r="B379" s="22"/>
    </row>
    <row r="380" spans="2:2" x14ac:dyDescent="0.2">
      <c r="B380" s="22"/>
    </row>
    <row r="381" spans="2:2" x14ac:dyDescent="0.2">
      <c r="B381" s="22"/>
    </row>
    <row r="382" spans="2:2" x14ac:dyDescent="0.2">
      <c r="B382" s="22"/>
    </row>
    <row r="383" spans="2:2" x14ac:dyDescent="0.2">
      <c r="B383" s="22"/>
    </row>
    <row r="384" spans="2:2" x14ac:dyDescent="0.2">
      <c r="B384" s="22"/>
    </row>
    <row r="385" spans="2:2" x14ac:dyDescent="0.2">
      <c r="B385" s="22"/>
    </row>
    <row r="386" spans="2:2" x14ac:dyDescent="0.2">
      <c r="B386" s="22"/>
    </row>
    <row r="387" spans="2:2" x14ac:dyDescent="0.2">
      <c r="B387" s="22"/>
    </row>
    <row r="388" spans="2:2" x14ac:dyDescent="0.2">
      <c r="B388" s="22"/>
    </row>
    <row r="389" spans="2:2" x14ac:dyDescent="0.2">
      <c r="B389" s="22"/>
    </row>
    <row r="390" spans="2:2" x14ac:dyDescent="0.2">
      <c r="B390" s="22"/>
    </row>
    <row r="391" spans="2:2" x14ac:dyDescent="0.2">
      <c r="B391" s="22"/>
    </row>
    <row r="392" spans="2:2" x14ac:dyDescent="0.2">
      <c r="B392" s="22"/>
    </row>
    <row r="393" spans="2:2" x14ac:dyDescent="0.2">
      <c r="B393" s="22"/>
    </row>
    <row r="394" spans="2:2" x14ac:dyDescent="0.2">
      <c r="B394" s="22"/>
    </row>
    <row r="395" spans="2:2" x14ac:dyDescent="0.2">
      <c r="B395" s="22"/>
    </row>
    <row r="396" spans="2:2" x14ac:dyDescent="0.2">
      <c r="B396" s="22"/>
    </row>
    <row r="397" spans="2:2" x14ac:dyDescent="0.2">
      <c r="B397" s="22"/>
    </row>
    <row r="398" spans="2:2" x14ac:dyDescent="0.2">
      <c r="B398" s="22"/>
    </row>
    <row r="399" spans="2:2" x14ac:dyDescent="0.2">
      <c r="B399" s="22"/>
    </row>
    <row r="400" spans="2:2" x14ac:dyDescent="0.2">
      <c r="B400" s="22"/>
    </row>
    <row r="401" spans="2:2" x14ac:dyDescent="0.2">
      <c r="B401" s="22"/>
    </row>
    <row r="402" spans="2:2" x14ac:dyDescent="0.2">
      <c r="B402" s="22"/>
    </row>
    <row r="403" spans="2:2" x14ac:dyDescent="0.2">
      <c r="B403" s="22"/>
    </row>
    <row r="404" spans="2:2" x14ac:dyDescent="0.2">
      <c r="B404" s="22"/>
    </row>
    <row r="405" spans="2:2" x14ac:dyDescent="0.2">
      <c r="B405" s="22"/>
    </row>
    <row r="406" spans="2:2" x14ac:dyDescent="0.2">
      <c r="B406" s="22"/>
    </row>
    <row r="407" spans="2:2" x14ac:dyDescent="0.2">
      <c r="B407" s="22"/>
    </row>
    <row r="408" spans="2:2" x14ac:dyDescent="0.2">
      <c r="B408" s="22"/>
    </row>
    <row r="409" spans="2:2" x14ac:dyDescent="0.2">
      <c r="B409" s="22"/>
    </row>
    <row r="410" spans="2:2" x14ac:dyDescent="0.2">
      <c r="B410" s="22"/>
    </row>
    <row r="411" spans="2:2" x14ac:dyDescent="0.2">
      <c r="B411" s="22"/>
    </row>
    <row r="412" spans="2:2" x14ac:dyDescent="0.2">
      <c r="B412" s="22"/>
    </row>
    <row r="413" spans="2:2" x14ac:dyDescent="0.2">
      <c r="B413" s="22"/>
    </row>
    <row r="414" spans="2:2" x14ac:dyDescent="0.2">
      <c r="B414" s="22"/>
    </row>
    <row r="415" spans="2:2" x14ac:dyDescent="0.2">
      <c r="B415" s="22"/>
    </row>
    <row r="416" spans="2:2" x14ac:dyDescent="0.2">
      <c r="B416" s="22"/>
    </row>
    <row r="417" spans="2:2" x14ac:dyDescent="0.2">
      <c r="B417" s="22"/>
    </row>
    <row r="418" spans="2:2" x14ac:dyDescent="0.2">
      <c r="B418" s="22"/>
    </row>
    <row r="419" spans="2:2" x14ac:dyDescent="0.2">
      <c r="B419" s="22"/>
    </row>
    <row r="420" spans="2:2" x14ac:dyDescent="0.2">
      <c r="B420" s="22"/>
    </row>
    <row r="421" spans="2:2" x14ac:dyDescent="0.2">
      <c r="B421" s="22"/>
    </row>
    <row r="422" spans="2:2" x14ac:dyDescent="0.2">
      <c r="B422" s="22"/>
    </row>
    <row r="423" spans="2:2" x14ac:dyDescent="0.2">
      <c r="B423" s="22"/>
    </row>
    <row r="424" spans="2:2" x14ac:dyDescent="0.2">
      <c r="B424" s="22"/>
    </row>
    <row r="425" spans="2:2" x14ac:dyDescent="0.2">
      <c r="B425" s="22"/>
    </row>
    <row r="426" spans="2:2" x14ac:dyDescent="0.2">
      <c r="B426" s="22"/>
    </row>
    <row r="427" spans="2:2" x14ac:dyDescent="0.2">
      <c r="B427" s="22"/>
    </row>
    <row r="428" spans="2:2" x14ac:dyDescent="0.2">
      <c r="B428" s="22"/>
    </row>
    <row r="429" spans="2:2" x14ac:dyDescent="0.2">
      <c r="B429" s="22"/>
    </row>
    <row r="430" spans="2:2" x14ac:dyDescent="0.2">
      <c r="B430" s="22"/>
    </row>
    <row r="431" spans="2:2" x14ac:dyDescent="0.2">
      <c r="B431" s="22"/>
    </row>
    <row r="432" spans="2:2" x14ac:dyDescent="0.2">
      <c r="B432" s="22"/>
    </row>
    <row r="433" spans="2:2" x14ac:dyDescent="0.2">
      <c r="B433" s="22"/>
    </row>
    <row r="434" spans="2:2" x14ac:dyDescent="0.2">
      <c r="B434" s="22"/>
    </row>
    <row r="435" spans="2:2" x14ac:dyDescent="0.2">
      <c r="B435" s="22"/>
    </row>
    <row r="436" spans="2:2" x14ac:dyDescent="0.2">
      <c r="B436" s="22"/>
    </row>
    <row r="437" spans="2:2" x14ac:dyDescent="0.2">
      <c r="B437" s="22"/>
    </row>
    <row r="438" spans="2:2" x14ac:dyDescent="0.2">
      <c r="B438" s="22"/>
    </row>
    <row r="439" spans="2:2" x14ac:dyDescent="0.2">
      <c r="B439" s="22"/>
    </row>
    <row r="440" spans="2:2" x14ac:dyDescent="0.2">
      <c r="B440" s="22"/>
    </row>
    <row r="441" spans="2:2" x14ac:dyDescent="0.2">
      <c r="B441" s="22"/>
    </row>
    <row r="442" spans="2:2" x14ac:dyDescent="0.2">
      <c r="B442" s="22"/>
    </row>
    <row r="443" spans="2:2" x14ac:dyDescent="0.2">
      <c r="B443" s="22"/>
    </row>
    <row r="444" spans="2:2" x14ac:dyDescent="0.2">
      <c r="B444" s="22"/>
    </row>
    <row r="445" spans="2:2" x14ac:dyDescent="0.2">
      <c r="B445" s="22"/>
    </row>
    <row r="446" spans="2:2" x14ac:dyDescent="0.2">
      <c r="B446" s="22"/>
    </row>
    <row r="447" spans="2:2" x14ac:dyDescent="0.2">
      <c r="B447" s="22"/>
    </row>
    <row r="448" spans="2:2" x14ac:dyDescent="0.2">
      <c r="B448" s="22"/>
    </row>
    <row r="449" spans="2:2" x14ac:dyDescent="0.2">
      <c r="B449" s="22"/>
    </row>
    <row r="450" spans="2:2" x14ac:dyDescent="0.2">
      <c r="B450" s="22"/>
    </row>
    <row r="451" spans="2:2" x14ac:dyDescent="0.2">
      <c r="B451" s="22"/>
    </row>
    <row r="452" spans="2:2" x14ac:dyDescent="0.2">
      <c r="B452" s="22"/>
    </row>
    <row r="453" spans="2:2" x14ac:dyDescent="0.2">
      <c r="B453" s="22"/>
    </row>
    <row r="454" spans="2:2" x14ac:dyDescent="0.2">
      <c r="B454" s="22"/>
    </row>
    <row r="455" spans="2:2" x14ac:dyDescent="0.2">
      <c r="B455" s="22"/>
    </row>
    <row r="456" spans="2:2" x14ac:dyDescent="0.2">
      <c r="B456" s="22"/>
    </row>
    <row r="457" spans="2:2" x14ac:dyDescent="0.2">
      <c r="B457" s="22"/>
    </row>
    <row r="458" spans="2:2" x14ac:dyDescent="0.2">
      <c r="B458" s="22"/>
    </row>
    <row r="459" spans="2:2" x14ac:dyDescent="0.2">
      <c r="B459" s="22"/>
    </row>
    <row r="460" spans="2:2" x14ac:dyDescent="0.2">
      <c r="B460" s="22"/>
    </row>
    <row r="461" spans="2:2" x14ac:dyDescent="0.2">
      <c r="B461" s="22"/>
    </row>
    <row r="462" spans="2:2" x14ac:dyDescent="0.2">
      <c r="B462" s="22"/>
    </row>
    <row r="463" spans="2:2" x14ac:dyDescent="0.2">
      <c r="B463" s="22"/>
    </row>
    <row r="464" spans="2:2" x14ac:dyDescent="0.2">
      <c r="B464" s="22"/>
    </row>
    <row r="465" spans="2:2" x14ac:dyDescent="0.2">
      <c r="B465" s="22"/>
    </row>
    <row r="466" spans="2:2" x14ac:dyDescent="0.2">
      <c r="B466" s="22"/>
    </row>
    <row r="467" spans="2:2" x14ac:dyDescent="0.2">
      <c r="B467" s="22"/>
    </row>
    <row r="468" spans="2:2" x14ac:dyDescent="0.2">
      <c r="B468" s="22"/>
    </row>
    <row r="469" spans="2:2" x14ac:dyDescent="0.2">
      <c r="B469" s="22"/>
    </row>
    <row r="470" spans="2:2" x14ac:dyDescent="0.2">
      <c r="B470" s="22"/>
    </row>
    <row r="471" spans="2:2" x14ac:dyDescent="0.2">
      <c r="B471" s="22"/>
    </row>
    <row r="472" spans="2:2" x14ac:dyDescent="0.2">
      <c r="B472" s="22"/>
    </row>
    <row r="473" spans="2:2" x14ac:dyDescent="0.2">
      <c r="B473" s="22"/>
    </row>
    <row r="474" spans="2:2" x14ac:dyDescent="0.2">
      <c r="B474" s="22"/>
    </row>
    <row r="475" spans="2:2" x14ac:dyDescent="0.2">
      <c r="B475" s="22"/>
    </row>
    <row r="476" spans="2:2" x14ac:dyDescent="0.2">
      <c r="B476" s="22"/>
    </row>
    <row r="477" spans="2:2" x14ac:dyDescent="0.2">
      <c r="B477" s="22"/>
    </row>
    <row r="478" spans="2:2" x14ac:dyDescent="0.2">
      <c r="B478" s="22"/>
    </row>
    <row r="479" spans="2:2" x14ac:dyDescent="0.2">
      <c r="B479" s="22"/>
    </row>
    <row r="480" spans="2:2" x14ac:dyDescent="0.2">
      <c r="B480" s="22"/>
    </row>
    <row r="481" spans="2:2" x14ac:dyDescent="0.2">
      <c r="B481" s="22"/>
    </row>
    <row r="482" spans="2:2" x14ac:dyDescent="0.2">
      <c r="B482" s="22"/>
    </row>
    <row r="483" spans="2:2" x14ac:dyDescent="0.2">
      <c r="B483" s="22"/>
    </row>
    <row r="484" spans="2:2" x14ac:dyDescent="0.2">
      <c r="B484" s="22"/>
    </row>
    <row r="485" spans="2:2" x14ac:dyDescent="0.2">
      <c r="B485" s="22"/>
    </row>
    <row r="486" spans="2:2" x14ac:dyDescent="0.2">
      <c r="B486" s="22"/>
    </row>
    <row r="487" spans="2:2" x14ac:dyDescent="0.2">
      <c r="B487" s="22"/>
    </row>
    <row r="488" spans="2:2" x14ac:dyDescent="0.2">
      <c r="B488" s="22"/>
    </row>
    <row r="489" spans="2:2" x14ac:dyDescent="0.2">
      <c r="B489" s="22"/>
    </row>
    <row r="490" spans="2:2" x14ac:dyDescent="0.2">
      <c r="B490" s="22"/>
    </row>
    <row r="491" spans="2:2" x14ac:dyDescent="0.2">
      <c r="B491" s="22"/>
    </row>
    <row r="492" spans="2:2" x14ac:dyDescent="0.2">
      <c r="B492" s="22"/>
    </row>
    <row r="493" spans="2:2" x14ac:dyDescent="0.2">
      <c r="B493" s="22"/>
    </row>
    <row r="494" spans="2:2" x14ac:dyDescent="0.2">
      <c r="B494" s="22"/>
    </row>
    <row r="495" spans="2:2" x14ac:dyDescent="0.2">
      <c r="B495" s="22"/>
    </row>
    <row r="496" spans="2:2" x14ac:dyDescent="0.2">
      <c r="B496" s="22"/>
    </row>
    <row r="497" spans="2:2" x14ac:dyDescent="0.2">
      <c r="B497" s="22"/>
    </row>
    <row r="498" spans="2:2" x14ac:dyDescent="0.2">
      <c r="B498" s="22"/>
    </row>
    <row r="499" spans="2:2" x14ac:dyDescent="0.2">
      <c r="B499" s="22"/>
    </row>
    <row r="500" spans="2:2" x14ac:dyDescent="0.2">
      <c r="B500" s="22"/>
    </row>
    <row r="501" spans="2:2" x14ac:dyDescent="0.2">
      <c r="B501" s="22"/>
    </row>
    <row r="502" spans="2:2" x14ac:dyDescent="0.2">
      <c r="B502" s="22"/>
    </row>
    <row r="503" spans="2:2" x14ac:dyDescent="0.2">
      <c r="B503" s="22"/>
    </row>
    <row r="504" spans="2:2" x14ac:dyDescent="0.2">
      <c r="B504" s="22"/>
    </row>
    <row r="505" spans="2:2" x14ac:dyDescent="0.2">
      <c r="B505" s="22"/>
    </row>
    <row r="506" spans="2:2" x14ac:dyDescent="0.2">
      <c r="B506" s="22"/>
    </row>
    <row r="507" spans="2:2" x14ac:dyDescent="0.2">
      <c r="B507" s="22"/>
    </row>
    <row r="508" spans="2:2" x14ac:dyDescent="0.2">
      <c r="B508" s="22"/>
    </row>
    <row r="509" spans="2:2" x14ac:dyDescent="0.2">
      <c r="B509" s="22"/>
    </row>
    <row r="510" spans="2:2" x14ac:dyDescent="0.2">
      <c r="B510" s="22"/>
    </row>
    <row r="511" spans="2:2" x14ac:dyDescent="0.2">
      <c r="B511" s="22"/>
    </row>
    <row r="512" spans="2:2" x14ac:dyDescent="0.2">
      <c r="B512" s="22"/>
    </row>
    <row r="513" spans="2:2" x14ac:dyDescent="0.2">
      <c r="B513" s="22"/>
    </row>
    <row r="514" spans="2:2" x14ac:dyDescent="0.2">
      <c r="B514" s="22"/>
    </row>
    <row r="515" spans="2:2" x14ac:dyDescent="0.2">
      <c r="B515" s="22"/>
    </row>
    <row r="516" spans="2:2" x14ac:dyDescent="0.2">
      <c r="B516" s="22"/>
    </row>
    <row r="517" spans="2:2" x14ac:dyDescent="0.2">
      <c r="B517" s="22"/>
    </row>
    <row r="518" spans="2:2" x14ac:dyDescent="0.2">
      <c r="B518" s="22"/>
    </row>
    <row r="519" spans="2:2" x14ac:dyDescent="0.2">
      <c r="B519" s="22"/>
    </row>
    <row r="520" spans="2:2" x14ac:dyDescent="0.2">
      <c r="B520" s="22"/>
    </row>
    <row r="521" spans="2:2" x14ac:dyDescent="0.2">
      <c r="B521" s="22"/>
    </row>
    <row r="522" spans="2:2" x14ac:dyDescent="0.2">
      <c r="B522" s="22"/>
    </row>
    <row r="523" spans="2:2" x14ac:dyDescent="0.2">
      <c r="B523" s="22"/>
    </row>
    <row r="524" spans="2:2" x14ac:dyDescent="0.2">
      <c r="B524" s="22"/>
    </row>
    <row r="525" spans="2:2" x14ac:dyDescent="0.2">
      <c r="B525" s="22"/>
    </row>
    <row r="526" spans="2:2" x14ac:dyDescent="0.2">
      <c r="B526" s="22"/>
    </row>
    <row r="527" spans="2:2" x14ac:dyDescent="0.2">
      <c r="B527" s="22"/>
    </row>
    <row r="528" spans="2:2" x14ac:dyDescent="0.2">
      <c r="B528" s="22"/>
    </row>
    <row r="529" spans="2:2" x14ac:dyDescent="0.2">
      <c r="B529" s="22"/>
    </row>
    <row r="530" spans="2:2" x14ac:dyDescent="0.2">
      <c r="B530" s="22"/>
    </row>
    <row r="531" spans="2:2" x14ac:dyDescent="0.2">
      <c r="B531" s="22"/>
    </row>
    <row r="532" spans="2:2" x14ac:dyDescent="0.2">
      <c r="B532" s="22"/>
    </row>
    <row r="533" spans="2:2" x14ac:dyDescent="0.2">
      <c r="B533" s="22"/>
    </row>
    <row r="534" spans="2:2" x14ac:dyDescent="0.2">
      <c r="B534" s="22"/>
    </row>
    <row r="535" spans="2:2" x14ac:dyDescent="0.2">
      <c r="B535" s="22"/>
    </row>
    <row r="536" spans="2:2" x14ac:dyDescent="0.2">
      <c r="B536" s="22"/>
    </row>
    <row r="537" spans="2:2" x14ac:dyDescent="0.2">
      <c r="B537" s="22"/>
    </row>
    <row r="538" spans="2:2" x14ac:dyDescent="0.2">
      <c r="B538" s="22"/>
    </row>
    <row r="539" spans="2:2" x14ac:dyDescent="0.2">
      <c r="B539" s="22"/>
    </row>
    <row r="540" spans="2:2" x14ac:dyDescent="0.2">
      <c r="B540" s="22"/>
    </row>
    <row r="541" spans="2:2" x14ac:dyDescent="0.2">
      <c r="B541" s="22"/>
    </row>
    <row r="542" spans="2:2" x14ac:dyDescent="0.2">
      <c r="B542" s="22"/>
    </row>
    <row r="543" spans="2:2" x14ac:dyDescent="0.2">
      <c r="B543" s="22"/>
    </row>
    <row r="544" spans="2:2" x14ac:dyDescent="0.2">
      <c r="B544" s="22"/>
    </row>
    <row r="545" spans="2:2" x14ac:dyDescent="0.2">
      <c r="B545" s="22"/>
    </row>
    <row r="546" spans="2:2" x14ac:dyDescent="0.2">
      <c r="B546" s="22"/>
    </row>
    <row r="547" spans="2:2" x14ac:dyDescent="0.2">
      <c r="B547" s="22"/>
    </row>
    <row r="548" spans="2:2" x14ac:dyDescent="0.2">
      <c r="B548" s="22"/>
    </row>
    <row r="549" spans="2:2" x14ac:dyDescent="0.2">
      <c r="B549" s="22"/>
    </row>
    <row r="550" spans="2:2" x14ac:dyDescent="0.2">
      <c r="B550" s="22"/>
    </row>
    <row r="551" spans="2:2" x14ac:dyDescent="0.2">
      <c r="B551" s="22"/>
    </row>
    <row r="552" spans="2:2" x14ac:dyDescent="0.2">
      <c r="B552" s="22"/>
    </row>
    <row r="553" spans="2:2" x14ac:dyDescent="0.2">
      <c r="B553" s="22"/>
    </row>
    <row r="554" spans="2:2" x14ac:dyDescent="0.2">
      <c r="B554" s="22"/>
    </row>
    <row r="555" spans="2:2" x14ac:dyDescent="0.2">
      <c r="B555" s="22"/>
    </row>
    <row r="556" spans="2:2" x14ac:dyDescent="0.2">
      <c r="B556" s="22"/>
    </row>
    <row r="557" spans="2:2" x14ac:dyDescent="0.2">
      <c r="B557" s="22"/>
    </row>
    <row r="558" spans="2:2" x14ac:dyDescent="0.2">
      <c r="B558" s="22"/>
    </row>
    <row r="559" spans="2:2" x14ac:dyDescent="0.2">
      <c r="B559" s="22"/>
    </row>
    <row r="560" spans="2:2" x14ac:dyDescent="0.2">
      <c r="B560" s="22"/>
    </row>
    <row r="561" spans="2:2" x14ac:dyDescent="0.2">
      <c r="B561" s="22"/>
    </row>
    <row r="562" spans="2:2" x14ac:dyDescent="0.2">
      <c r="B562" s="22"/>
    </row>
    <row r="563" spans="2:2" x14ac:dyDescent="0.2">
      <c r="B563" s="22"/>
    </row>
    <row r="564" spans="2:2" x14ac:dyDescent="0.2">
      <c r="B564" s="22"/>
    </row>
    <row r="565" spans="2:2" x14ac:dyDescent="0.2">
      <c r="B565" s="22"/>
    </row>
    <row r="566" spans="2:2" x14ac:dyDescent="0.2">
      <c r="B566" s="22"/>
    </row>
    <row r="567" spans="2:2" x14ac:dyDescent="0.2">
      <c r="B567" s="22"/>
    </row>
    <row r="568" spans="2:2" x14ac:dyDescent="0.2">
      <c r="B568" s="22"/>
    </row>
    <row r="569" spans="2:2" x14ac:dyDescent="0.2">
      <c r="B569" s="22"/>
    </row>
    <row r="570" spans="2:2" x14ac:dyDescent="0.2">
      <c r="B570" s="22"/>
    </row>
    <row r="571" spans="2:2" x14ac:dyDescent="0.2">
      <c r="B571" s="22"/>
    </row>
    <row r="572" spans="2:2" x14ac:dyDescent="0.2">
      <c r="B572" s="22"/>
    </row>
    <row r="573" spans="2:2" x14ac:dyDescent="0.2">
      <c r="B573" s="22"/>
    </row>
    <row r="574" spans="2:2" x14ac:dyDescent="0.2">
      <c r="B574" s="22"/>
    </row>
    <row r="575" spans="2:2" x14ac:dyDescent="0.2">
      <c r="B575" s="22"/>
    </row>
    <row r="576" spans="2:2" x14ac:dyDescent="0.2">
      <c r="B576" s="22"/>
    </row>
    <row r="577" spans="2:2" x14ac:dyDescent="0.2">
      <c r="B577" s="22"/>
    </row>
    <row r="578" spans="2:2" x14ac:dyDescent="0.2">
      <c r="B578" s="22"/>
    </row>
    <row r="579" spans="2:2" x14ac:dyDescent="0.2">
      <c r="B579" s="22"/>
    </row>
    <row r="580" spans="2:2" x14ac:dyDescent="0.2">
      <c r="B580" s="22"/>
    </row>
    <row r="581" spans="2:2" x14ac:dyDescent="0.2">
      <c r="B581" s="22"/>
    </row>
    <row r="582" spans="2:2" x14ac:dyDescent="0.2">
      <c r="B582" s="22"/>
    </row>
    <row r="583" spans="2:2" x14ac:dyDescent="0.2">
      <c r="B583" s="22"/>
    </row>
    <row r="584" spans="2:2" x14ac:dyDescent="0.2">
      <c r="B584" s="22"/>
    </row>
    <row r="585" spans="2:2" x14ac:dyDescent="0.2">
      <c r="B585" s="22"/>
    </row>
    <row r="586" spans="2:2" x14ac:dyDescent="0.2">
      <c r="B586" s="22"/>
    </row>
    <row r="587" spans="2:2" x14ac:dyDescent="0.2">
      <c r="B587" s="22"/>
    </row>
    <row r="588" spans="2:2" x14ac:dyDescent="0.2">
      <c r="B588" s="22"/>
    </row>
    <row r="589" spans="2:2" x14ac:dyDescent="0.2">
      <c r="B589" s="22"/>
    </row>
    <row r="590" spans="2:2" x14ac:dyDescent="0.2">
      <c r="B590" s="22"/>
    </row>
    <row r="591" spans="2:2" x14ac:dyDescent="0.2">
      <c r="B591" s="22"/>
    </row>
    <row r="592" spans="2:2" x14ac:dyDescent="0.2">
      <c r="B592" s="22"/>
    </row>
    <row r="593" spans="2:2" x14ac:dyDescent="0.2">
      <c r="B593" s="22"/>
    </row>
    <row r="594" spans="2:2" x14ac:dyDescent="0.2">
      <c r="B594" s="22"/>
    </row>
    <row r="595" spans="2:2" x14ac:dyDescent="0.2">
      <c r="B595" s="22"/>
    </row>
    <row r="596" spans="2:2" x14ac:dyDescent="0.2">
      <c r="B596" s="22"/>
    </row>
    <row r="597" spans="2:2" x14ac:dyDescent="0.2">
      <c r="B597" s="22"/>
    </row>
    <row r="598" spans="2:2" x14ac:dyDescent="0.2">
      <c r="B598" s="22"/>
    </row>
    <row r="599" spans="2:2" x14ac:dyDescent="0.2">
      <c r="B599" s="22"/>
    </row>
    <row r="600" spans="2:2" x14ac:dyDescent="0.2">
      <c r="B600" s="22"/>
    </row>
    <row r="601" spans="2:2" x14ac:dyDescent="0.2">
      <c r="B601" s="22"/>
    </row>
    <row r="602" spans="2:2" x14ac:dyDescent="0.2">
      <c r="B602" s="22"/>
    </row>
    <row r="603" spans="2:2" x14ac:dyDescent="0.2">
      <c r="B603" s="22"/>
    </row>
    <row r="604" spans="2:2" x14ac:dyDescent="0.2">
      <c r="B604" s="22"/>
    </row>
    <row r="605" spans="2:2" x14ac:dyDescent="0.2">
      <c r="B605" s="22"/>
    </row>
    <row r="606" spans="2:2" x14ac:dyDescent="0.2">
      <c r="B606" s="22"/>
    </row>
    <row r="607" spans="2:2" x14ac:dyDescent="0.2">
      <c r="B607" s="22"/>
    </row>
    <row r="608" spans="2:2" x14ac:dyDescent="0.2">
      <c r="B608" s="22"/>
    </row>
    <row r="609" spans="2:2" x14ac:dyDescent="0.2">
      <c r="B609" s="22"/>
    </row>
    <row r="610" spans="2:2" x14ac:dyDescent="0.2">
      <c r="B610" s="22"/>
    </row>
    <row r="611" spans="2:2" x14ac:dyDescent="0.2">
      <c r="B611" s="22"/>
    </row>
    <row r="612" spans="2:2" x14ac:dyDescent="0.2">
      <c r="B612" s="22"/>
    </row>
    <row r="613" spans="2:2" x14ac:dyDescent="0.2">
      <c r="B613" s="22"/>
    </row>
    <row r="614" spans="2:2" x14ac:dyDescent="0.2">
      <c r="B614" s="22"/>
    </row>
    <row r="615" spans="2:2" x14ac:dyDescent="0.2">
      <c r="B615" s="22"/>
    </row>
    <row r="616" spans="2:2" x14ac:dyDescent="0.2">
      <c r="B616" s="22"/>
    </row>
    <row r="617" spans="2:2" x14ac:dyDescent="0.2">
      <c r="B617" s="22"/>
    </row>
    <row r="618" spans="2:2" x14ac:dyDescent="0.2">
      <c r="B618" s="22"/>
    </row>
    <row r="619" spans="2:2" x14ac:dyDescent="0.2">
      <c r="B619" s="22"/>
    </row>
    <row r="620" spans="2:2" x14ac:dyDescent="0.2">
      <c r="B620" s="22"/>
    </row>
    <row r="621" spans="2:2" x14ac:dyDescent="0.2">
      <c r="B621" s="22"/>
    </row>
    <row r="622" spans="2:2" x14ac:dyDescent="0.2">
      <c r="B622" s="22"/>
    </row>
    <row r="623" spans="2:2" x14ac:dyDescent="0.2">
      <c r="B623" s="22"/>
    </row>
    <row r="624" spans="2:2" x14ac:dyDescent="0.2">
      <c r="B624" s="22"/>
    </row>
    <row r="625" spans="2:2" x14ac:dyDescent="0.2">
      <c r="B625" s="22"/>
    </row>
    <row r="626" spans="2:2" x14ac:dyDescent="0.2">
      <c r="B626" s="22"/>
    </row>
    <row r="627" spans="2:2" x14ac:dyDescent="0.2">
      <c r="B627" s="22"/>
    </row>
    <row r="628" spans="2:2" x14ac:dyDescent="0.2">
      <c r="B628" s="22"/>
    </row>
    <row r="629" spans="2:2" x14ac:dyDescent="0.2">
      <c r="B629" s="22"/>
    </row>
    <row r="630" spans="2:2" x14ac:dyDescent="0.2">
      <c r="B630" s="22"/>
    </row>
    <row r="631" spans="2:2" x14ac:dyDescent="0.2">
      <c r="B631" s="22"/>
    </row>
    <row r="632" spans="2:2" x14ac:dyDescent="0.2">
      <c r="B632" s="22"/>
    </row>
    <row r="633" spans="2:2" x14ac:dyDescent="0.2">
      <c r="B633" s="22"/>
    </row>
    <row r="634" spans="2:2" x14ac:dyDescent="0.2">
      <c r="B634" s="22"/>
    </row>
    <row r="635" spans="2:2" x14ac:dyDescent="0.2">
      <c r="B635" s="22"/>
    </row>
    <row r="636" spans="2:2" x14ac:dyDescent="0.2">
      <c r="B636" s="22"/>
    </row>
    <row r="637" spans="2:2" x14ac:dyDescent="0.2">
      <c r="B637" s="22"/>
    </row>
    <row r="638" spans="2:2" x14ac:dyDescent="0.2">
      <c r="B638" s="22"/>
    </row>
    <row r="639" spans="2:2" x14ac:dyDescent="0.2">
      <c r="B639" s="22"/>
    </row>
    <row r="640" spans="2:2" x14ac:dyDescent="0.2">
      <c r="B640" s="22"/>
    </row>
    <row r="641" spans="2:2" x14ac:dyDescent="0.2">
      <c r="B641" s="22"/>
    </row>
    <row r="642" spans="2:2" x14ac:dyDescent="0.2">
      <c r="B642" s="2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CE40-4FF7-BE49-85C4-3CDF494209EE}">
  <dimension ref="A1:BH68"/>
  <sheetViews>
    <sheetView topLeftCell="AY1" zoomScale="138" workbookViewId="0">
      <selection activeCell="BG71" sqref="BG71"/>
    </sheetView>
  </sheetViews>
  <sheetFormatPr baseColWidth="10" defaultRowHeight="16" x14ac:dyDescent="0.2"/>
  <cols>
    <col min="2" max="2" width="22.33203125" customWidth="1"/>
  </cols>
  <sheetData>
    <row r="1" spans="1:60" ht="32" x14ac:dyDescent="0.2">
      <c r="A1" s="39"/>
      <c r="B1" s="30" t="s">
        <v>0</v>
      </c>
      <c r="C1" s="40" t="s">
        <v>23</v>
      </c>
      <c r="D1" s="40" t="s">
        <v>2</v>
      </c>
      <c r="E1" s="40" t="s">
        <v>24</v>
      </c>
      <c r="F1" s="40" t="s">
        <v>25</v>
      </c>
      <c r="G1" s="40" t="s">
        <v>26</v>
      </c>
      <c r="H1" s="40" t="s">
        <v>27</v>
      </c>
      <c r="I1" s="40" t="s">
        <v>28</v>
      </c>
      <c r="J1" s="31" t="s">
        <v>5</v>
      </c>
      <c r="K1" s="31" t="s">
        <v>29</v>
      </c>
      <c r="L1" s="31" t="s">
        <v>30</v>
      </c>
      <c r="M1" s="31" t="s">
        <v>31</v>
      </c>
      <c r="N1" s="31" t="s">
        <v>228</v>
      </c>
      <c r="O1" s="31" t="s">
        <v>350</v>
      </c>
      <c r="P1" s="31" t="s">
        <v>34</v>
      </c>
      <c r="Q1" s="31" t="s">
        <v>35</v>
      </c>
      <c r="R1" s="31" t="s">
        <v>36</v>
      </c>
      <c r="S1" s="31" t="s">
        <v>37</v>
      </c>
      <c r="T1" s="31" t="s">
        <v>38</v>
      </c>
      <c r="U1" s="31" t="s">
        <v>39</v>
      </c>
      <c r="V1" s="31" t="s">
        <v>40</v>
      </c>
      <c r="W1" s="31" t="s">
        <v>41</v>
      </c>
      <c r="X1" s="31" t="s">
        <v>42</v>
      </c>
      <c r="Y1" s="31" t="s">
        <v>43</v>
      </c>
      <c r="Z1" s="31" t="s">
        <v>44</v>
      </c>
      <c r="AA1" s="31" t="s">
        <v>45</v>
      </c>
      <c r="AB1" s="31" t="s">
        <v>46</v>
      </c>
      <c r="AC1" s="31" t="s">
        <v>47</v>
      </c>
      <c r="AD1" s="31" t="s">
        <v>48</v>
      </c>
      <c r="AE1" s="31" t="s">
        <v>49</v>
      </c>
      <c r="AF1" s="31" t="s">
        <v>351</v>
      </c>
      <c r="AG1" s="31" t="s">
        <v>352</v>
      </c>
      <c r="AH1" s="31" t="s">
        <v>50</v>
      </c>
      <c r="AI1" s="31" t="s">
        <v>51</v>
      </c>
      <c r="AJ1" s="31" t="s">
        <v>52</v>
      </c>
      <c r="AK1" s="31" t="s">
        <v>53</v>
      </c>
      <c r="AL1" s="31" t="s">
        <v>54</v>
      </c>
      <c r="AM1" s="31" t="s">
        <v>55</v>
      </c>
      <c r="AN1" s="31" t="s">
        <v>56</v>
      </c>
      <c r="AO1" s="31" t="s">
        <v>57</v>
      </c>
      <c r="AP1" s="31" t="s">
        <v>58</v>
      </c>
      <c r="AQ1" s="31" t="s">
        <v>59</v>
      </c>
      <c r="AR1" s="31" t="s">
        <v>60</v>
      </c>
      <c r="AS1" s="31" t="s">
        <v>61</v>
      </c>
      <c r="AT1" s="31" t="s">
        <v>353</v>
      </c>
      <c r="AU1" s="31" t="s">
        <v>354</v>
      </c>
      <c r="AV1" s="31" t="s">
        <v>355</v>
      </c>
      <c r="AW1" s="31" t="s">
        <v>356</v>
      </c>
      <c r="AX1" s="31" t="s">
        <v>357</v>
      </c>
      <c r="AY1" s="31" t="s">
        <v>358</v>
      </c>
      <c r="AZ1" s="31" t="s">
        <v>359</v>
      </c>
      <c r="BA1" s="31" t="s">
        <v>20</v>
      </c>
      <c r="BB1" s="31" t="s">
        <v>1</v>
      </c>
      <c r="BC1" s="31" t="s">
        <v>360</v>
      </c>
      <c r="BD1" s="31" t="s">
        <v>21</v>
      </c>
      <c r="BE1" s="31" t="s">
        <v>361</v>
      </c>
      <c r="BF1" s="46" t="s">
        <v>437</v>
      </c>
      <c r="BG1" s="46" t="s">
        <v>212</v>
      </c>
      <c r="BH1" s="46" t="s">
        <v>438</v>
      </c>
    </row>
    <row r="2" spans="1:60" x14ac:dyDescent="0.2">
      <c r="A2" s="41">
        <v>0</v>
      </c>
      <c r="B2" s="32" t="s">
        <v>362</v>
      </c>
      <c r="C2" s="42">
        <v>1059</v>
      </c>
      <c r="D2" s="32">
        <v>1.1762150000000001E-2</v>
      </c>
      <c r="E2" s="43">
        <v>9.6566999999999999E-5</v>
      </c>
      <c r="F2" s="32">
        <v>9.0366909999999995E-2</v>
      </c>
      <c r="G2" s="32">
        <v>2.93897E-3</v>
      </c>
      <c r="H2" s="32">
        <v>1.7940408999999999</v>
      </c>
      <c r="I2" s="32">
        <v>2.3385599999999999E-3</v>
      </c>
      <c r="J2" s="32">
        <v>0.19713749</v>
      </c>
      <c r="K2" s="32">
        <v>3.3314E-4</v>
      </c>
      <c r="L2" s="32">
        <v>1</v>
      </c>
      <c r="M2" s="32">
        <v>0</v>
      </c>
      <c r="N2" s="32">
        <v>1.05303108</v>
      </c>
      <c r="O2" s="32">
        <v>4.8367699999999998E-3</v>
      </c>
      <c r="P2" s="32">
        <v>3.8370580000000001E-2</v>
      </c>
      <c r="Q2" s="32">
        <v>1.2776000000000001E-4</v>
      </c>
      <c r="R2" s="32">
        <v>1043.8</v>
      </c>
      <c r="S2" s="32">
        <v>8.5733982700000002</v>
      </c>
      <c r="T2" s="32">
        <v>8019.5</v>
      </c>
      <c r="U2" s="32">
        <v>260.93941100000001</v>
      </c>
      <c r="V2" s="32">
        <v>159205.6</v>
      </c>
      <c r="W2" s="32">
        <v>143.96456800000001</v>
      </c>
      <c r="X2" s="32">
        <v>17494.5</v>
      </c>
      <c r="Y2" s="32">
        <v>32.697215399999997</v>
      </c>
      <c r="Z2" s="32">
        <v>88742.85</v>
      </c>
      <c r="AA2" s="32">
        <v>83.851694699999996</v>
      </c>
      <c r="AB2" s="32">
        <v>93444.2</v>
      </c>
      <c r="AC2" s="32">
        <v>381.381123</v>
      </c>
      <c r="AD2" s="32">
        <v>3405.15</v>
      </c>
      <c r="AE2" s="32">
        <v>12.314577399999999</v>
      </c>
      <c r="AF2" s="32">
        <v>-988.23784999999998</v>
      </c>
      <c r="AG2" s="32">
        <v>9.6566540000000006E-2</v>
      </c>
      <c r="AH2" s="32">
        <v>7201.7529699999996</v>
      </c>
      <c r="AI2" s="32">
        <v>266.74249500000002</v>
      </c>
      <c r="AJ2" s="32">
        <v>4684647.9800000004</v>
      </c>
      <c r="AK2" s="32">
        <v>6107.82384</v>
      </c>
      <c r="AL2" s="32">
        <v>-409.49072999999999</v>
      </c>
      <c r="AM2" s="32">
        <v>0.99789956000000002</v>
      </c>
      <c r="AN2" s="32">
        <v>1993.7062100000001</v>
      </c>
      <c r="AO2" s="32">
        <v>0</v>
      </c>
      <c r="AP2" s="32">
        <v>2150.6646999999998</v>
      </c>
      <c r="AQ2" s="32">
        <v>14.4715878</v>
      </c>
      <c r="AR2" s="32">
        <v>-885.19537000000003</v>
      </c>
      <c r="AS2" s="32">
        <v>0.38226387000000001</v>
      </c>
      <c r="AT2" s="32">
        <v>1.2534323999999999</v>
      </c>
      <c r="AU2" s="32">
        <v>13.257578799999999</v>
      </c>
      <c r="AV2" s="32">
        <v>1.47901836</v>
      </c>
      <c r="AW2" s="32">
        <v>0.97102522999999996</v>
      </c>
      <c r="AX2" s="32">
        <v>0</v>
      </c>
      <c r="AY2" s="32">
        <v>4.6578947599999996</v>
      </c>
      <c r="AZ2" s="32">
        <v>0.90633191000000002</v>
      </c>
      <c r="BA2" s="32" t="s">
        <v>246</v>
      </c>
      <c r="BB2" s="32">
        <v>48.7</v>
      </c>
      <c r="BC2" s="32" t="s">
        <v>363</v>
      </c>
      <c r="BD2" s="32" t="s">
        <v>72</v>
      </c>
      <c r="BE2" s="44" t="s">
        <v>364</v>
      </c>
      <c r="BF2">
        <f>BB2*D2</f>
        <v>0.57281670500000004</v>
      </c>
      <c r="BG2">
        <v>165</v>
      </c>
    </row>
    <row r="3" spans="1:60" x14ac:dyDescent="0.2">
      <c r="A3" s="45">
        <v>1</v>
      </c>
      <c r="B3" s="32" t="s">
        <v>365</v>
      </c>
      <c r="C3" s="42">
        <v>1000</v>
      </c>
      <c r="D3" s="32">
        <v>1.1711549999999999E-2</v>
      </c>
      <c r="E3" s="43">
        <v>6.9906000000000005E-5</v>
      </c>
      <c r="F3" s="32">
        <v>0.10578228000000001</v>
      </c>
      <c r="G3" s="32">
        <v>2.4560799999999998E-3</v>
      </c>
      <c r="H3" s="32">
        <v>1.78422825</v>
      </c>
      <c r="I3" s="32">
        <v>2.1558800000000002E-3</v>
      </c>
      <c r="J3" s="32">
        <v>0.19575582999999999</v>
      </c>
      <c r="K3" s="32">
        <v>3.2036E-4</v>
      </c>
      <c r="L3" s="32">
        <v>1</v>
      </c>
      <c r="M3" s="32">
        <v>0</v>
      </c>
      <c r="N3" s="32">
        <v>1.05857892</v>
      </c>
      <c r="O3" s="32">
        <v>4.2494799999999999E-3</v>
      </c>
      <c r="P3" s="32">
        <v>3.814646E-2</v>
      </c>
      <c r="Q3" s="32">
        <v>1.3284000000000001E-4</v>
      </c>
      <c r="R3" s="32">
        <v>1026.5999999999999</v>
      </c>
      <c r="S3" s="32">
        <v>6.1833392399999996</v>
      </c>
      <c r="T3" s="32">
        <v>9272.5</v>
      </c>
      <c r="U3" s="32">
        <v>214.78768600000001</v>
      </c>
      <c r="V3" s="32">
        <v>156398</v>
      </c>
      <c r="W3" s="32">
        <v>122.96923</v>
      </c>
      <c r="X3" s="32">
        <v>17159.2</v>
      </c>
      <c r="Y3" s="32">
        <v>25.5263125</v>
      </c>
      <c r="Z3" s="32">
        <v>87657.45</v>
      </c>
      <c r="AA3" s="32">
        <v>92.507964799999996</v>
      </c>
      <c r="AB3" s="32">
        <v>92791.95</v>
      </c>
      <c r="AC3" s="32">
        <v>379.48963300000003</v>
      </c>
      <c r="AD3" s="32">
        <v>3343.8</v>
      </c>
      <c r="AE3" s="32">
        <v>11.883115</v>
      </c>
      <c r="AF3" s="32">
        <v>-988.28845000000001</v>
      </c>
      <c r="AG3" s="32">
        <v>6.9905560000000005E-2</v>
      </c>
      <c r="AH3" s="32">
        <v>8600.8608000000004</v>
      </c>
      <c r="AI3" s="32">
        <v>222.91489100000001</v>
      </c>
      <c r="AJ3" s="32">
        <v>4659019.45</v>
      </c>
      <c r="AK3" s="32">
        <v>5630.6889600000004</v>
      </c>
      <c r="AL3" s="32">
        <v>-413.62936999999999</v>
      </c>
      <c r="AM3" s="32">
        <v>0.95962124000000004</v>
      </c>
      <c r="AN3" s="32">
        <v>1993.7062100000001</v>
      </c>
      <c r="AO3" s="32">
        <v>0</v>
      </c>
      <c r="AP3" s="32">
        <v>2167.2638200000001</v>
      </c>
      <c r="AQ3" s="32">
        <v>12.714431299999999</v>
      </c>
      <c r="AR3" s="32">
        <v>-885.86595</v>
      </c>
      <c r="AS3" s="32">
        <v>0.39746003000000002</v>
      </c>
      <c r="AT3" s="32">
        <v>0.90377697000000001</v>
      </c>
      <c r="AU3" s="32">
        <v>10.106116800000001</v>
      </c>
      <c r="AV3" s="32">
        <v>1.3612288100000001</v>
      </c>
      <c r="AW3" s="32">
        <v>0.93185213</v>
      </c>
      <c r="AX3" s="32">
        <v>0</v>
      </c>
      <c r="AY3" s="32">
        <v>4.0511293400000001</v>
      </c>
      <c r="AZ3" s="32">
        <v>0.93942190000000003</v>
      </c>
      <c r="BA3" s="32" t="s">
        <v>246</v>
      </c>
      <c r="BB3" s="32">
        <v>48.7</v>
      </c>
      <c r="BC3" s="32" t="s">
        <v>363</v>
      </c>
      <c r="BD3" s="32" t="s">
        <v>72</v>
      </c>
      <c r="BE3" s="44" t="s">
        <v>364</v>
      </c>
      <c r="BF3">
        <f>BB3*D3</f>
        <v>0.57035248500000002</v>
      </c>
      <c r="BG3">
        <v>165</v>
      </c>
    </row>
    <row r="4" spans="1:60" x14ac:dyDescent="0.2">
      <c r="A4" s="45">
        <v>2</v>
      </c>
      <c r="B4" s="32" t="s">
        <v>366</v>
      </c>
      <c r="C4" s="42">
        <v>894</v>
      </c>
      <c r="D4" s="32">
        <v>1.0876520000000001E-2</v>
      </c>
      <c r="E4" s="43">
        <v>7.0951999999999994E-5</v>
      </c>
      <c r="F4" s="32">
        <v>0.26911589000000002</v>
      </c>
      <c r="G4" s="32">
        <v>3.8762999999999997E-4</v>
      </c>
      <c r="H4" s="32">
        <v>1.7754457400000001</v>
      </c>
      <c r="I4" s="32">
        <v>1.8376E-3</v>
      </c>
      <c r="J4" s="32">
        <v>0.19494415000000001</v>
      </c>
      <c r="K4" s="32">
        <v>3.6736000000000001E-4</v>
      </c>
      <c r="L4" s="32">
        <v>1</v>
      </c>
      <c r="M4" s="32">
        <v>0</v>
      </c>
      <c r="N4" s="32">
        <v>1.0593259399999999</v>
      </c>
      <c r="O4" s="32">
        <v>5.10619E-3</v>
      </c>
      <c r="P4" s="32">
        <v>3.716999E-2</v>
      </c>
      <c r="Q4" s="32">
        <v>1.7176E-4</v>
      </c>
      <c r="R4" s="32">
        <v>925.76</v>
      </c>
      <c r="S4" s="32">
        <v>6.0853047</v>
      </c>
      <c r="T4" s="32">
        <v>22905.439999999999</v>
      </c>
      <c r="U4" s="32">
        <v>23.966231799999999</v>
      </c>
      <c r="V4" s="32">
        <v>151115</v>
      </c>
      <c r="W4" s="32">
        <v>76.878995799999998</v>
      </c>
      <c r="X4" s="32">
        <v>16592.560000000001</v>
      </c>
      <c r="Y4" s="32">
        <v>30.197134500000001</v>
      </c>
      <c r="Z4" s="32">
        <v>85115.68</v>
      </c>
      <c r="AA4" s="32">
        <v>84.822967000000006</v>
      </c>
      <c r="AB4" s="32">
        <v>90162.64</v>
      </c>
      <c r="AC4" s="32">
        <v>421.35206899999997</v>
      </c>
      <c r="AD4" s="32">
        <v>3163.68</v>
      </c>
      <c r="AE4" s="32">
        <v>14.3519708</v>
      </c>
      <c r="AF4" s="32">
        <v>-989.12347999999997</v>
      </c>
      <c r="AG4" s="32">
        <v>7.095158E-2</v>
      </c>
      <c r="AH4" s="32">
        <v>23425.112400000002</v>
      </c>
      <c r="AI4" s="32">
        <v>35.181414599999997</v>
      </c>
      <c r="AJ4" s="32">
        <v>4636081.43</v>
      </c>
      <c r="AK4" s="32">
        <v>4799.4071000000004</v>
      </c>
      <c r="AL4" s="32">
        <v>-416.06067999999999</v>
      </c>
      <c r="AM4" s="32">
        <v>1.1003832499999999</v>
      </c>
      <c r="AN4" s="32">
        <v>1993.7062100000001</v>
      </c>
      <c r="AO4" s="32">
        <v>0</v>
      </c>
      <c r="AP4" s="32">
        <v>2169.4989</v>
      </c>
      <c r="AQ4" s="32">
        <v>15.277704399999999</v>
      </c>
      <c r="AR4" s="32">
        <v>-888.78755000000001</v>
      </c>
      <c r="AS4" s="32">
        <v>0.51389266</v>
      </c>
      <c r="AT4" s="32">
        <v>1.0491043200000001</v>
      </c>
      <c r="AU4" s="32">
        <v>1.0283549999999999</v>
      </c>
      <c r="AV4" s="32">
        <v>1.2834526799999999</v>
      </c>
      <c r="AW4" s="32">
        <v>1.1800658500000001</v>
      </c>
      <c r="AX4" s="32">
        <v>0</v>
      </c>
      <c r="AY4" s="32">
        <v>5.3600403999999999</v>
      </c>
      <c r="AZ4" s="32">
        <v>1.3562416100000001</v>
      </c>
      <c r="BA4" s="32" t="s">
        <v>246</v>
      </c>
      <c r="BB4" s="32">
        <v>48.7</v>
      </c>
      <c r="BC4" s="32" t="s">
        <v>363</v>
      </c>
      <c r="BD4" s="32" t="s">
        <v>72</v>
      </c>
      <c r="BE4" s="44" t="s">
        <v>364</v>
      </c>
      <c r="BF4">
        <f>BB4*D4</f>
        <v>0.52968652400000005</v>
      </c>
      <c r="BG4">
        <v>165</v>
      </c>
    </row>
    <row r="5" spans="1:60" x14ac:dyDescent="0.2">
      <c r="A5" s="45">
        <v>3</v>
      </c>
      <c r="B5" s="32" t="s">
        <v>367</v>
      </c>
      <c r="C5" s="42">
        <v>1018</v>
      </c>
      <c r="D5" s="32">
        <v>1.148744E-2</v>
      </c>
      <c r="E5" s="43">
        <v>8.3269999999999994E-5</v>
      </c>
      <c r="F5" s="32">
        <v>0.26899632000000001</v>
      </c>
      <c r="G5" s="32">
        <v>4.7197999999999999E-4</v>
      </c>
      <c r="H5" s="32">
        <v>1.76223391</v>
      </c>
      <c r="I5" s="32">
        <v>1.8851300000000001E-3</v>
      </c>
      <c r="J5" s="32">
        <v>0.19584132000000001</v>
      </c>
      <c r="K5" s="32">
        <v>4.1285999999999997E-4</v>
      </c>
      <c r="L5" s="32">
        <v>1</v>
      </c>
      <c r="M5" s="32">
        <v>0</v>
      </c>
      <c r="N5" s="32">
        <v>1.0613533399999999</v>
      </c>
      <c r="O5" s="32">
        <v>5.1158899999999997E-3</v>
      </c>
      <c r="P5" s="32">
        <v>3.7532330000000003E-2</v>
      </c>
      <c r="Q5" s="32">
        <v>1.4469999999999999E-4</v>
      </c>
      <c r="R5" s="32">
        <v>1031</v>
      </c>
      <c r="S5" s="32">
        <v>7.6109570099999999</v>
      </c>
      <c r="T5" s="32">
        <v>24141.56</v>
      </c>
      <c r="U5" s="32">
        <v>33.355713199999997</v>
      </c>
      <c r="V5" s="32">
        <v>158155.64000000001</v>
      </c>
      <c r="W5" s="32">
        <v>99.178927200000004</v>
      </c>
      <c r="X5" s="32">
        <v>17576.32</v>
      </c>
      <c r="Y5" s="32">
        <v>35.921800300000001</v>
      </c>
      <c r="Z5" s="32">
        <v>89749.08</v>
      </c>
      <c r="AA5" s="32">
        <v>87.634143300000005</v>
      </c>
      <c r="AB5" s="32">
        <v>95257.08</v>
      </c>
      <c r="AC5" s="32">
        <v>481.63052499999998</v>
      </c>
      <c r="AD5" s="32">
        <v>3368.44</v>
      </c>
      <c r="AE5" s="32">
        <v>12.831612</v>
      </c>
      <c r="AF5" s="32">
        <v>-988.51256000000001</v>
      </c>
      <c r="AG5" s="32">
        <v>8.3270060000000007E-2</v>
      </c>
      <c r="AH5" s="32">
        <v>23414.2605</v>
      </c>
      <c r="AI5" s="32">
        <v>42.837415200000002</v>
      </c>
      <c r="AJ5" s="32">
        <v>4601574.9800000004</v>
      </c>
      <c r="AK5" s="32">
        <v>4923.5425599999999</v>
      </c>
      <c r="AL5" s="32">
        <v>-413.37329999999997</v>
      </c>
      <c r="AM5" s="32">
        <v>1.23668161</v>
      </c>
      <c r="AN5" s="32">
        <v>1993.7062100000001</v>
      </c>
      <c r="AO5" s="32">
        <v>0</v>
      </c>
      <c r="AP5" s="32">
        <v>2175.56486</v>
      </c>
      <c r="AQ5" s="32">
        <v>15.3067265</v>
      </c>
      <c r="AR5" s="32">
        <v>-887.70342000000005</v>
      </c>
      <c r="AS5" s="32">
        <v>0.43295060000000002</v>
      </c>
      <c r="AT5" s="32">
        <v>1.22987593</v>
      </c>
      <c r="AU5" s="32">
        <v>1.2861153000000001</v>
      </c>
      <c r="AV5" s="32">
        <v>1.36031141</v>
      </c>
      <c r="AW5" s="32">
        <v>1.35822077</v>
      </c>
      <c r="AX5" s="32">
        <v>0</v>
      </c>
      <c r="AY5" s="32">
        <v>5.5065355399999998</v>
      </c>
      <c r="AZ5" s="32">
        <v>1.1674333699999999</v>
      </c>
      <c r="BA5" s="32" t="s">
        <v>246</v>
      </c>
      <c r="BB5" s="32">
        <v>48.7</v>
      </c>
      <c r="BC5" s="32" t="s">
        <v>363</v>
      </c>
      <c r="BD5" s="32" t="s">
        <v>72</v>
      </c>
      <c r="BE5" s="44" t="s">
        <v>364</v>
      </c>
      <c r="BF5">
        <f>BB5*D5</f>
        <v>0.55943832800000004</v>
      </c>
      <c r="BG5">
        <v>165</v>
      </c>
    </row>
    <row r="6" spans="1:60" x14ac:dyDescent="0.2">
      <c r="A6" s="45">
        <v>4</v>
      </c>
      <c r="B6" s="32" t="s">
        <v>368</v>
      </c>
      <c r="C6" s="42">
        <v>178</v>
      </c>
      <c r="D6" s="32">
        <v>2.5381499999999999E-3</v>
      </c>
      <c r="E6" s="43">
        <v>3.7129000000000003E-5</v>
      </c>
      <c r="F6" s="32">
        <v>3.5417709999999998E-2</v>
      </c>
      <c r="G6" s="32">
        <v>1.5896000000000001E-4</v>
      </c>
      <c r="H6" s="32">
        <v>1.66043557</v>
      </c>
      <c r="I6" s="32">
        <v>2.0111199999999999E-3</v>
      </c>
      <c r="J6" s="32">
        <v>9.9115720000000004E-2</v>
      </c>
      <c r="K6" s="32">
        <v>2.6161000000000001E-4</v>
      </c>
      <c r="L6" s="32">
        <v>1</v>
      </c>
      <c r="M6" s="32">
        <v>0</v>
      </c>
      <c r="N6" s="32">
        <v>1.9061999999999999E-4</v>
      </c>
      <c r="O6" s="43">
        <v>1.0465000000000001E-5</v>
      </c>
      <c r="P6" s="43">
        <v>2.6571E-5</v>
      </c>
      <c r="Q6" s="43">
        <v>4.1327999999999996E-6</v>
      </c>
      <c r="R6" s="32">
        <v>183.08</v>
      </c>
      <c r="S6" s="32">
        <v>2.6260997700000002</v>
      </c>
      <c r="T6" s="32">
        <v>2554.96</v>
      </c>
      <c r="U6" s="32">
        <v>11.6833899</v>
      </c>
      <c r="V6" s="32">
        <v>119780.12</v>
      </c>
      <c r="W6" s="32">
        <v>171.667103</v>
      </c>
      <c r="X6" s="32">
        <v>7150.08</v>
      </c>
      <c r="Y6" s="32">
        <v>20.9727538</v>
      </c>
      <c r="Z6" s="32">
        <v>72140.039999999994</v>
      </c>
      <c r="AA6" s="32">
        <v>129.38306800000001</v>
      </c>
      <c r="AB6" s="32">
        <v>13.76</v>
      </c>
      <c r="AC6" s="32">
        <v>0.75780384000000001</v>
      </c>
      <c r="AD6" s="32">
        <v>1.92</v>
      </c>
      <c r="AE6" s="32">
        <v>0.29955523000000001</v>
      </c>
      <c r="AF6" s="32">
        <v>-997.46185000000003</v>
      </c>
      <c r="AG6" s="32">
        <v>3.7128950000000001E-2</v>
      </c>
      <c r="AH6" s="32">
        <v>2214.5315799999998</v>
      </c>
      <c r="AI6" s="32">
        <v>14.4277522</v>
      </c>
      <c r="AJ6" s="32">
        <v>4335699.67</v>
      </c>
      <c r="AK6" s="32">
        <v>5252.6216599999998</v>
      </c>
      <c r="AL6" s="32">
        <v>-703.10694000000001</v>
      </c>
      <c r="AM6" s="32">
        <v>0.78363236999999997</v>
      </c>
      <c r="AN6" s="32">
        <v>1993.7062100000001</v>
      </c>
      <c r="AO6" s="32">
        <v>0</v>
      </c>
      <c r="AP6" s="32">
        <v>-999.42966999999999</v>
      </c>
      <c r="AQ6" s="32">
        <v>3.131221E-2</v>
      </c>
      <c r="AR6" s="32">
        <v>-999.92049999999995</v>
      </c>
      <c r="AS6" s="32">
        <v>1.2365370000000001E-2</v>
      </c>
      <c r="AT6" s="32">
        <v>1.05054015</v>
      </c>
      <c r="AU6" s="32">
        <v>1.1848463199999999</v>
      </c>
      <c r="AV6" s="32">
        <v>1.36578899</v>
      </c>
      <c r="AW6" s="32">
        <v>1.1313396099999999</v>
      </c>
      <c r="AX6" s="32">
        <v>0</v>
      </c>
      <c r="AY6" s="32">
        <v>1.08217823</v>
      </c>
      <c r="AZ6" s="32">
        <v>1.14532452</v>
      </c>
      <c r="BA6" s="32" t="s">
        <v>369</v>
      </c>
      <c r="BB6" s="32">
        <v>53.97</v>
      </c>
      <c r="BC6" s="32" t="s">
        <v>363</v>
      </c>
      <c r="BD6" s="32" t="s">
        <v>370</v>
      </c>
      <c r="BE6" s="44" t="s">
        <v>364</v>
      </c>
      <c r="BF6">
        <f>BB6*D6</f>
        <v>0.13698395549999998</v>
      </c>
      <c r="BG6">
        <v>0</v>
      </c>
    </row>
    <row r="7" spans="1:60" x14ac:dyDescent="0.2">
      <c r="A7" s="45">
        <v>5</v>
      </c>
      <c r="B7" s="32" t="s">
        <v>371</v>
      </c>
      <c r="C7" s="42">
        <v>187</v>
      </c>
      <c r="D7" s="32">
        <v>2.3332700000000001E-3</v>
      </c>
      <c r="E7" s="43">
        <v>3.7854E-5</v>
      </c>
      <c r="F7" s="32">
        <v>3.6270419999999998E-2</v>
      </c>
      <c r="G7" s="32">
        <v>1.7631E-4</v>
      </c>
      <c r="H7" s="32">
        <v>1.6462643699999999</v>
      </c>
      <c r="I7" s="32">
        <v>1.28312E-3</v>
      </c>
      <c r="J7" s="32">
        <v>0.10068434</v>
      </c>
      <c r="K7" s="32">
        <v>2.8415E-4</v>
      </c>
      <c r="L7" s="32">
        <v>1</v>
      </c>
      <c r="M7" s="32">
        <v>0</v>
      </c>
      <c r="N7" s="32">
        <v>1.3981E-4</v>
      </c>
      <c r="O7" s="43">
        <v>9.2791000000000007E-6</v>
      </c>
      <c r="P7" s="43">
        <v>3.4578E-5</v>
      </c>
      <c r="Q7" s="43">
        <v>4.2034000000000003E-6</v>
      </c>
      <c r="R7" s="32">
        <v>180.88</v>
      </c>
      <c r="S7" s="32">
        <v>2.9604729399999998</v>
      </c>
      <c r="T7" s="32">
        <v>2811.6</v>
      </c>
      <c r="U7" s="32">
        <v>13.364380499999999</v>
      </c>
      <c r="V7" s="32">
        <v>127615.8</v>
      </c>
      <c r="W7" s="32">
        <v>80.930834700000005</v>
      </c>
      <c r="X7" s="32">
        <v>7804.8</v>
      </c>
      <c r="Y7" s="32">
        <v>20.3656574</v>
      </c>
      <c r="Z7" s="32">
        <v>77519.12</v>
      </c>
      <c r="AA7" s="32">
        <v>57.786368600000003</v>
      </c>
      <c r="AB7" s="32">
        <v>10.84</v>
      </c>
      <c r="AC7" s="32">
        <v>0.72037028000000003</v>
      </c>
      <c r="AD7" s="32">
        <v>2.68</v>
      </c>
      <c r="AE7" s="32">
        <v>0.32516662000000002</v>
      </c>
      <c r="AF7" s="32">
        <v>-997.66673000000003</v>
      </c>
      <c r="AG7" s="32">
        <v>3.785413E-2</v>
      </c>
      <c r="AH7" s="32">
        <v>2291.9242599999998</v>
      </c>
      <c r="AI7" s="32">
        <v>16.0022989</v>
      </c>
      <c r="AJ7" s="32">
        <v>4298687.5599999996</v>
      </c>
      <c r="AK7" s="32">
        <v>3351.23432</v>
      </c>
      <c r="AL7" s="32">
        <v>-698.40826000000004</v>
      </c>
      <c r="AM7" s="32">
        <v>0.85115503999999997</v>
      </c>
      <c r="AN7" s="32">
        <v>1993.7062100000001</v>
      </c>
      <c r="AO7" s="32">
        <v>0</v>
      </c>
      <c r="AP7" s="32">
        <v>-999.58168000000001</v>
      </c>
      <c r="AQ7" s="32">
        <v>2.7762889999999998E-2</v>
      </c>
      <c r="AR7" s="32">
        <v>-999.89653999999996</v>
      </c>
      <c r="AS7" s="32">
        <v>1.2576439999999999E-2</v>
      </c>
      <c r="AT7" s="32">
        <v>1.15820038</v>
      </c>
      <c r="AU7" s="32">
        <v>1.3456108200000001</v>
      </c>
      <c r="AV7" s="32">
        <v>0.90960180000000002</v>
      </c>
      <c r="AW7" s="32">
        <v>1.2629487100000001</v>
      </c>
      <c r="AX7" s="32">
        <v>0</v>
      </c>
      <c r="AY7" s="32">
        <v>1.1611334799999999</v>
      </c>
      <c r="AZ7" s="32">
        <v>1.05756775</v>
      </c>
      <c r="BA7" s="32" t="s">
        <v>369</v>
      </c>
      <c r="BB7" s="32">
        <v>53.97</v>
      </c>
      <c r="BC7" s="32" t="s">
        <v>363</v>
      </c>
      <c r="BD7" s="32" t="s">
        <v>370</v>
      </c>
      <c r="BE7" s="44" t="s">
        <v>364</v>
      </c>
      <c r="BF7">
        <f>BB7*D7</f>
        <v>0.1259265819</v>
      </c>
      <c r="BG7">
        <v>0</v>
      </c>
    </row>
    <row r="8" spans="1:60" x14ac:dyDescent="0.2">
      <c r="A8" s="45">
        <v>6</v>
      </c>
      <c r="B8" s="32" t="s">
        <v>372</v>
      </c>
      <c r="C8" s="42">
        <v>167</v>
      </c>
      <c r="D8" s="32">
        <v>1.2118400000000001E-3</v>
      </c>
      <c r="E8" s="43">
        <v>1.9542E-5</v>
      </c>
      <c r="F8" s="32">
        <v>1.5494700000000001E-3</v>
      </c>
      <c r="G8" s="43">
        <v>2.0684999999999999E-5</v>
      </c>
      <c r="H8" s="32">
        <v>1.62104501</v>
      </c>
      <c r="I8" s="32">
        <v>1.7369499999999999E-3</v>
      </c>
      <c r="J8" s="32">
        <v>3.412E-4</v>
      </c>
      <c r="K8" s="43">
        <v>1.3679999999999999E-5</v>
      </c>
      <c r="L8" s="32">
        <v>1</v>
      </c>
      <c r="M8" s="32">
        <v>0</v>
      </c>
      <c r="N8" s="43">
        <v>8.9656999999999999E-5</v>
      </c>
      <c r="O8" s="43">
        <v>6.0874999999999997E-6</v>
      </c>
      <c r="P8" s="32">
        <v>1.1104745</v>
      </c>
      <c r="Q8" s="32">
        <v>1.93714E-3</v>
      </c>
      <c r="R8" s="32">
        <v>154.12</v>
      </c>
      <c r="S8" s="32">
        <v>2.4531068700000001</v>
      </c>
      <c r="T8" s="32">
        <v>197.08</v>
      </c>
      <c r="U8" s="32">
        <v>2.6501069199999998</v>
      </c>
      <c r="V8" s="32">
        <v>206175.88</v>
      </c>
      <c r="W8" s="32">
        <v>88.315331200000003</v>
      </c>
      <c r="X8" s="32">
        <v>43.4</v>
      </c>
      <c r="Y8" s="32">
        <v>1.74260342</v>
      </c>
      <c r="Z8" s="32">
        <v>127189.72</v>
      </c>
      <c r="AA8" s="32">
        <v>113.787851</v>
      </c>
      <c r="AB8" s="32">
        <v>11.4</v>
      </c>
      <c r="AC8" s="32">
        <v>0.77244201999999995</v>
      </c>
      <c r="AD8" s="32">
        <v>141236.68</v>
      </c>
      <c r="AE8" s="32">
        <v>163.326337</v>
      </c>
      <c r="AF8" s="32">
        <v>-998.78815999999995</v>
      </c>
      <c r="AG8" s="32">
        <v>1.9542110000000001E-2</v>
      </c>
      <c r="AH8" s="32">
        <v>-859.36927000000003</v>
      </c>
      <c r="AI8" s="32">
        <v>1.8774016899999999</v>
      </c>
      <c r="AJ8" s="32">
        <v>4232820.0199999996</v>
      </c>
      <c r="AK8" s="32">
        <v>4536.5268299999998</v>
      </c>
      <c r="AL8" s="32">
        <v>-998.97796000000005</v>
      </c>
      <c r="AM8" s="32">
        <v>4.097721E-2</v>
      </c>
      <c r="AN8" s="32">
        <v>1993.7062100000001</v>
      </c>
      <c r="AO8" s="32">
        <v>0</v>
      </c>
      <c r="AP8" s="32">
        <v>-999.73175000000003</v>
      </c>
      <c r="AQ8" s="32">
        <v>1.821391E-2</v>
      </c>
      <c r="AR8" s="32">
        <v>2322.5351999999998</v>
      </c>
      <c r="AS8" s="32">
        <v>5.7959156900000002</v>
      </c>
      <c r="AT8" s="32">
        <v>1.06325694</v>
      </c>
      <c r="AU8" s="32">
        <v>0.99519601000000002</v>
      </c>
      <c r="AV8" s="32">
        <v>1.5970635799999999</v>
      </c>
      <c r="AW8" s="32">
        <v>1.40344015</v>
      </c>
      <c r="AX8" s="32">
        <v>0</v>
      </c>
      <c r="AY8" s="32">
        <v>1.21825279</v>
      </c>
      <c r="AZ8" s="32">
        <v>2.39820433</v>
      </c>
      <c r="BA8" s="32" t="s">
        <v>122</v>
      </c>
      <c r="BB8" s="32">
        <v>100</v>
      </c>
      <c r="BC8" s="32" t="s">
        <v>363</v>
      </c>
      <c r="BD8" s="32" t="s">
        <v>72</v>
      </c>
      <c r="BE8" s="44" t="s">
        <v>364</v>
      </c>
      <c r="BF8">
        <f>BB8*D8</f>
        <v>0.121184</v>
      </c>
      <c r="BG8">
        <v>0</v>
      </c>
    </row>
    <row r="9" spans="1:60" x14ac:dyDescent="0.2">
      <c r="A9" s="45">
        <v>7</v>
      </c>
      <c r="B9" s="32" t="s">
        <v>373</v>
      </c>
      <c r="C9" s="42">
        <v>153</v>
      </c>
      <c r="D9" s="32">
        <v>1.15909E-3</v>
      </c>
      <c r="E9" s="43">
        <v>2.1027E-5</v>
      </c>
      <c r="F9" s="32">
        <v>1.7920099999999999E-3</v>
      </c>
      <c r="G9" s="43">
        <v>2.4998999999999999E-5</v>
      </c>
      <c r="H9" s="32">
        <v>1.6598936900000001</v>
      </c>
      <c r="I9" s="32">
        <v>1.6324200000000001E-3</v>
      </c>
      <c r="J9" s="32">
        <v>3.7567999999999998E-4</v>
      </c>
      <c r="K9" s="43">
        <v>1.0063E-5</v>
      </c>
      <c r="L9" s="32">
        <v>1</v>
      </c>
      <c r="M9" s="32">
        <v>0</v>
      </c>
      <c r="N9" s="43">
        <v>8.7869999999999997E-5</v>
      </c>
      <c r="O9" s="43">
        <v>5.9325000000000004E-6</v>
      </c>
      <c r="P9" s="32">
        <v>1.1726060899999999</v>
      </c>
      <c r="Q9" s="32">
        <v>1.69455E-3</v>
      </c>
      <c r="R9" s="32">
        <v>142.91999999999999</v>
      </c>
      <c r="S9" s="32">
        <v>2.5566384200000001</v>
      </c>
      <c r="T9" s="32">
        <v>221</v>
      </c>
      <c r="U9" s="32">
        <v>3.1272991499999998</v>
      </c>
      <c r="V9" s="32">
        <v>204691.24</v>
      </c>
      <c r="W9" s="32">
        <v>126.264079</v>
      </c>
      <c r="X9" s="32">
        <v>46.32</v>
      </c>
      <c r="Y9" s="32">
        <v>1.2270832599999999</v>
      </c>
      <c r="Z9" s="32">
        <v>123318.92</v>
      </c>
      <c r="AA9" s="32">
        <v>149.94378900000001</v>
      </c>
      <c r="AB9" s="32">
        <v>10.84</v>
      </c>
      <c r="AC9" s="32">
        <v>0.73412078999999997</v>
      </c>
      <c r="AD9" s="32">
        <v>144600.24</v>
      </c>
      <c r="AE9" s="32">
        <v>151.483611</v>
      </c>
      <c r="AF9" s="32">
        <v>-998.84091000000001</v>
      </c>
      <c r="AG9" s="32">
        <v>2.1026719999999999E-2</v>
      </c>
      <c r="AH9" s="32">
        <v>-837.35581000000002</v>
      </c>
      <c r="AI9" s="32">
        <v>2.26892396</v>
      </c>
      <c r="AJ9" s="32">
        <v>4334284.41</v>
      </c>
      <c r="AK9" s="32">
        <v>4263.5219900000002</v>
      </c>
      <c r="AL9" s="32">
        <v>-998.87468000000001</v>
      </c>
      <c r="AM9" s="32">
        <v>3.0141689999999999E-2</v>
      </c>
      <c r="AN9" s="32">
        <v>1993.7062100000001</v>
      </c>
      <c r="AO9" s="32">
        <v>0</v>
      </c>
      <c r="AP9" s="32">
        <v>-999.73708999999997</v>
      </c>
      <c r="AQ9" s="32">
        <v>1.774997E-2</v>
      </c>
      <c r="AR9" s="32">
        <v>2508.43264</v>
      </c>
      <c r="AS9" s="32">
        <v>5.0700800800000003</v>
      </c>
      <c r="AT9" s="32">
        <v>1.1518541</v>
      </c>
      <c r="AU9" s="32">
        <v>1.10112163</v>
      </c>
      <c r="AV9" s="32">
        <v>1.4498341400000001</v>
      </c>
      <c r="AW9" s="32">
        <v>0.96859346000000002</v>
      </c>
      <c r="AX9" s="32">
        <v>0</v>
      </c>
      <c r="AY9" s="32">
        <v>1.18123712</v>
      </c>
      <c r="AZ9" s="32">
        <v>1.9812794</v>
      </c>
      <c r="BA9" s="32" t="s">
        <v>122</v>
      </c>
      <c r="BB9" s="32">
        <v>100</v>
      </c>
      <c r="BC9" s="32" t="s">
        <v>363</v>
      </c>
      <c r="BD9" s="32" t="s">
        <v>72</v>
      </c>
      <c r="BE9" s="44" t="s">
        <v>364</v>
      </c>
      <c r="BF9">
        <f>BB9*D9</f>
        <v>0.115909</v>
      </c>
      <c r="BG9">
        <v>0</v>
      </c>
    </row>
    <row r="10" spans="1:60" x14ac:dyDescent="0.2">
      <c r="A10" s="45">
        <v>8</v>
      </c>
      <c r="B10" s="32" t="s">
        <v>374</v>
      </c>
      <c r="C10" s="42">
        <v>159</v>
      </c>
      <c r="D10" s="32">
        <v>1.12937E-3</v>
      </c>
      <c r="E10" s="43">
        <v>1.7374999999999999E-5</v>
      </c>
      <c r="F10" s="32">
        <v>7.0241100000000001E-3</v>
      </c>
      <c r="G10" s="43">
        <v>3.6111E-5</v>
      </c>
      <c r="H10" s="32">
        <v>1.4119825399999999</v>
      </c>
      <c r="I10" s="32">
        <v>1.7198700000000001E-3</v>
      </c>
      <c r="J10" s="32">
        <v>3.2040999999999998E-4</v>
      </c>
      <c r="K10" s="43">
        <v>1.1646E-5</v>
      </c>
      <c r="L10" s="32">
        <v>1</v>
      </c>
      <c r="M10" s="32">
        <v>0</v>
      </c>
      <c r="N10" s="43">
        <v>5.6487999999999999E-5</v>
      </c>
      <c r="O10" s="43">
        <v>5.1247999999999996E-6</v>
      </c>
      <c r="P10" s="32">
        <v>1.9729E-4</v>
      </c>
      <c r="Q10" s="43">
        <v>6.8718E-6</v>
      </c>
      <c r="R10" s="32">
        <v>164.04</v>
      </c>
      <c r="S10" s="32">
        <v>2.6372207599999999</v>
      </c>
      <c r="T10" s="32">
        <v>1019.96</v>
      </c>
      <c r="U10" s="32">
        <v>4.8646616900000001</v>
      </c>
      <c r="V10" s="32">
        <v>205038.2</v>
      </c>
      <c r="W10" s="32">
        <v>129.05965</v>
      </c>
      <c r="X10" s="32">
        <v>46.52</v>
      </c>
      <c r="Y10" s="32">
        <v>1.68237927</v>
      </c>
      <c r="Z10" s="32">
        <v>145217.44</v>
      </c>
      <c r="AA10" s="32">
        <v>176.724164</v>
      </c>
      <c r="AB10" s="32">
        <v>8.1999999999999993</v>
      </c>
      <c r="AC10" s="32">
        <v>0.74161984999999997</v>
      </c>
      <c r="AD10" s="32">
        <v>28.64</v>
      </c>
      <c r="AE10" s="32">
        <v>0.98806207999999995</v>
      </c>
      <c r="AF10" s="32">
        <v>-998.87063000000001</v>
      </c>
      <c r="AG10" s="32">
        <v>1.7375330000000001E-2</v>
      </c>
      <c r="AH10" s="32">
        <v>-362.48764999999997</v>
      </c>
      <c r="AI10" s="32">
        <v>3.27746235</v>
      </c>
      <c r="AJ10" s="32">
        <v>3686793.92</v>
      </c>
      <c r="AK10" s="32">
        <v>4491.9279500000002</v>
      </c>
      <c r="AL10" s="32">
        <v>-999.04022999999995</v>
      </c>
      <c r="AM10" s="32">
        <v>3.4885289999999999E-2</v>
      </c>
      <c r="AN10" s="32">
        <v>1993.7062100000001</v>
      </c>
      <c r="AO10" s="32">
        <v>0</v>
      </c>
      <c r="AP10" s="32">
        <v>-999.83099000000004</v>
      </c>
      <c r="AQ10" s="32">
        <v>1.533353E-2</v>
      </c>
      <c r="AR10" s="32">
        <v>-999.40971000000002</v>
      </c>
      <c r="AS10" s="32">
        <v>2.0560499999999999E-2</v>
      </c>
      <c r="AT10" s="32">
        <v>1.0465849899999999</v>
      </c>
      <c r="AU10" s="32">
        <v>0.86949564999999995</v>
      </c>
      <c r="AV10" s="32">
        <v>1.88732598</v>
      </c>
      <c r="AW10" s="32">
        <v>1.3172681500000001</v>
      </c>
      <c r="AX10" s="32">
        <v>0</v>
      </c>
      <c r="AY10" s="32">
        <v>1.3805867000000001</v>
      </c>
      <c r="AZ10" s="32">
        <v>0.99051436999999998</v>
      </c>
      <c r="BA10" s="32" t="s">
        <v>118</v>
      </c>
      <c r="BB10" s="32">
        <v>100</v>
      </c>
      <c r="BC10" s="32" t="s">
        <v>363</v>
      </c>
      <c r="BD10" s="32" t="s">
        <v>72</v>
      </c>
      <c r="BE10" s="44" t="s">
        <v>364</v>
      </c>
      <c r="BF10">
        <f>BB10*D10</f>
        <v>0.112937</v>
      </c>
      <c r="BG10">
        <v>0</v>
      </c>
    </row>
    <row r="11" spans="1:60" x14ac:dyDescent="0.2">
      <c r="A11" s="45">
        <v>9</v>
      </c>
      <c r="B11" s="32" t="s">
        <v>375</v>
      </c>
      <c r="C11" s="42">
        <v>128</v>
      </c>
      <c r="D11" s="32">
        <v>8.3445999999999998E-4</v>
      </c>
      <c r="E11" s="43">
        <v>1.5565000000000001E-5</v>
      </c>
      <c r="F11" s="32">
        <v>7.78519E-3</v>
      </c>
      <c r="G11" s="43">
        <v>5.5279999999999999E-5</v>
      </c>
      <c r="H11" s="32">
        <v>1.4622190799999999</v>
      </c>
      <c r="I11" s="32">
        <v>1.7315E-3</v>
      </c>
      <c r="J11" s="32">
        <v>3.5003999999999998E-4</v>
      </c>
      <c r="K11" s="43">
        <v>8.7641999999999999E-6</v>
      </c>
      <c r="L11" s="32">
        <v>1</v>
      </c>
      <c r="M11" s="32">
        <v>0</v>
      </c>
      <c r="N11" s="43">
        <v>4.6647999999999998E-5</v>
      </c>
      <c r="O11" s="43">
        <v>3.8446999999999998E-6</v>
      </c>
      <c r="P11" s="32">
        <v>2.1953000000000001E-4</v>
      </c>
      <c r="Q11" s="43">
        <v>7.0294E-6</v>
      </c>
      <c r="R11" s="32">
        <v>120.88</v>
      </c>
      <c r="S11" s="32">
        <v>2.2363064800000001</v>
      </c>
      <c r="T11" s="32">
        <v>1127.8399999999999</v>
      </c>
      <c r="U11" s="32">
        <v>8.0253099599999995</v>
      </c>
      <c r="V11" s="32">
        <v>211828.16</v>
      </c>
      <c r="W11" s="32">
        <v>135.59020000000001</v>
      </c>
      <c r="X11" s="32">
        <v>50.72</v>
      </c>
      <c r="Y11" s="32">
        <v>1.2864939399999999</v>
      </c>
      <c r="Z11" s="32">
        <v>144870.51999999999</v>
      </c>
      <c r="AA11" s="32">
        <v>119.784127</v>
      </c>
      <c r="AB11" s="32">
        <v>6.76</v>
      </c>
      <c r="AC11" s="32">
        <v>0.55761395999999996</v>
      </c>
      <c r="AD11" s="32">
        <v>31.8</v>
      </c>
      <c r="AE11" s="32">
        <v>1.0148891600000001</v>
      </c>
      <c r="AF11" s="32">
        <v>-999.16553999999996</v>
      </c>
      <c r="AG11" s="32">
        <v>1.556519E-2</v>
      </c>
      <c r="AH11" s="32">
        <v>-293.41136</v>
      </c>
      <c r="AI11" s="32">
        <v>5.0172341500000002</v>
      </c>
      <c r="AJ11" s="32">
        <v>3818000.93</v>
      </c>
      <c r="AK11" s="32">
        <v>4522.3118400000003</v>
      </c>
      <c r="AL11" s="32">
        <v>-998.95149000000004</v>
      </c>
      <c r="AM11" s="32">
        <v>2.6252500000000002E-2</v>
      </c>
      <c r="AN11" s="32">
        <v>1993.7062100000001</v>
      </c>
      <c r="AO11" s="32">
        <v>0</v>
      </c>
      <c r="AP11" s="32">
        <v>-999.86042999999995</v>
      </c>
      <c r="AQ11" s="32">
        <v>1.150324E-2</v>
      </c>
      <c r="AR11" s="32">
        <v>-999.34316000000001</v>
      </c>
      <c r="AS11" s="32">
        <v>2.1031830000000001E-2</v>
      </c>
      <c r="AT11" s="32">
        <v>1.08941021</v>
      </c>
      <c r="AU11" s="32">
        <v>1.2623624200000001</v>
      </c>
      <c r="AV11" s="32">
        <v>1.84581605</v>
      </c>
      <c r="AW11" s="32">
        <v>0.94745482999999997</v>
      </c>
      <c r="AX11" s="32">
        <v>0</v>
      </c>
      <c r="AY11" s="32">
        <v>1.1387769599999999</v>
      </c>
      <c r="AZ11" s="32">
        <v>0.95947280000000001</v>
      </c>
      <c r="BA11" s="32" t="s">
        <v>118</v>
      </c>
      <c r="BB11" s="32">
        <v>100</v>
      </c>
      <c r="BC11" s="32" t="s">
        <v>363</v>
      </c>
      <c r="BD11" s="32" t="s">
        <v>72</v>
      </c>
      <c r="BE11" s="44" t="s">
        <v>364</v>
      </c>
      <c r="BF11">
        <f>BB11*D11</f>
        <v>8.3445999999999992E-2</v>
      </c>
      <c r="BG11">
        <v>0</v>
      </c>
    </row>
    <row r="12" spans="1:60" x14ac:dyDescent="0.2">
      <c r="A12" s="45">
        <v>10</v>
      </c>
      <c r="B12" s="32" t="s">
        <v>376</v>
      </c>
      <c r="C12" s="42">
        <v>691</v>
      </c>
      <c r="D12" s="32">
        <v>7.0219699999999998E-3</v>
      </c>
      <c r="E12" s="43">
        <v>5.6804E-5</v>
      </c>
      <c r="F12" s="32">
        <v>1.5355479700000001</v>
      </c>
      <c r="G12" s="32">
        <v>2.07815E-3</v>
      </c>
      <c r="H12" s="32">
        <v>1.8465462399999999</v>
      </c>
      <c r="I12" s="32">
        <v>2.0292999999999999E-3</v>
      </c>
      <c r="J12" s="32">
        <v>0.27173153</v>
      </c>
      <c r="K12" s="32">
        <v>3.5921999999999999E-4</v>
      </c>
      <c r="L12" s="32">
        <v>1</v>
      </c>
      <c r="M12" s="32">
        <v>0</v>
      </c>
      <c r="N12" s="32">
        <v>1.05711884</v>
      </c>
      <c r="O12" s="32">
        <v>2.15994E-3</v>
      </c>
      <c r="P12" s="32">
        <v>0.16668717</v>
      </c>
      <c r="Q12" s="32">
        <v>2.7208000000000001E-4</v>
      </c>
      <c r="R12" s="32">
        <v>716.56</v>
      </c>
      <c r="S12" s="32">
        <v>5.4939603200000002</v>
      </c>
      <c r="T12" s="32">
        <v>156705.60000000001</v>
      </c>
      <c r="U12" s="32">
        <v>94.800105500000001</v>
      </c>
      <c r="V12" s="32">
        <v>188444.96</v>
      </c>
      <c r="W12" s="32">
        <v>112.178065</v>
      </c>
      <c r="X12" s="32">
        <v>27731.16</v>
      </c>
      <c r="Y12" s="32">
        <v>35.063593699999998</v>
      </c>
      <c r="Z12" s="32">
        <v>102056.16</v>
      </c>
      <c r="AA12" s="32">
        <v>144.68342100000001</v>
      </c>
      <c r="AB12" s="32">
        <v>107883.56</v>
      </c>
      <c r="AC12" s="32">
        <v>233.432368</v>
      </c>
      <c r="AD12" s="32">
        <v>17011.12</v>
      </c>
      <c r="AE12" s="32">
        <v>29.631589000000002</v>
      </c>
      <c r="AF12" s="32">
        <v>-992.97802999999999</v>
      </c>
      <c r="AG12" s="32">
        <v>5.6804060000000003E-2</v>
      </c>
      <c r="AH12" s="32">
        <v>138367.215</v>
      </c>
      <c r="AI12" s="32">
        <v>188.61372600000001</v>
      </c>
      <c r="AJ12" s="32">
        <v>4821780.62</v>
      </c>
      <c r="AK12" s="32">
        <v>5300.1031499999999</v>
      </c>
      <c r="AL12" s="32">
        <v>-186.05037999999999</v>
      </c>
      <c r="AM12" s="32">
        <v>1.0760233699999999</v>
      </c>
      <c r="AN12" s="32">
        <v>1993.7062100000001</v>
      </c>
      <c r="AO12" s="32">
        <v>0</v>
      </c>
      <c r="AP12" s="32">
        <v>2162.8952599999998</v>
      </c>
      <c r="AQ12" s="32">
        <v>6.4625296299999997</v>
      </c>
      <c r="AR12" s="32">
        <v>-501.27267999999998</v>
      </c>
      <c r="AS12" s="32">
        <v>0.81405943000000003</v>
      </c>
      <c r="AT12" s="32">
        <v>1.1467641200000001</v>
      </c>
      <c r="AU12" s="32">
        <v>1.78801462</v>
      </c>
      <c r="AV12" s="32">
        <v>1.50269678</v>
      </c>
      <c r="AW12" s="32">
        <v>1.0374286699999999</v>
      </c>
      <c r="AX12" s="32">
        <v>0</v>
      </c>
      <c r="AY12" s="32">
        <v>2.4866476199999998</v>
      </c>
      <c r="AZ12" s="32">
        <v>1.04744053</v>
      </c>
      <c r="BA12" s="32" t="s">
        <v>115</v>
      </c>
      <c r="BB12" s="13">
        <v>49.7</v>
      </c>
      <c r="BC12" s="32" t="s">
        <v>363</v>
      </c>
      <c r="BD12" s="32" t="s">
        <v>72</v>
      </c>
      <c r="BE12" s="44" t="s">
        <v>364</v>
      </c>
      <c r="BF12">
        <f>BB12*D12</f>
        <v>0.34899190899999999</v>
      </c>
      <c r="BG12">
        <v>65</v>
      </c>
    </row>
    <row r="13" spans="1:60" x14ac:dyDescent="0.2">
      <c r="A13" s="45">
        <v>11</v>
      </c>
      <c r="B13" s="32" t="s">
        <v>377</v>
      </c>
      <c r="C13" s="42">
        <v>1054</v>
      </c>
      <c r="D13" s="32">
        <v>1.01478E-2</v>
      </c>
      <c r="E13" s="43">
        <v>6.5549000000000005E-5</v>
      </c>
      <c r="F13" s="32">
        <v>1.53425374</v>
      </c>
      <c r="G13" s="32">
        <v>1.79221E-3</v>
      </c>
      <c r="H13" s="32">
        <v>1.84666744</v>
      </c>
      <c r="I13" s="32">
        <v>1.753E-3</v>
      </c>
      <c r="J13" s="32">
        <v>0.27199689999999999</v>
      </c>
      <c r="K13" s="32">
        <v>4.3918000000000001E-4</v>
      </c>
      <c r="L13" s="32">
        <v>1</v>
      </c>
      <c r="M13" s="32">
        <v>0</v>
      </c>
      <c r="N13" s="32">
        <v>1.0534572900000001</v>
      </c>
      <c r="O13" s="32">
        <v>2.2670300000000002E-3</v>
      </c>
      <c r="P13" s="32">
        <v>0.1745333</v>
      </c>
      <c r="Q13" s="32">
        <v>3.9084999999999999E-4</v>
      </c>
      <c r="R13" s="32">
        <v>1022.44</v>
      </c>
      <c r="S13" s="32">
        <v>6.9031586999999996</v>
      </c>
      <c r="T13" s="32">
        <v>154575.24</v>
      </c>
      <c r="U13" s="32">
        <v>142.36196000000001</v>
      </c>
      <c r="V13" s="32">
        <v>186050.72</v>
      </c>
      <c r="W13" s="32">
        <v>113.039706</v>
      </c>
      <c r="X13" s="32">
        <v>27403.759999999998</v>
      </c>
      <c r="Y13" s="32">
        <v>45.459296100000003</v>
      </c>
      <c r="Z13" s="32">
        <v>100751</v>
      </c>
      <c r="AA13" s="32">
        <v>87.366603100000006</v>
      </c>
      <c r="AB13" s="32">
        <v>106133.44</v>
      </c>
      <c r="AC13" s="32">
        <v>173.90309600000001</v>
      </c>
      <c r="AD13" s="32">
        <v>17584</v>
      </c>
      <c r="AE13" s="32">
        <v>34.604624000000001</v>
      </c>
      <c r="AF13" s="32">
        <v>-989.85220000000004</v>
      </c>
      <c r="AG13" s="32">
        <v>6.5549389999999999E-2</v>
      </c>
      <c r="AH13" s="32">
        <v>138249.75</v>
      </c>
      <c r="AI13" s="32">
        <v>162.66227499999999</v>
      </c>
      <c r="AJ13" s="32">
        <v>4822097.1500000004</v>
      </c>
      <c r="AK13" s="32">
        <v>4578.46353</v>
      </c>
      <c r="AL13" s="32">
        <v>-185.25546</v>
      </c>
      <c r="AM13" s="32">
        <v>1.3155422299999999</v>
      </c>
      <c r="AN13" s="32">
        <v>1993.7062100000001</v>
      </c>
      <c r="AO13" s="32">
        <v>0</v>
      </c>
      <c r="AP13" s="32">
        <v>2151.9399400000002</v>
      </c>
      <c r="AQ13" s="32">
        <v>6.7829435499999997</v>
      </c>
      <c r="AR13" s="32">
        <v>-477.79707000000002</v>
      </c>
      <c r="AS13" s="32">
        <v>1.1694200800000001</v>
      </c>
      <c r="AT13" s="32">
        <v>1.0921179700000001</v>
      </c>
      <c r="AU13" s="32">
        <v>1.5331544699999999</v>
      </c>
      <c r="AV13" s="32">
        <v>1.2897032799999999</v>
      </c>
      <c r="AW13" s="32">
        <v>1.2594829599999999</v>
      </c>
      <c r="AX13" s="32">
        <v>0</v>
      </c>
      <c r="AY13" s="32">
        <v>2.60000228</v>
      </c>
      <c r="AZ13" s="32">
        <v>1.4561453499999999</v>
      </c>
      <c r="BA13" s="32" t="s">
        <v>115</v>
      </c>
      <c r="BB13" s="13">
        <v>49.7</v>
      </c>
      <c r="BC13" s="32" t="s">
        <v>363</v>
      </c>
      <c r="BD13" s="32" t="s">
        <v>72</v>
      </c>
      <c r="BE13" s="44" t="s">
        <v>364</v>
      </c>
      <c r="BF13">
        <f>BB13*D13</f>
        <v>0.50434566000000003</v>
      </c>
      <c r="BG13">
        <v>65</v>
      </c>
    </row>
    <row r="14" spans="1:60" x14ac:dyDescent="0.2">
      <c r="A14" s="45">
        <v>30</v>
      </c>
      <c r="B14" s="32" t="s">
        <v>378</v>
      </c>
      <c r="C14" s="42">
        <v>504</v>
      </c>
      <c r="D14" s="32">
        <v>9.5756799999999996E-3</v>
      </c>
      <c r="E14" s="32">
        <v>1.2616999999999999E-4</v>
      </c>
      <c r="F14" s="32">
        <v>0.27988637</v>
      </c>
      <c r="G14" s="32">
        <v>1.5477100000000001E-3</v>
      </c>
      <c r="H14" s="42">
        <v>2.1115935499999998</v>
      </c>
      <c r="I14" s="32">
        <v>9.3690400000000004E-3</v>
      </c>
      <c r="J14" s="32">
        <v>0.20555293999999999</v>
      </c>
      <c r="K14" s="32">
        <v>9.6754000000000002E-4</v>
      </c>
      <c r="L14" s="32">
        <v>1</v>
      </c>
      <c r="M14" s="32">
        <v>0</v>
      </c>
      <c r="N14" s="32">
        <v>0.95433042999999995</v>
      </c>
      <c r="O14" s="32">
        <v>1.094818E-2</v>
      </c>
      <c r="P14" s="32">
        <v>3.1793679999999998E-2</v>
      </c>
      <c r="Q14" s="32">
        <v>5.4383999999999997E-4</v>
      </c>
      <c r="R14" s="32">
        <v>424.16</v>
      </c>
      <c r="S14" s="32">
        <v>19.216805099999998</v>
      </c>
      <c r="T14" s="32">
        <v>12422.36</v>
      </c>
      <c r="U14" s="32">
        <v>563.98294899999996</v>
      </c>
      <c r="V14" s="32">
        <v>92926.12</v>
      </c>
      <c r="W14" s="32">
        <v>3466.9557100000002</v>
      </c>
      <c r="X14" s="32">
        <v>9110.2800000000007</v>
      </c>
      <c r="Y14" s="32">
        <v>404.37861199999998</v>
      </c>
      <c r="Z14" s="32">
        <v>44178.879999999997</v>
      </c>
      <c r="AA14" s="32">
        <v>1817.56987</v>
      </c>
      <c r="AB14" s="32">
        <v>42616.08</v>
      </c>
      <c r="AC14" s="32">
        <v>2200.1311999999998</v>
      </c>
      <c r="AD14" s="32">
        <v>1426.6</v>
      </c>
      <c r="AE14" s="32">
        <v>80.622804900000006</v>
      </c>
      <c r="AF14" s="32">
        <v>-990.42431999999997</v>
      </c>
      <c r="AG14" s="32">
        <v>0.12617075</v>
      </c>
      <c r="AH14" s="32">
        <v>24402.647499999999</v>
      </c>
      <c r="AI14" s="32">
        <v>140.47126600000001</v>
      </c>
      <c r="AJ14" s="32">
        <v>5514027.0300000003</v>
      </c>
      <c r="AK14" s="32">
        <v>24469.924800000001</v>
      </c>
      <c r="AL14" s="32">
        <v>-384.28293000000002</v>
      </c>
      <c r="AM14" s="32">
        <v>2.8981932399999999</v>
      </c>
      <c r="AN14" s="32">
        <v>1993.7062100000001</v>
      </c>
      <c r="AO14" s="32">
        <v>0</v>
      </c>
      <c r="AP14" s="32">
        <v>1855.35277</v>
      </c>
      <c r="AQ14" s="32">
        <v>32.756907499999997</v>
      </c>
      <c r="AR14" s="32">
        <v>-904.87342999999998</v>
      </c>
      <c r="AS14" s="32">
        <v>1.62716803</v>
      </c>
      <c r="AT14" s="32">
        <v>1.43524283</v>
      </c>
      <c r="AU14" s="32">
        <v>2.89368677</v>
      </c>
      <c r="AV14" s="32">
        <v>4.0801973199999999</v>
      </c>
      <c r="AW14" s="32">
        <v>2.1739346799999999</v>
      </c>
      <c r="AX14" s="32">
        <v>0</v>
      </c>
      <c r="AY14" s="32">
        <v>8.9791771499999999</v>
      </c>
      <c r="AZ14" s="32">
        <v>3.3793025600000002</v>
      </c>
      <c r="BA14" s="32" t="s">
        <v>379</v>
      </c>
      <c r="BB14" s="32">
        <v>48.7</v>
      </c>
      <c r="BC14" s="32" t="s">
        <v>363</v>
      </c>
      <c r="BD14" s="32" t="s">
        <v>72</v>
      </c>
      <c r="BE14" s="44" t="s">
        <v>364</v>
      </c>
      <c r="BF14">
        <f>BB14*D14</f>
        <v>0.46633561600000001</v>
      </c>
      <c r="BG14">
        <v>165</v>
      </c>
    </row>
    <row r="15" spans="1:60" x14ac:dyDescent="0.2">
      <c r="A15" s="45">
        <v>31</v>
      </c>
      <c r="B15" s="32" t="s">
        <v>380</v>
      </c>
      <c r="C15" s="42">
        <v>982</v>
      </c>
      <c r="D15" s="32">
        <v>1.1368649999999999E-2</v>
      </c>
      <c r="E15" s="43">
        <v>6.5845000000000004E-5</v>
      </c>
      <c r="F15" s="32">
        <v>0.29557527</v>
      </c>
      <c r="G15" s="32">
        <v>4.1340000000000002E-4</v>
      </c>
      <c r="H15" s="32">
        <v>1.8934004900000001</v>
      </c>
      <c r="I15" s="32">
        <v>2.2308100000000002E-3</v>
      </c>
      <c r="J15" s="32">
        <v>0.20957825999999999</v>
      </c>
      <c r="K15" s="32">
        <v>4.1224000000000002E-4</v>
      </c>
      <c r="L15" s="32">
        <v>1</v>
      </c>
      <c r="M15" s="32">
        <v>0</v>
      </c>
      <c r="N15" s="32">
        <v>1.09663132</v>
      </c>
      <c r="O15" s="32">
        <v>3.3718300000000001E-3</v>
      </c>
      <c r="P15" s="32">
        <v>3.8386799999999999E-2</v>
      </c>
      <c r="Q15" s="32">
        <v>1.2448E-4</v>
      </c>
      <c r="R15" s="32">
        <v>993.72</v>
      </c>
      <c r="S15" s="32">
        <v>5.9792753200000002</v>
      </c>
      <c r="T15" s="32">
        <v>25835.48</v>
      </c>
      <c r="U15" s="32">
        <v>46.883690100000003</v>
      </c>
      <c r="V15" s="32">
        <v>165495</v>
      </c>
      <c r="W15" s="32">
        <v>206.652107</v>
      </c>
      <c r="X15" s="32">
        <v>18318.64</v>
      </c>
      <c r="Y15" s="32">
        <v>40.663164299999998</v>
      </c>
      <c r="Z15" s="32">
        <v>87407.92</v>
      </c>
      <c r="AA15" s="32">
        <v>116.535787</v>
      </c>
      <c r="AB15" s="32">
        <v>95854.32</v>
      </c>
      <c r="AC15" s="32">
        <v>322.26877899999999</v>
      </c>
      <c r="AD15" s="32">
        <v>3355.36</v>
      </c>
      <c r="AE15" s="32">
        <v>12.3177217</v>
      </c>
      <c r="AF15" s="32">
        <v>-988.63135</v>
      </c>
      <c r="AG15" s="32">
        <v>6.5845189999999998E-2</v>
      </c>
      <c r="AH15" s="32">
        <v>25826.580699999999</v>
      </c>
      <c r="AI15" s="32">
        <v>37.520857900000003</v>
      </c>
      <c r="AJ15" s="32">
        <v>4944153.8099999996</v>
      </c>
      <c r="AK15" s="32">
        <v>5826.3922599999996</v>
      </c>
      <c r="AL15" s="32">
        <v>-372.22541999999999</v>
      </c>
      <c r="AM15" s="32">
        <v>1.23481804</v>
      </c>
      <c r="AN15" s="32">
        <v>1993.7062100000001</v>
      </c>
      <c r="AO15" s="32">
        <v>0</v>
      </c>
      <c r="AP15" s="32">
        <v>2281.1164600000002</v>
      </c>
      <c r="AQ15" s="32">
        <v>10.0885088</v>
      </c>
      <c r="AR15" s="32">
        <v>-885.14684</v>
      </c>
      <c r="AS15" s="32">
        <v>0.37245520999999998</v>
      </c>
      <c r="AT15" s="32">
        <v>0.96480414999999997</v>
      </c>
      <c r="AU15" s="32">
        <v>1.04961788</v>
      </c>
      <c r="AV15" s="32">
        <v>1.4974674699999999</v>
      </c>
      <c r="AW15" s="32">
        <v>1.2863992200000001</v>
      </c>
      <c r="AX15" s="32">
        <v>0</v>
      </c>
      <c r="AY15" s="32">
        <v>3.4937887700000001</v>
      </c>
      <c r="AZ15" s="32">
        <v>0.97964229999999997</v>
      </c>
      <c r="BA15" s="32" t="s">
        <v>379</v>
      </c>
      <c r="BB15" s="32">
        <v>48.7</v>
      </c>
      <c r="BC15" s="32" t="s">
        <v>363</v>
      </c>
      <c r="BD15" s="32" t="s">
        <v>72</v>
      </c>
      <c r="BE15" s="44" t="s">
        <v>364</v>
      </c>
      <c r="BF15">
        <f>BB15*D15</f>
        <v>0.55365325499999996</v>
      </c>
      <c r="BG15">
        <v>165</v>
      </c>
    </row>
    <row r="16" spans="1:60" x14ac:dyDescent="0.2">
      <c r="A16" s="45">
        <v>32</v>
      </c>
      <c r="B16" s="32" t="s">
        <v>235</v>
      </c>
      <c r="C16" s="42">
        <v>699</v>
      </c>
      <c r="D16" s="32">
        <v>9.4719299999999999E-3</v>
      </c>
      <c r="E16" s="43">
        <v>7.5705999999999996E-5</v>
      </c>
      <c r="F16" s="32">
        <v>1.63908342</v>
      </c>
      <c r="G16" s="32">
        <v>1.48419E-3</v>
      </c>
      <c r="H16" s="32">
        <v>1.96876381</v>
      </c>
      <c r="I16" s="32">
        <v>2.2315400000000002E-3</v>
      </c>
      <c r="J16" s="32">
        <v>0.29599125999999998</v>
      </c>
      <c r="K16" s="32">
        <v>4.6799999999999999E-4</v>
      </c>
      <c r="L16" s="32">
        <v>1</v>
      </c>
      <c r="M16" s="32">
        <v>0</v>
      </c>
      <c r="N16" s="32">
        <v>1.0923015</v>
      </c>
      <c r="O16" s="32">
        <v>1.6321899999999999E-3</v>
      </c>
      <c r="P16" s="32">
        <v>0.17216047000000001</v>
      </c>
      <c r="Q16" s="32">
        <v>3.9216000000000001E-4</v>
      </c>
      <c r="R16" s="32">
        <v>727.16</v>
      </c>
      <c r="S16" s="32">
        <v>6.5375020700000004</v>
      </c>
      <c r="T16" s="32">
        <v>125836</v>
      </c>
      <c r="U16" s="32">
        <v>547.63254400000005</v>
      </c>
      <c r="V16" s="32">
        <v>151134.39999999999</v>
      </c>
      <c r="W16" s="32">
        <v>542.12767899999994</v>
      </c>
      <c r="X16" s="32">
        <v>22723.040000000001</v>
      </c>
      <c r="Y16" s="32">
        <v>94.791832999999997</v>
      </c>
      <c r="Z16" s="32">
        <v>76772.240000000005</v>
      </c>
      <c r="AA16" s="32">
        <v>327.75271800000002</v>
      </c>
      <c r="AB16" s="32">
        <v>83861.16</v>
      </c>
      <c r="AC16" s="32">
        <v>403.30821400000002</v>
      </c>
      <c r="AD16" s="32">
        <v>13218.36</v>
      </c>
      <c r="AE16" s="32">
        <v>73.946734899999996</v>
      </c>
      <c r="AF16" s="32">
        <v>-990.52806999999996</v>
      </c>
      <c r="AG16" s="32">
        <v>7.5706159999999995E-2</v>
      </c>
      <c r="AH16" s="32">
        <v>147764.15100000001</v>
      </c>
      <c r="AI16" s="32">
        <v>134.70620099999999</v>
      </c>
      <c r="AJ16" s="32">
        <v>5140986.54</v>
      </c>
      <c r="AK16" s="32">
        <v>5828.30674</v>
      </c>
      <c r="AL16" s="32">
        <v>-113.38232000000001</v>
      </c>
      <c r="AM16" s="32">
        <v>1.4018567</v>
      </c>
      <c r="AN16" s="32">
        <v>1993.7062100000001</v>
      </c>
      <c r="AO16" s="32">
        <v>0</v>
      </c>
      <c r="AP16" s="32">
        <v>2268.1616399999998</v>
      </c>
      <c r="AQ16" s="32">
        <v>4.8834928399999997</v>
      </c>
      <c r="AR16" s="32">
        <v>-484.89657</v>
      </c>
      <c r="AS16" s="32">
        <v>1.1733297300000001</v>
      </c>
      <c r="AT16" s="32">
        <v>1.1400061800000001</v>
      </c>
      <c r="AU16" s="32">
        <v>1.05078019</v>
      </c>
      <c r="AV16" s="32">
        <v>1.3591372500000001</v>
      </c>
      <c r="AW16" s="32">
        <v>1.1126226299999999</v>
      </c>
      <c r="AX16" s="32">
        <v>0</v>
      </c>
      <c r="AY16" s="32">
        <v>1.5897843300000001</v>
      </c>
      <c r="AZ16" s="32">
        <v>1.2854776400000001</v>
      </c>
      <c r="BA16" s="32" t="s">
        <v>115</v>
      </c>
      <c r="BB16" s="13">
        <v>49.7</v>
      </c>
      <c r="BC16" s="32" t="s">
        <v>363</v>
      </c>
      <c r="BD16" s="32" t="s">
        <v>72</v>
      </c>
      <c r="BE16" s="44" t="s">
        <v>364</v>
      </c>
      <c r="BF16">
        <f>BB16*D16</f>
        <v>0.47075492100000005</v>
      </c>
      <c r="BG16">
        <v>65</v>
      </c>
    </row>
    <row r="17" spans="1:60" x14ac:dyDescent="0.2">
      <c r="A17" s="45">
        <v>33</v>
      </c>
      <c r="B17" s="32" t="s">
        <v>236</v>
      </c>
      <c r="C17" s="42">
        <v>524</v>
      </c>
      <c r="D17" s="32">
        <v>6.6701499999999997E-3</v>
      </c>
      <c r="E17" s="43">
        <v>5.3143999999999998E-5</v>
      </c>
      <c r="F17" s="32">
        <v>1.6225201899999999</v>
      </c>
      <c r="G17" s="32">
        <v>1.4548E-3</v>
      </c>
      <c r="H17" s="32">
        <v>1.94659907</v>
      </c>
      <c r="I17" s="32">
        <v>1.77286E-3</v>
      </c>
      <c r="J17" s="32">
        <v>0.28707669000000002</v>
      </c>
      <c r="K17" s="32">
        <v>4.7789000000000002E-4</v>
      </c>
      <c r="L17" s="32">
        <v>1</v>
      </c>
      <c r="M17" s="32">
        <v>0</v>
      </c>
      <c r="N17" s="32">
        <v>1.0823283299999999</v>
      </c>
      <c r="O17" s="32">
        <v>1.9779400000000001E-3</v>
      </c>
      <c r="P17" s="32">
        <v>0.16985235000000001</v>
      </c>
      <c r="Q17" s="32">
        <v>4.2010000000000002E-4</v>
      </c>
      <c r="R17" s="32">
        <v>551.16</v>
      </c>
      <c r="S17" s="32">
        <v>4.6244567200000004</v>
      </c>
      <c r="T17" s="32">
        <v>134085.44</v>
      </c>
      <c r="U17" s="32">
        <v>545.86042799999996</v>
      </c>
      <c r="V17" s="32">
        <v>160855.24</v>
      </c>
      <c r="W17" s="32">
        <v>522.11217899999997</v>
      </c>
      <c r="X17" s="32">
        <v>23724.639999999999</v>
      </c>
      <c r="Y17" s="32">
        <v>107.151464</v>
      </c>
      <c r="Z17" s="32">
        <v>82638.12</v>
      </c>
      <c r="AA17" s="32">
        <v>306.443265</v>
      </c>
      <c r="AB17" s="32">
        <v>89449.36</v>
      </c>
      <c r="AC17" s="32">
        <v>436.90102999999999</v>
      </c>
      <c r="AD17" s="32">
        <v>14038.64</v>
      </c>
      <c r="AE17" s="32">
        <v>80.152768300000005</v>
      </c>
      <c r="AF17" s="32">
        <v>-993.32984999999996</v>
      </c>
      <c r="AG17" s="32">
        <v>5.3143990000000002E-2</v>
      </c>
      <c r="AH17" s="32">
        <v>146260.86300000001</v>
      </c>
      <c r="AI17" s="32">
        <v>132.03884600000001</v>
      </c>
      <c r="AJ17" s="32">
        <v>5083097.0199999996</v>
      </c>
      <c r="AK17" s="32">
        <v>4630.3154100000002</v>
      </c>
      <c r="AL17" s="32">
        <v>-140.08518000000001</v>
      </c>
      <c r="AM17" s="32">
        <v>1.43147515</v>
      </c>
      <c r="AN17" s="32">
        <v>1993.7062100000001</v>
      </c>
      <c r="AO17" s="32">
        <v>0</v>
      </c>
      <c r="AP17" s="32">
        <v>2238.3219600000002</v>
      </c>
      <c r="AQ17" s="32">
        <v>5.9179823899999997</v>
      </c>
      <c r="AR17" s="32">
        <v>-491.80245000000002</v>
      </c>
      <c r="AS17" s="32">
        <v>1.2569507600000001</v>
      </c>
      <c r="AT17" s="32">
        <v>0.99074185000000003</v>
      </c>
      <c r="AU17" s="32">
        <v>1.07742962</v>
      </c>
      <c r="AV17" s="32">
        <v>1.1308567</v>
      </c>
      <c r="AW17" s="32">
        <v>1.2010751500000001</v>
      </c>
      <c r="AX17" s="32">
        <v>0</v>
      </c>
      <c r="AY17" s="32">
        <v>2.0128175499999998</v>
      </c>
      <c r="AZ17" s="32">
        <v>1.4398722500000001</v>
      </c>
      <c r="BA17" s="32" t="s">
        <v>115</v>
      </c>
      <c r="BB17" s="13">
        <v>49.7</v>
      </c>
      <c r="BC17" s="32" t="s">
        <v>363</v>
      </c>
      <c r="BD17" s="32" t="s">
        <v>72</v>
      </c>
      <c r="BE17" s="44" t="s">
        <v>364</v>
      </c>
      <c r="BF17">
        <f>BB17*D17</f>
        <v>0.33150645499999998</v>
      </c>
      <c r="BG17">
        <v>65</v>
      </c>
    </row>
    <row r="18" spans="1:60" x14ac:dyDescent="0.2">
      <c r="A18" s="45">
        <v>34</v>
      </c>
      <c r="B18" s="32" t="s">
        <v>237</v>
      </c>
      <c r="C18" s="42">
        <v>133</v>
      </c>
      <c r="D18" s="32">
        <v>1.05956E-3</v>
      </c>
      <c r="E18" s="43">
        <v>1.6396E-5</v>
      </c>
      <c r="F18" s="32">
        <v>1.13244E-3</v>
      </c>
      <c r="G18" s="43">
        <v>1.6903000000000001E-5</v>
      </c>
      <c r="H18" s="32">
        <v>1.5113177799999999</v>
      </c>
      <c r="I18" s="32">
        <v>2.02943E-3</v>
      </c>
      <c r="J18" s="32">
        <v>2.5628000000000001E-4</v>
      </c>
      <c r="K18" s="43">
        <v>1.0081999999999999E-5</v>
      </c>
      <c r="L18" s="32">
        <v>1</v>
      </c>
      <c r="M18" s="32">
        <v>0</v>
      </c>
      <c r="N18" s="43">
        <v>3.0232000000000001E-5</v>
      </c>
      <c r="O18" s="43">
        <v>3.1879999999999998E-6</v>
      </c>
      <c r="P18" s="32">
        <v>0.94873763</v>
      </c>
      <c r="Q18" s="32">
        <v>1.27819E-3</v>
      </c>
      <c r="R18" s="32">
        <v>133.16</v>
      </c>
      <c r="S18" s="32">
        <v>2.0596763500000002</v>
      </c>
      <c r="T18" s="32">
        <v>142.32</v>
      </c>
      <c r="U18" s="32">
        <v>2.1289433999999998</v>
      </c>
      <c r="V18" s="32">
        <v>189929.12</v>
      </c>
      <c r="W18" s="32">
        <v>123.269384</v>
      </c>
      <c r="X18" s="32">
        <v>32.200000000000003</v>
      </c>
      <c r="Y18" s="32">
        <v>1.2596295799999999</v>
      </c>
      <c r="Z18" s="32">
        <v>125675.04</v>
      </c>
      <c r="AA18" s="32">
        <v>135.310451</v>
      </c>
      <c r="AB18" s="32">
        <v>3.8</v>
      </c>
      <c r="AC18" s="32">
        <v>0.4</v>
      </c>
      <c r="AD18" s="32">
        <v>119229.12</v>
      </c>
      <c r="AE18" s="32">
        <v>86.2104851</v>
      </c>
      <c r="AF18" s="32">
        <v>-998.94043999999997</v>
      </c>
      <c r="AG18" s="32">
        <v>1.6395670000000001E-2</v>
      </c>
      <c r="AH18" s="32">
        <v>-897.21884999999997</v>
      </c>
      <c r="AI18" s="32">
        <v>1.5340911100000001</v>
      </c>
      <c r="AJ18" s="32">
        <v>3946236.15</v>
      </c>
      <c r="AK18" s="32">
        <v>5300.4213300000001</v>
      </c>
      <c r="AL18" s="32">
        <v>-999.23234000000002</v>
      </c>
      <c r="AM18" s="32">
        <v>3.019879E-2</v>
      </c>
      <c r="AN18" s="32">
        <v>1993.7062100000001</v>
      </c>
      <c r="AO18" s="32">
        <v>0</v>
      </c>
      <c r="AP18" s="32">
        <v>-999.90953999999999</v>
      </c>
      <c r="AQ18" s="32">
        <v>9.5386299999999993E-3</v>
      </c>
      <c r="AR18" s="32">
        <v>1838.61913</v>
      </c>
      <c r="AS18" s="32">
        <v>3.8243283400000001</v>
      </c>
      <c r="AT18" s="32">
        <v>0.94843442</v>
      </c>
      <c r="AU18" s="32">
        <v>0.94573934999999998</v>
      </c>
      <c r="AV18" s="32">
        <v>1.96251412</v>
      </c>
      <c r="AW18" s="32">
        <v>1.18615121</v>
      </c>
      <c r="AX18" s="32">
        <v>0</v>
      </c>
      <c r="AY18" s="32">
        <v>1.0924071099999999</v>
      </c>
      <c r="AZ18" s="32">
        <v>1.77097415</v>
      </c>
      <c r="BA18" s="32" t="s">
        <v>122</v>
      </c>
      <c r="BB18" s="32">
        <v>100</v>
      </c>
      <c r="BC18" s="32" t="s">
        <v>363</v>
      </c>
      <c r="BD18" s="32" t="s">
        <v>72</v>
      </c>
      <c r="BE18" s="44" t="s">
        <v>364</v>
      </c>
      <c r="BF18">
        <f>BB18*D18</f>
        <v>0.10595599999999999</v>
      </c>
      <c r="BG18">
        <v>0</v>
      </c>
    </row>
    <row r="19" spans="1:60" x14ac:dyDescent="0.2">
      <c r="A19" s="45">
        <v>37</v>
      </c>
      <c r="B19" s="32" t="s">
        <v>238</v>
      </c>
      <c r="C19" s="42">
        <v>177</v>
      </c>
      <c r="D19" s="32">
        <v>1.20294E-3</v>
      </c>
      <c r="E19" s="43">
        <v>2.2773E-5</v>
      </c>
      <c r="F19" s="32">
        <v>1.12809E-3</v>
      </c>
      <c r="G19" s="43">
        <v>2.154E-5</v>
      </c>
      <c r="H19" s="32">
        <v>1.5046635100000001</v>
      </c>
      <c r="I19" s="32">
        <v>1.54828E-3</v>
      </c>
      <c r="J19" s="32">
        <v>2.5558999999999998E-4</v>
      </c>
      <c r="K19" s="43">
        <v>7.5213000000000003E-6</v>
      </c>
      <c r="L19" s="32">
        <v>1</v>
      </c>
      <c r="M19" s="32">
        <v>0</v>
      </c>
      <c r="N19" s="43">
        <v>4.0407000000000001E-5</v>
      </c>
      <c r="O19" s="43">
        <v>4.1995000000000002E-6</v>
      </c>
      <c r="P19" s="32">
        <v>0.94652217999999999</v>
      </c>
      <c r="Q19" s="32">
        <v>1.0819E-3</v>
      </c>
      <c r="R19" s="32">
        <v>152.47999999999999</v>
      </c>
      <c r="S19" s="32">
        <v>2.9006436099999999</v>
      </c>
      <c r="T19" s="32">
        <v>143</v>
      </c>
      <c r="U19" s="32">
        <v>2.76405499</v>
      </c>
      <c r="V19" s="32">
        <v>190716.72</v>
      </c>
      <c r="W19" s="32">
        <v>130.944053</v>
      </c>
      <c r="X19" s="32">
        <v>32.4</v>
      </c>
      <c r="Y19" s="32">
        <v>0.95742711000000003</v>
      </c>
      <c r="Z19" s="32">
        <v>126753.52</v>
      </c>
      <c r="AA19" s="32">
        <v>152.951922</v>
      </c>
      <c r="AB19" s="32">
        <v>5.12</v>
      </c>
      <c r="AC19" s="32">
        <v>0.53015721000000005</v>
      </c>
      <c r="AD19" s="32">
        <v>119972.48</v>
      </c>
      <c r="AE19" s="32">
        <v>120.089704</v>
      </c>
      <c r="AF19" s="32">
        <v>-998.79705999999999</v>
      </c>
      <c r="AG19" s="32">
        <v>2.2772939999999998E-2</v>
      </c>
      <c r="AH19" s="32">
        <v>-897.61346000000003</v>
      </c>
      <c r="AI19" s="32">
        <v>1.9550210400000001</v>
      </c>
      <c r="AJ19" s="32">
        <v>3928856.63</v>
      </c>
      <c r="AK19" s="32">
        <v>4043.7674200000001</v>
      </c>
      <c r="AL19" s="32">
        <v>-999.23441000000003</v>
      </c>
      <c r="AM19" s="32">
        <v>2.252941E-2</v>
      </c>
      <c r="AN19" s="32">
        <v>1993.7062100000001</v>
      </c>
      <c r="AO19" s="32">
        <v>0</v>
      </c>
      <c r="AP19" s="32">
        <v>-999.87909999999999</v>
      </c>
      <c r="AQ19" s="32">
        <v>1.2564870000000001E-2</v>
      </c>
      <c r="AR19" s="32">
        <v>1831.9905100000001</v>
      </c>
      <c r="AS19" s="32">
        <v>3.23702954</v>
      </c>
      <c r="AT19" s="32">
        <v>1.2415540199999999</v>
      </c>
      <c r="AU19" s="32">
        <v>1.21276966</v>
      </c>
      <c r="AV19" s="32">
        <v>1.5089641499999999</v>
      </c>
      <c r="AW19" s="32">
        <v>0.89006114000000003</v>
      </c>
      <c r="AX19" s="32">
        <v>0</v>
      </c>
      <c r="AY19" s="32">
        <v>1.2497331899999999</v>
      </c>
      <c r="AZ19" s="32">
        <v>1.5080467799999999</v>
      </c>
      <c r="BA19" s="32" t="s">
        <v>122</v>
      </c>
      <c r="BB19" s="32">
        <v>100</v>
      </c>
      <c r="BC19" s="32" t="s">
        <v>363</v>
      </c>
      <c r="BD19" s="32" t="s">
        <v>72</v>
      </c>
      <c r="BE19" s="44" t="s">
        <v>364</v>
      </c>
      <c r="BF19">
        <f>BB19*D19</f>
        <v>0.120294</v>
      </c>
      <c r="BG19">
        <v>0</v>
      </c>
    </row>
    <row r="20" spans="1:60" x14ac:dyDescent="0.2">
      <c r="A20" s="45">
        <v>51</v>
      </c>
      <c r="B20" s="32" t="s">
        <v>240</v>
      </c>
      <c r="C20" s="42">
        <v>619</v>
      </c>
      <c r="D20" s="32">
        <v>1.034742E-2</v>
      </c>
      <c r="E20" s="43">
        <v>8.6322999999999993E-5</v>
      </c>
      <c r="F20" s="32">
        <v>0.28870908000000001</v>
      </c>
      <c r="G20" s="32">
        <v>5.1197999999999999E-4</v>
      </c>
      <c r="H20" s="32">
        <v>1.9814262300000001</v>
      </c>
      <c r="I20" s="32">
        <v>2.3213299999999999E-3</v>
      </c>
      <c r="J20" s="32">
        <v>0.20819647999999999</v>
      </c>
      <c r="K20" s="32">
        <v>3.9261999999999999E-4</v>
      </c>
      <c r="L20" s="32">
        <v>1</v>
      </c>
      <c r="M20" s="32">
        <v>0</v>
      </c>
      <c r="N20" s="32">
        <v>1.05597221</v>
      </c>
      <c r="O20" s="32">
        <v>2.9779699999999999E-3</v>
      </c>
      <c r="P20" s="32">
        <v>3.6190750000000001E-2</v>
      </c>
      <c r="Q20" s="32">
        <v>1.6012000000000001E-4</v>
      </c>
      <c r="R20" s="32">
        <v>699.16</v>
      </c>
      <c r="S20" s="32">
        <v>7.6888837499999996</v>
      </c>
      <c r="T20" s="32">
        <v>19501.88</v>
      </c>
      <c r="U20" s="32">
        <v>105.341956</v>
      </c>
      <c r="V20" s="32">
        <v>133826.28</v>
      </c>
      <c r="W20" s="32">
        <v>564.10611400000005</v>
      </c>
      <c r="X20" s="32">
        <v>14063.24</v>
      </c>
      <c r="Y20" s="32">
        <v>76.374412800000002</v>
      </c>
      <c r="Z20" s="32">
        <v>67547.44</v>
      </c>
      <c r="AA20" s="32">
        <v>338.14763599999998</v>
      </c>
      <c r="AB20" s="32">
        <v>71334.92</v>
      </c>
      <c r="AC20" s="32">
        <v>453.97801299999998</v>
      </c>
      <c r="AD20" s="32">
        <v>2445</v>
      </c>
      <c r="AE20" s="32">
        <v>18.760241600000001</v>
      </c>
      <c r="AF20" s="32">
        <v>-989.65257999999994</v>
      </c>
      <c r="AG20" s="32">
        <v>8.6322789999999996E-2</v>
      </c>
      <c r="AH20" s="32">
        <v>25203.4018</v>
      </c>
      <c r="AI20" s="32">
        <v>46.467528100000003</v>
      </c>
      <c r="AJ20" s="32">
        <v>5174058.07</v>
      </c>
      <c r="AK20" s="32">
        <v>6062.8022799999999</v>
      </c>
      <c r="AL20" s="32">
        <v>-376.36443000000003</v>
      </c>
      <c r="AM20" s="32">
        <v>1.1760597699999999</v>
      </c>
      <c r="AN20" s="32">
        <v>1993.7062100000001</v>
      </c>
      <c r="AO20" s="32">
        <v>0</v>
      </c>
      <c r="AP20" s="32">
        <v>2159.4645500000001</v>
      </c>
      <c r="AQ20" s="32">
        <v>8.9100873400000005</v>
      </c>
      <c r="AR20" s="32">
        <v>-891.71740999999997</v>
      </c>
      <c r="AS20" s="32">
        <v>0.47906378999999999</v>
      </c>
      <c r="AT20" s="32">
        <v>1.1662519499999999</v>
      </c>
      <c r="AU20" s="32">
        <v>1.15930701</v>
      </c>
      <c r="AV20" s="32">
        <v>1.3191023799999999</v>
      </c>
      <c r="AW20" s="32">
        <v>1.08123159</v>
      </c>
      <c r="AX20" s="32">
        <v>0</v>
      </c>
      <c r="AY20" s="32">
        <v>2.7915604599999999</v>
      </c>
      <c r="AZ20" s="32">
        <v>1.1420880799999999</v>
      </c>
      <c r="BA20" s="32" t="s">
        <v>246</v>
      </c>
      <c r="BB20" s="32">
        <v>48.7</v>
      </c>
      <c r="BC20" s="32" t="s">
        <v>363</v>
      </c>
      <c r="BD20" s="32" t="s">
        <v>72</v>
      </c>
      <c r="BE20" s="44" t="s">
        <v>364</v>
      </c>
      <c r="BF20">
        <f>BB20*D20</f>
        <v>0.50391935399999999</v>
      </c>
      <c r="BG20">
        <v>165</v>
      </c>
    </row>
    <row r="21" spans="1:60" x14ac:dyDescent="0.2">
      <c r="A21" s="45">
        <v>52</v>
      </c>
      <c r="B21" s="32" t="s">
        <v>241</v>
      </c>
      <c r="C21" s="42">
        <v>613</v>
      </c>
      <c r="D21" s="32">
        <v>1.06648E-2</v>
      </c>
      <c r="E21" s="32">
        <v>1.0021E-4</v>
      </c>
      <c r="F21" s="32">
        <v>0.28834156</v>
      </c>
      <c r="G21" s="32">
        <v>6.4130000000000003E-4</v>
      </c>
      <c r="H21" s="42">
        <v>2.0569346400000001</v>
      </c>
      <c r="I21" s="32">
        <v>3.1329499999999998E-3</v>
      </c>
      <c r="J21" s="32">
        <v>0.21158906999999999</v>
      </c>
      <c r="K21" s="32">
        <v>4.2526E-4</v>
      </c>
      <c r="L21" s="32">
        <v>1</v>
      </c>
      <c r="M21" s="32">
        <v>0</v>
      </c>
      <c r="N21" s="32">
        <v>1.0408664700000001</v>
      </c>
      <c r="O21" s="32">
        <v>3.88492E-3</v>
      </c>
      <c r="P21" s="32">
        <v>3.5572100000000002E-2</v>
      </c>
      <c r="Q21" s="32">
        <v>1.6786000000000001E-4</v>
      </c>
      <c r="R21" s="32">
        <v>581.76</v>
      </c>
      <c r="S21" s="32">
        <v>6.0319372199999997</v>
      </c>
      <c r="T21" s="32">
        <v>15732.08</v>
      </c>
      <c r="U21" s="32">
        <v>103.533359</v>
      </c>
      <c r="V21" s="32">
        <v>112204.92</v>
      </c>
      <c r="W21" s="32">
        <v>559.80973200000005</v>
      </c>
      <c r="X21" s="32">
        <v>11544.36</v>
      </c>
      <c r="Y21" s="32">
        <v>75.517809799999995</v>
      </c>
      <c r="Z21" s="32">
        <v>54559.24</v>
      </c>
      <c r="AA21" s="32">
        <v>332.00120600000002</v>
      </c>
      <c r="AB21" s="32">
        <v>56808.36</v>
      </c>
      <c r="AC21" s="32">
        <v>504.93920700000001</v>
      </c>
      <c r="AD21" s="32">
        <v>1941.08</v>
      </c>
      <c r="AE21" s="32">
        <v>16.451840799999999</v>
      </c>
      <c r="AF21" s="32">
        <v>-989.33519999999999</v>
      </c>
      <c r="AG21" s="32">
        <v>0.10020542</v>
      </c>
      <c r="AH21" s="32">
        <v>25170.045699999999</v>
      </c>
      <c r="AI21" s="32">
        <v>58.204604199999999</v>
      </c>
      <c r="AJ21" s="32">
        <v>5371269.75</v>
      </c>
      <c r="AK21" s="32">
        <v>8182.5988299999999</v>
      </c>
      <c r="AL21" s="32">
        <v>-366.20218</v>
      </c>
      <c r="AM21" s="32">
        <v>1.2738186199999999</v>
      </c>
      <c r="AN21" s="32">
        <v>1993.7062100000001</v>
      </c>
      <c r="AO21" s="32">
        <v>0</v>
      </c>
      <c r="AP21" s="32">
        <v>2114.2682599999998</v>
      </c>
      <c r="AQ21" s="32">
        <v>11.6236646</v>
      </c>
      <c r="AR21" s="32">
        <v>-893.56843000000003</v>
      </c>
      <c r="AS21" s="32">
        <v>0.50224871999999998</v>
      </c>
      <c r="AT21" s="32">
        <v>1.19799123</v>
      </c>
      <c r="AU21" s="32">
        <v>1.30609814</v>
      </c>
      <c r="AV21" s="32">
        <v>1.5508463299999999</v>
      </c>
      <c r="AW21" s="32">
        <v>1.04258136</v>
      </c>
      <c r="AX21" s="32">
        <v>0</v>
      </c>
      <c r="AY21" s="32">
        <v>3.3089825099999999</v>
      </c>
      <c r="AZ21" s="32">
        <v>1.0857388100000001</v>
      </c>
      <c r="BA21" s="32" t="s">
        <v>246</v>
      </c>
      <c r="BB21" s="32">
        <v>48.7</v>
      </c>
      <c r="BC21" s="32" t="s">
        <v>363</v>
      </c>
      <c r="BD21" s="32" t="s">
        <v>72</v>
      </c>
      <c r="BE21" s="44" t="s">
        <v>364</v>
      </c>
      <c r="BF21">
        <f>BB21*D21</f>
        <v>0.51937576000000008</v>
      </c>
      <c r="BG21">
        <v>165</v>
      </c>
    </row>
    <row r="22" spans="1:60" x14ac:dyDescent="0.2">
      <c r="A22" s="45">
        <v>53</v>
      </c>
      <c r="B22" s="32" t="s">
        <v>242</v>
      </c>
      <c r="C22" s="42">
        <v>83</v>
      </c>
      <c r="D22" s="32">
        <v>7.6334000000000005E-4</v>
      </c>
      <c r="E22" s="43">
        <v>1.8508999999999998E-5</v>
      </c>
      <c r="F22" s="32">
        <v>1.0079500000000001E-3</v>
      </c>
      <c r="G22" s="43">
        <v>1.8658E-5</v>
      </c>
      <c r="H22" s="32">
        <v>1.5094246200000001</v>
      </c>
      <c r="I22" s="32">
        <v>1.9306099999999999E-3</v>
      </c>
      <c r="J22" s="32">
        <v>2.1481000000000001E-4</v>
      </c>
      <c r="K22" s="43">
        <v>5.2781999999999997E-6</v>
      </c>
      <c r="L22" s="32">
        <v>1</v>
      </c>
      <c r="M22" s="32">
        <v>0</v>
      </c>
      <c r="N22" s="43">
        <v>2.4969000000000001E-5</v>
      </c>
      <c r="O22" s="43">
        <v>2.8455999999999999E-6</v>
      </c>
      <c r="P22" s="32">
        <v>0.99745775999999997</v>
      </c>
      <c r="Q22" s="32">
        <v>1.7130299999999999E-3</v>
      </c>
      <c r="R22" s="32">
        <v>94.24</v>
      </c>
      <c r="S22" s="32">
        <v>2.3038229100000001</v>
      </c>
      <c r="T22" s="32">
        <v>124.44</v>
      </c>
      <c r="U22" s="32">
        <v>2.3473957200000002</v>
      </c>
      <c r="V22" s="32">
        <v>186321.84</v>
      </c>
      <c r="W22" s="32">
        <v>145.28324799999999</v>
      </c>
      <c r="X22" s="32">
        <v>26.52</v>
      </c>
      <c r="Y22" s="32">
        <v>0.65858433999999999</v>
      </c>
      <c r="Z22" s="32">
        <v>123441.44</v>
      </c>
      <c r="AA22" s="32">
        <v>96.897455800000003</v>
      </c>
      <c r="AB22" s="32">
        <v>3.08</v>
      </c>
      <c r="AC22" s="32">
        <v>0.35080858999999998</v>
      </c>
      <c r="AD22" s="32">
        <v>123124.24</v>
      </c>
      <c r="AE22" s="32">
        <v>140.73175800000001</v>
      </c>
      <c r="AF22" s="32">
        <v>-999.23666000000003</v>
      </c>
      <c r="AG22" s="32">
        <v>1.8509279999999999E-2</v>
      </c>
      <c r="AH22" s="32">
        <v>-908.51793999999995</v>
      </c>
      <c r="AI22" s="32">
        <v>1.6934182</v>
      </c>
      <c r="AJ22" s="32">
        <v>3941291.64</v>
      </c>
      <c r="AK22" s="32">
        <v>5042.34692</v>
      </c>
      <c r="AL22" s="32">
        <v>-999.35654999999997</v>
      </c>
      <c r="AM22" s="32">
        <v>1.5810459999999998E-2</v>
      </c>
      <c r="AN22" s="32">
        <v>1993.7062100000001</v>
      </c>
      <c r="AO22" s="32">
        <v>0</v>
      </c>
      <c r="AP22" s="32">
        <v>-999.92529000000002</v>
      </c>
      <c r="AQ22" s="32">
        <v>8.5141699999999997E-3</v>
      </c>
      <c r="AR22" s="32">
        <v>1984.3895500000001</v>
      </c>
      <c r="AS22" s="32">
        <v>5.1253895600000003</v>
      </c>
      <c r="AT22" s="32">
        <v>1.25045345</v>
      </c>
      <c r="AU22" s="32">
        <v>1.09682178</v>
      </c>
      <c r="AV22" s="32">
        <v>1.8521576500000001</v>
      </c>
      <c r="AW22" s="32">
        <v>0.67238332999999995</v>
      </c>
      <c r="AX22" s="32">
        <v>0</v>
      </c>
      <c r="AY22" s="32">
        <v>1.0628931800000001</v>
      </c>
      <c r="AZ22" s="32">
        <v>2.26596866</v>
      </c>
      <c r="BA22" s="32" t="s">
        <v>122</v>
      </c>
      <c r="BB22" s="32">
        <v>100</v>
      </c>
      <c r="BC22" s="32" t="s">
        <v>363</v>
      </c>
      <c r="BD22" s="32" t="s">
        <v>72</v>
      </c>
      <c r="BE22" s="44" t="s">
        <v>364</v>
      </c>
      <c r="BF22">
        <f>BB22*D22</f>
        <v>7.6333999999999999E-2</v>
      </c>
      <c r="BG22">
        <v>0</v>
      </c>
    </row>
    <row r="23" spans="1:60" x14ac:dyDescent="0.2">
      <c r="A23" s="45">
        <v>54</v>
      </c>
      <c r="B23" s="32" t="s">
        <v>243</v>
      </c>
      <c r="C23" s="42">
        <v>1522</v>
      </c>
      <c r="D23" s="32">
        <v>1.4291430000000001E-2</v>
      </c>
      <c r="E23" s="43">
        <v>7.9991E-5</v>
      </c>
      <c r="F23" s="32">
        <v>1.3520536700000001</v>
      </c>
      <c r="G23" s="32">
        <v>1.3634000000000001E-3</v>
      </c>
      <c r="H23" s="32">
        <v>1.7678849999999999</v>
      </c>
      <c r="I23" s="32">
        <v>2.0327700000000001E-3</v>
      </c>
      <c r="J23" s="32">
        <v>0.25479491999999998</v>
      </c>
      <c r="K23" s="32">
        <v>3.2875999999999999E-4</v>
      </c>
      <c r="L23" s="32">
        <v>1</v>
      </c>
      <c r="M23" s="32">
        <v>0</v>
      </c>
      <c r="N23" s="32">
        <v>1.0170698499999999</v>
      </c>
      <c r="O23" s="32">
        <v>2.3497000000000001E-3</v>
      </c>
      <c r="P23" s="32">
        <v>0.2091123</v>
      </c>
      <c r="Q23" s="32">
        <v>3.2612E-4</v>
      </c>
      <c r="R23" s="32">
        <v>1519.28</v>
      </c>
      <c r="S23" s="32">
        <v>8.9913884700000004</v>
      </c>
      <c r="T23" s="32">
        <v>143725.4</v>
      </c>
      <c r="U23" s="32">
        <v>67.258754100000004</v>
      </c>
      <c r="V23" s="32">
        <v>187928.28</v>
      </c>
      <c r="W23" s="32">
        <v>92.894322000000003</v>
      </c>
      <c r="X23" s="32">
        <v>27085.32</v>
      </c>
      <c r="Y23" s="32">
        <v>33.773693899999998</v>
      </c>
      <c r="Z23" s="32">
        <v>106304.04</v>
      </c>
      <c r="AA23" s="32">
        <v>114.306568</v>
      </c>
      <c r="AB23" s="32">
        <v>108115.28</v>
      </c>
      <c r="AC23" s="32">
        <v>214.03254100000001</v>
      </c>
      <c r="AD23" s="32">
        <v>22228.92</v>
      </c>
      <c r="AE23" s="32">
        <v>27.057464800000002</v>
      </c>
      <c r="AF23" s="32">
        <v>-985.70857000000001</v>
      </c>
      <c r="AG23" s="32">
        <v>7.9991240000000005E-2</v>
      </c>
      <c r="AH23" s="32">
        <v>121713.166</v>
      </c>
      <c r="AI23" s="32">
        <v>123.74280299999999</v>
      </c>
      <c r="AJ23" s="32">
        <v>4616334.42</v>
      </c>
      <c r="AK23" s="32">
        <v>5309.1559999999999</v>
      </c>
      <c r="AL23" s="32">
        <v>-236.78258</v>
      </c>
      <c r="AM23" s="32">
        <v>0.98475911000000005</v>
      </c>
      <c r="AN23" s="32">
        <v>1993.7062100000001</v>
      </c>
      <c r="AO23" s="32">
        <v>0</v>
      </c>
      <c r="AP23" s="32">
        <v>2043.0688600000001</v>
      </c>
      <c r="AQ23" s="32">
        <v>7.0303026900000001</v>
      </c>
      <c r="AR23" s="32">
        <v>-374.33684</v>
      </c>
      <c r="AS23" s="32">
        <v>0.97575007000000002</v>
      </c>
      <c r="AT23" s="32">
        <v>1.15119967</v>
      </c>
      <c r="AU23" s="32">
        <v>1.32471188</v>
      </c>
      <c r="AV23" s="32">
        <v>1.59223253</v>
      </c>
      <c r="AW23" s="32">
        <v>1.0074177099999999</v>
      </c>
      <c r="AX23" s="32">
        <v>0</v>
      </c>
      <c r="AY23" s="32">
        <v>2.8424660199999998</v>
      </c>
      <c r="AZ23" s="32">
        <v>1.12375435</v>
      </c>
      <c r="BA23" s="32" t="s">
        <v>115</v>
      </c>
      <c r="BB23" s="13">
        <v>49.7</v>
      </c>
      <c r="BC23" s="32" t="s">
        <v>363</v>
      </c>
      <c r="BD23" s="32" t="s">
        <v>72</v>
      </c>
      <c r="BE23" s="44" t="s">
        <v>364</v>
      </c>
      <c r="BF23">
        <f>BB23*D23</f>
        <v>0.71028407100000013</v>
      </c>
      <c r="BH23" t="s">
        <v>439</v>
      </c>
    </row>
    <row r="24" spans="1:60" x14ac:dyDescent="0.2">
      <c r="A24" s="45">
        <v>55</v>
      </c>
      <c r="B24" s="32" t="s">
        <v>381</v>
      </c>
      <c r="C24" s="42">
        <v>901</v>
      </c>
      <c r="D24" s="32">
        <v>7.6794999999999997E-3</v>
      </c>
      <c r="E24" s="43">
        <v>7.6656999999999995E-5</v>
      </c>
      <c r="F24" s="32">
        <v>1.67561106</v>
      </c>
      <c r="G24" s="32">
        <v>2.1219199999999998E-3</v>
      </c>
      <c r="H24" s="32">
        <v>1.7885782699999999</v>
      </c>
      <c r="I24" s="32">
        <v>1.8956699999999999E-3</v>
      </c>
      <c r="J24" s="32">
        <v>0.29411957999999999</v>
      </c>
      <c r="K24" s="32">
        <v>3.8487999999999999E-4</v>
      </c>
      <c r="L24" s="32">
        <v>1</v>
      </c>
      <c r="M24" s="32">
        <v>0</v>
      </c>
      <c r="N24" s="32">
        <v>1.1443183400000001</v>
      </c>
      <c r="O24" s="32">
        <v>1.8813E-3</v>
      </c>
      <c r="P24" s="32">
        <v>0.19160046</v>
      </c>
      <c r="Q24" s="32">
        <v>3.8026999999999999E-4</v>
      </c>
      <c r="R24" s="32">
        <v>883</v>
      </c>
      <c r="S24" s="32">
        <v>8.5452356700000003</v>
      </c>
      <c r="T24" s="32">
        <v>192673.75</v>
      </c>
      <c r="U24" s="32">
        <v>199.75438700000001</v>
      </c>
      <c r="V24" s="32">
        <v>205662.9</v>
      </c>
      <c r="W24" s="32">
        <v>107.784847</v>
      </c>
      <c r="X24" s="32">
        <v>33820.1</v>
      </c>
      <c r="Y24" s="32">
        <v>42.485595099999998</v>
      </c>
      <c r="Z24" s="32">
        <v>114988.7</v>
      </c>
      <c r="AA24" s="32">
        <v>108.393074</v>
      </c>
      <c r="AB24" s="32">
        <v>131581.5</v>
      </c>
      <c r="AC24" s="32">
        <v>178.56983700000001</v>
      </c>
      <c r="AD24" s="32">
        <v>22031.75</v>
      </c>
      <c r="AE24" s="32">
        <v>44.9815094</v>
      </c>
      <c r="AF24" s="32">
        <v>-992.32050000000004</v>
      </c>
      <c r="AG24" s="32">
        <v>7.6656769999999999E-2</v>
      </c>
      <c r="AH24" s="32">
        <v>151079.421</v>
      </c>
      <c r="AI24" s="32">
        <v>192.58657400000001</v>
      </c>
      <c r="AJ24" s="32">
        <v>4670380.7699999996</v>
      </c>
      <c r="AK24" s="32">
        <v>4951.0774000000001</v>
      </c>
      <c r="AL24" s="32">
        <v>-118.98878000000001</v>
      </c>
      <c r="AM24" s="32">
        <v>1.15286409</v>
      </c>
      <c r="AN24" s="32">
        <v>1993.7062100000001</v>
      </c>
      <c r="AO24" s="32">
        <v>0</v>
      </c>
      <c r="AP24" s="32">
        <v>2423.79583</v>
      </c>
      <c r="AQ24" s="32">
        <v>5.6288534500000003</v>
      </c>
      <c r="AR24" s="32">
        <v>-426.73219</v>
      </c>
      <c r="AS24" s="32">
        <v>1.13776765</v>
      </c>
      <c r="AT24" s="32">
        <v>1.4045206100000001</v>
      </c>
      <c r="AU24" s="32">
        <v>1.6152834</v>
      </c>
      <c r="AV24" s="32">
        <v>1.36815362</v>
      </c>
      <c r="AW24" s="32">
        <v>1.0055159300000001</v>
      </c>
      <c r="AX24" s="32">
        <v>0</v>
      </c>
      <c r="AY24" s="32">
        <v>1.93579049</v>
      </c>
      <c r="AZ24" s="32">
        <v>1.28276462</v>
      </c>
      <c r="BA24" s="32" t="s">
        <v>115</v>
      </c>
      <c r="BB24" s="13">
        <v>49.7</v>
      </c>
      <c r="BC24" s="32" t="s">
        <v>363</v>
      </c>
      <c r="BD24" s="32" t="s">
        <v>72</v>
      </c>
      <c r="BE24" s="44" t="s">
        <v>364</v>
      </c>
      <c r="BF24">
        <f>BB24*D24</f>
        <v>0.38167115000000001</v>
      </c>
      <c r="BG24">
        <v>65</v>
      </c>
    </row>
    <row r="25" spans="1:60" x14ac:dyDescent="0.2">
      <c r="A25" s="45">
        <v>56</v>
      </c>
      <c r="B25" s="32" t="s">
        <v>382</v>
      </c>
      <c r="C25" s="42">
        <v>771</v>
      </c>
      <c r="D25" s="32">
        <v>7.0513499999999996E-3</v>
      </c>
      <c r="E25" s="43">
        <v>4.5385E-5</v>
      </c>
      <c r="F25" s="32">
        <v>1.61550444</v>
      </c>
      <c r="G25" s="32">
        <v>1.70755E-3</v>
      </c>
      <c r="H25" s="32">
        <v>1.79892283</v>
      </c>
      <c r="I25" s="32">
        <v>1.3615999999999999E-3</v>
      </c>
      <c r="J25" s="32">
        <v>0.28374559999999999</v>
      </c>
      <c r="K25" s="32">
        <v>3.5555E-4</v>
      </c>
      <c r="L25" s="32">
        <v>1</v>
      </c>
      <c r="M25" s="32">
        <v>0</v>
      </c>
      <c r="N25" s="32">
        <v>1.1192153899999999</v>
      </c>
      <c r="O25" s="32">
        <v>2.0699400000000001E-3</v>
      </c>
      <c r="P25" s="32">
        <v>0.18802012000000001</v>
      </c>
      <c r="Q25" s="32">
        <v>3.4398000000000002E-4</v>
      </c>
      <c r="R25" s="32">
        <v>775</v>
      </c>
      <c r="S25" s="32">
        <v>4.8822988499999997</v>
      </c>
      <c r="T25" s="32">
        <v>177559.3</v>
      </c>
      <c r="U25" s="32">
        <v>156.18845099999999</v>
      </c>
      <c r="V25" s="32">
        <v>197719.15</v>
      </c>
      <c r="W25" s="32">
        <v>132.80027100000001</v>
      </c>
      <c r="X25" s="32">
        <v>31186.35</v>
      </c>
      <c r="Y25" s="32">
        <v>34.941249599999999</v>
      </c>
      <c r="Z25" s="32">
        <v>109910.45</v>
      </c>
      <c r="AA25" s="32">
        <v>81.787255299999998</v>
      </c>
      <c r="AB25" s="32">
        <v>123013.9</v>
      </c>
      <c r="AC25" s="32">
        <v>256.43132800000001</v>
      </c>
      <c r="AD25" s="32">
        <v>20665.05</v>
      </c>
      <c r="AE25" s="32">
        <v>30.961561499999998</v>
      </c>
      <c r="AF25" s="32">
        <v>-992.94865000000004</v>
      </c>
      <c r="AG25" s="32">
        <v>4.5385130000000003E-2</v>
      </c>
      <c r="AH25" s="32">
        <v>145624.109</v>
      </c>
      <c r="AI25" s="32">
        <v>154.97861</v>
      </c>
      <c r="AJ25" s="32">
        <v>4697398.5199999996</v>
      </c>
      <c r="AK25" s="32">
        <v>3556.1953100000001</v>
      </c>
      <c r="AL25" s="32">
        <v>-150.06318999999999</v>
      </c>
      <c r="AM25" s="32">
        <v>1.0650120999999999</v>
      </c>
      <c r="AN25" s="32">
        <v>1993.7062100000001</v>
      </c>
      <c r="AO25" s="32">
        <v>0</v>
      </c>
      <c r="AP25" s="32">
        <v>2348.6878999999999</v>
      </c>
      <c r="AQ25" s="32">
        <v>6.1932548000000001</v>
      </c>
      <c r="AR25" s="32">
        <v>-437.44457</v>
      </c>
      <c r="AS25" s="32">
        <v>1.0291821699999999</v>
      </c>
      <c r="AT25" s="32">
        <v>0.84870752000000005</v>
      </c>
      <c r="AU25" s="32">
        <v>1.3090404499999999</v>
      </c>
      <c r="AV25" s="32">
        <v>0.95621845000000005</v>
      </c>
      <c r="AW25" s="32">
        <v>0.92833058000000002</v>
      </c>
      <c r="AX25" s="32">
        <v>0</v>
      </c>
      <c r="AY25" s="32">
        <v>2.1179952399999999</v>
      </c>
      <c r="AZ25" s="32">
        <v>1.14689953</v>
      </c>
      <c r="BA25" s="32" t="s">
        <v>115</v>
      </c>
      <c r="BB25" s="13">
        <v>49.7</v>
      </c>
      <c r="BC25" s="32" t="s">
        <v>363</v>
      </c>
      <c r="BD25" s="32" t="s">
        <v>72</v>
      </c>
      <c r="BE25" s="44" t="s">
        <v>364</v>
      </c>
      <c r="BF25">
        <f>BB25*D25</f>
        <v>0.35045209500000002</v>
      </c>
      <c r="BG25">
        <v>65</v>
      </c>
    </row>
    <row r="26" spans="1:60" x14ac:dyDescent="0.2">
      <c r="A26" s="45">
        <v>57</v>
      </c>
      <c r="B26" s="32" t="s">
        <v>383</v>
      </c>
      <c r="C26" s="42">
        <v>79</v>
      </c>
      <c r="D26" s="32">
        <v>8.9853999999999997E-4</v>
      </c>
      <c r="E26" s="43">
        <v>2.4978999999999999E-5</v>
      </c>
      <c r="F26" s="32">
        <v>7.7148800000000003E-3</v>
      </c>
      <c r="G26" s="43">
        <v>5.2456000000000001E-5</v>
      </c>
      <c r="H26" s="32">
        <v>1.5253141400000001</v>
      </c>
      <c r="I26" s="32">
        <v>1.3586399999999999E-3</v>
      </c>
      <c r="J26" s="32">
        <v>2.7600999999999998E-4</v>
      </c>
      <c r="K26" s="43">
        <v>1.4922999999999999E-5</v>
      </c>
      <c r="L26" s="32">
        <v>1</v>
      </c>
      <c r="M26" s="32">
        <v>0</v>
      </c>
      <c r="N26" s="43">
        <v>3.667E-5</v>
      </c>
      <c r="O26" s="43">
        <v>6.2750000000000001E-6</v>
      </c>
      <c r="P26" s="32">
        <v>2.1956999999999999E-4</v>
      </c>
      <c r="Q26" s="43">
        <v>1.2897999999999999E-5</v>
      </c>
      <c r="R26" s="32">
        <v>89.35</v>
      </c>
      <c r="S26" s="32">
        <v>2.4325371200000001</v>
      </c>
      <c r="T26" s="32">
        <v>767.35</v>
      </c>
      <c r="U26" s="32">
        <v>5.2240713100000002</v>
      </c>
      <c r="V26" s="32">
        <v>151715.85</v>
      </c>
      <c r="W26" s="32">
        <v>250.68567300000001</v>
      </c>
      <c r="X26" s="32">
        <v>27.45</v>
      </c>
      <c r="Y26" s="32">
        <v>1.4823079400000001</v>
      </c>
      <c r="Z26" s="32">
        <v>99464.8</v>
      </c>
      <c r="AA26" s="32">
        <v>118.11761799999999</v>
      </c>
      <c r="AB26" s="32">
        <v>3.65</v>
      </c>
      <c r="AC26" s="32">
        <v>0.62523680000000004</v>
      </c>
      <c r="AD26" s="32">
        <v>21.85</v>
      </c>
      <c r="AE26" s="32">
        <v>1.2942687399999999</v>
      </c>
      <c r="AF26" s="32">
        <v>-999.10145999999997</v>
      </c>
      <c r="AG26" s="32">
        <v>2.4979069999999999E-2</v>
      </c>
      <c r="AH26" s="32">
        <v>-299.79343999999998</v>
      </c>
      <c r="AI26" s="32">
        <v>4.7608970499999996</v>
      </c>
      <c r="AJ26" s="32">
        <v>3982791.64</v>
      </c>
      <c r="AK26" s="32">
        <v>3548.48612</v>
      </c>
      <c r="AL26" s="32">
        <v>-999.17323999999996</v>
      </c>
      <c r="AM26" s="32">
        <v>4.4699750000000003E-2</v>
      </c>
      <c r="AN26" s="32">
        <v>1993.7062100000001</v>
      </c>
      <c r="AO26" s="32">
        <v>0</v>
      </c>
      <c r="AP26" s="32">
        <v>-999.89027999999996</v>
      </c>
      <c r="AQ26" s="32">
        <v>1.8774760000000001E-2</v>
      </c>
      <c r="AR26" s="32">
        <v>-999.34304999999995</v>
      </c>
      <c r="AS26" s="32">
        <v>3.8591109999999998E-2</v>
      </c>
      <c r="AT26" s="32">
        <v>1.24847967</v>
      </c>
      <c r="AU26" s="32">
        <v>0.89183007000000003</v>
      </c>
      <c r="AV26" s="32">
        <v>1.03775576</v>
      </c>
      <c r="AW26" s="32">
        <v>1.34626106</v>
      </c>
      <c r="AX26" s="32">
        <v>0</v>
      </c>
      <c r="AY26" s="32">
        <v>1.5539483199999999</v>
      </c>
      <c r="AZ26" s="32">
        <v>1.3050364699999999</v>
      </c>
      <c r="BA26" s="32" t="s">
        <v>118</v>
      </c>
      <c r="BB26" s="32">
        <v>50</v>
      </c>
      <c r="BC26" s="32" t="s">
        <v>363</v>
      </c>
      <c r="BD26" s="32" t="s">
        <v>72</v>
      </c>
      <c r="BE26" s="44" t="s">
        <v>364</v>
      </c>
      <c r="BF26">
        <f>BB26*D26</f>
        <v>4.4927000000000002E-2</v>
      </c>
      <c r="BG26">
        <v>0</v>
      </c>
    </row>
    <row r="27" spans="1:60" x14ac:dyDescent="0.2">
      <c r="A27" s="45">
        <v>58</v>
      </c>
      <c r="B27" s="32" t="s">
        <v>384</v>
      </c>
      <c r="C27" s="42">
        <v>157</v>
      </c>
      <c r="D27" s="32">
        <v>1.0842E-3</v>
      </c>
      <c r="E27" s="43">
        <v>2.0557E-5</v>
      </c>
      <c r="F27" s="32">
        <v>1.0956399999999999E-3</v>
      </c>
      <c r="G27" s="43">
        <v>1.9673999999999998E-5</v>
      </c>
      <c r="H27" s="32">
        <v>1.5275208300000001</v>
      </c>
      <c r="I27" s="32">
        <v>2.1406200000000002E-3</v>
      </c>
      <c r="J27" s="32">
        <v>2.2902E-4</v>
      </c>
      <c r="K27" s="43">
        <v>9.5957000000000003E-6</v>
      </c>
      <c r="L27" s="32">
        <v>1</v>
      </c>
      <c r="M27" s="32">
        <v>0</v>
      </c>
      <c r="N27" s="43">
        <v>4.0756000000000001E-5</v>
      </c>
      <c r="O27" s="43">
        <v>4.0748000000000004E-6</v>
      </c>
      <c r="P27" s="32">
        <v>1.05415576</v>
      </c>
      <c r="Q27" s="32">
        <v>4.6182599999999999E-3</v>
      </c>
      <c r="R27" s="32">
        <v>143.69999999999999</v>
      </c>
      <c r="S27" s="32">
        <v>2.7759303800000001</v>
      </c>
      <c r="T27" s="32">
        <v>145.19999999999999</v>
      </c>
      <c r="U27" s="32">
        <v>2.62237337</v>
      </c>
      <c r="V27" s="32">
        <v>202429.45</v>
      </c>
      <c r="W27" s="32">
        <v>282.31482499999998</v>
      </c>
      <c r="X27" s="32">
        <v>30.35</v>
      </c>
      <c r="Y27" s="32">
        <v>1.26963526</v>
      </c>
      <c r="Z27" s="32">
        <v>132522.45000000001</v>
      </c>
      <c r="AA27" s="32">
        <v>110.47561</v>
      </c>
      <c r="AB27" s="32">
        <v>5.4</v>
      </c>
      <c r="AC27" s="32">
        <v>0.53998051000000002</v>
      </c>
      <c r="AD27" s="32">
        <v>139699.70000000001</v>
      </c>
      <c r="AE27" s="32">
        <v>625.94405400000005</v>
      </c>
      <c r="AF27" s="32">
        <v>-998.91579999999999</v>
      </c>
      <c r="AG27" s="32">
        <v>2.05568E-2</v>
      </c>
      <c r="AH27" s="32">
        <v>-900.55948000000001</v>
      </c>
      <c r="AI27" s="32">
        <v>1.7856670100000001</v>
      </c>
      <c r="AJ27" s="32">
        <v>3988555.04</v>
      </c>
      <c r="AK27" s="32">
        <v>5590.8408600000002</v>
      </c>
      <c r="AL27" s="32">
        <v>-999.31397000000004</v>
      </c>
      <c r="AM27" s="32">
        <v>2.8743040000000001E-2</v>
      </c>
      <c r="AN27" s="32">
        <v>1993.7062100000001</v>
      </c>
      <c r="AO27" s="32">
        <v>0</v>
      </c>
      <c r="AP27" s="32">
        <v>-999.87806</v>
      </c>
      <c r="AQ27" s="32">
        <v>1.2191810000000001E-2</v>
      </c>
      <c r="AR27" s="32">
        <v>2154.0297500000001</v>
      </c>
      <c r="AS27" s="32">
        <v>13.8178147</v>
      </c>
      <c r="AT27" s="32">
        <v>1.0797690600000001</v>
      </c>
      <c r="AU27" s="32">
        <v>1.0279551600000001</v>
      </c>
      <c r="AV27" s="32">
        <v>1.88510084</v>
      </c>
      <c r="AW27" s="32">
        <v>1.09701855</v>
      </c>
      <c r="AX27" s="32">
        <v>0</v>
      </c>
      <c r="AY27" s="32">
        <v>1.1043327000000001</v>
      </c>
      <c r="AZ27" s="32">
        <v>5.4305757899999998</v>
      </c>
      <c r="BA27" s="32" t="s">
        <v>122</v>
      </c>
      <c r="BB27" s="32">
        <v>50</v>
      </c>
      <c r="BC27" s="32" t="s">
        <v>363</v>
      </c>
      <c r="BD27" s="32" t="s">
        <v>72</v>
      </c>
      <c r="BE27" s="44" t="s">
        <v>364</v>
      </c>
      <c r="BF27">
        <f>BB27*D27</f>
        <v>5.4210000000000001E-2</v>
      </c>
      <c r="BG27">
        <v>0</v>
      </c>
    </row>
    <row r="28" spans="1:60" x14ac:dyDescent="0.2">
      <c r="A28" s="45">
        <v>59</v>
      </c>
      <c r="B28" s="32" t="s">
        <v>385</v>
      </c>
      <c r="C28" s="42">
        <v>237</v>
      </c>
      <c r="D28" s="32">
        <v>1.62761E-3</v>
      </c>
      <c r="E28" s="43">
        <v>3.7456999999999997E-5</v>
      </c>
      <c r="F28" s="32">
        <v>9.9539000000000008E-4</v>
      </c>
      <c r="G28" s="43">
        <v>2.1565000000000001E-5</v>
      </c>
      <c r="H28" s="32">
        <v>1.4863170999999999</v>
      </c>
      <c r="I28" s="32">
        <v>1.8570500000000001E-3</v>
      </c>
      <c r="J28" s="32">
        <v>2.0023999999999999E-4</v>
      </c>
      <c r="K28" s="43">
        <v>1.0869E-5</v>
      </c>
      <c r="L28" s="32">
        <v>1</v>
      </c>
      <c r="M28" s="32">
        <v>0</v>
      </c>
      <c r="N28" s="43">
        <v>6.6999E-5</v>
      </c>
      <c r="O28" s="43">
        <v>5.8764000000000002E-6</v>
      </c>
      <c r="P28" s="32">
        <v>1.0017292900000001</v>
      </c>
      <c r="Q28" s="32">
        <v>1.8626599999999999E-3</v>
      </c>
      <c r="R28" s="32">
        <v>217.55</v>
      </c>
      <c r="S28" s="32">
        <v>5.2553105999999996</v>
      </c>
      <c r="T28" s="32">
        <v>133</v>
      </c>
      <c r="U28" s="32">
        <v>2.8900919699999998</v>
      </c>
      <c r="V28" s="32">
        <v>198585.5</v>
      </c>
      <c r="W28" s="32">
        <v>153.66505799999999</v>
      </c>
      <c r="X28" s="32">
        <v>26.75</v>
      </c>
      <c r="Y28" s="32">
        <v>1.4452735999999999</v>
      </c>
      <c r="Z28" s="32">
        <v>133612.65</v>
      </c>
      <c r="AA28" s="32">
        <v>181.18850699999999</v>
      </c>
      <c r="AB28" s="32">
        <v>8.9499999999999993</v>
      </c>
      <c r="AC28" s="32">
        <v>0.78295996999999995</v>
      </c>
      <c r="AD28" s="32">
        <v>133838</v>
      </c>
      <c r="AE28" s="32">
        <v>123.121399</v>
      </c>
      <c r="AF28" s="32">
        <v>-998.37239</v>
      </c>
      <c r="AG28" s="32">
        <v>3.7457119999999997E-2</v>
      </c>
      <c r="AH28" s="32">
        <v>-909.65805</v>
      </c>
      <c r="AI28" s="32">
        <v>1.9572776599999999</v>
      </c>
      <c r="AJ28" s="32">
        <v>3880939.77</v>
      </c>
      <c r="AK28" s="32">
        <v>4850.2061999999996</v>
      </c>
      <c r="AL28" s="32">
        <v>-999.40018999999995</v>
      </c>
      <c r="AM28" s="32">
        <v>3.2556040000000001E-2</v>
      </c>
      <c r="AN28" s="32">
        <v>1993.7062100000001</v>
      </c>
      <c r="AO28" s="32">
        <v>0</v>
      </c>
      <c r="AP28" s="32">
        <v>-999.79953999999998</v>
      </c>
      <c r="AQ28" s="32">
        <v>1.7582159999999999E-2</v>
      </c>
      <c r="AR28" s="32">
        <v>1997.1699699999999</v>
      </c>
      <c r="AS28" s="32">
        <v>5.57307972</v>
      </c>
      <c r="AT28" s="32">
        <v>1.6121378900000001</v>
      </c>
      <c r="AU28" s="32">
        <v>1.18703717</v>
      </c>
      <c r="AV28" s="32">
        <v>1.6784249499999999</v>
      </c>
      <c r="AW28" s="32">
        <v>1.33422401</v>
      </c>
      <c r="AX28" s="32">
        <v>0</v>
      </c>
      <c r="AY28" s="32">
        <v>1.2471937200000001</v>
      </c>
      <c r="AZ28" s="32">
        <v>2.2854258000000001</v>
      </c>
      <c r="BA28" s="32" t="s">
        <v>122</v>
      </c>
      <c r="BB28" s="32">
        <v>50</v>
      </c>
      <c r="BC28" s="32" t="s">
        <v>363</v>
      </c>
      <c r="BD28" s="32" t="s">
        <v>72</v>
      </c>
      <c r="BE28" s="44" t="s">
        <v>364</v>
      </c>
      <c r="BF28">
        <f>BB28*D28</f>
        <v>8.1380500000000008E-2</v>
      </c>
      <c r="BG28">
        <v>0</v>
      </c>
    </row>
    <row r="29" spans="1:60" x14ac:dyDescent="0.2">
      <c r="A29" s="45">
        <v>60</v>
      </c>
      <c r="B29" s="32" t="s">
        <v>386</v>
      </c>
      <c r="C29" s="42">
        <v>166</v>
      </c>
      <c r="D29" s="32">
        <v>2.30051E-3</v>
      </c>
      <c r="E29" s="43">
        <v>3.8711000000000003E-5</v>
      </c>
      <c r="F29" s="32">
        <v>3.7337870000000002E-2</v>
      </c>
      <c r="G29" s="32">
        <v>1.9236000000000001E-4</v>
      </c>
      <c r="H29" s="32">
        <v>1.6973791600000001</v>
      </c>
      <c r="I29" s="32">
        <v>1.1939299999999999E-3</v>
      </c>
      <c r="J29" s="32">
        <v>0.10138622</v>
      </c>
      <c r="K29" s="32">
        <v>2.4195E-4</v>
      </c>
      <c r="L29" s="32">
        <v>1</v>
      </c>
      <c r="M29" s="32">
        <v>0</v>
      </c>
      <c r="N29" s="32">
        <v>1.6592000000000001E-4</v>
      </c>
      <c r="O29" s="43">
        <v>7.52E-6</v>
      </c>
      <c r="P29" s="43">
        <v>3.0468E-5</v>
      </c>
      <c r="Q29" s="43">
        <v>5.3606E-6</v>
      </c>
      <c r="R29" s="32">
        <v>158.75</v>
      </c>
      <c r="S29" s="32">
        <v>2.6919714899999998</v>
      </c>
      <c r="T29" s="32">
        <v>2576.4</v>
      </c>
      <c r="U29" s="32">
        <v>12.9276122</v>
      </c>
      <c r="V29" s="32">
        <v>117124.85</v>
      </c>
      <c r="W29" s="32">
        <v>92.203130299999998</v>
      </c>
      <c r="X29" s="32">
        <v>6995.95</v>
      </c>
      <c r="Y29" s="32">
        <v>15.9939915</v>
      </c>
      <c r="Z29" s="32">
        <v>69003.7</v>
      </c>
      <c r="AA29" s="32">
        <v>55.929895000000002</v>
      </c>
      <c r="AB29" s="32">
        <v>11.45</v>
      </c>
      <c r="AC29" s="32">
        <v>0.52050076999999995</v>
      </c>
      <c r="AD29" s="32">
        <v>2.1</v>
      </c>
      <c r="AE29" s="32">
        <v>0.36920967999999998</v>
      </c>
      <c r="AF29" s="32">
        <v>-997.69948999999997</v>
      </c>
      <c r="AG29" s="32">
        <v>3.8711330000000002E-2</v>
      </c>
      <c r="AH29" s="32">
        <v>2388.80672</v>
      </c>
      <c r="AI29" s="32">
        <v>17.458777300000001</v>
      </c>
      <c r="AJ29" s="32">
        <v>4432188.3600000003</v>
      </c>
      <c r="AK29" s="32">
        <v>3118.27844</v>
      </c>
      <c r="AL29" s="32">
        <v>-696.30583999999999</v>
      </c>
      <c r="AM29" s="32">
        <v>0.72474450999999995</v>
      </c>
      <c r="AN29" s="32">
        <v>1993.7062100000001</v>
      </c>
      <c r="AO29" s="32">
        <v>0</v>
      </c>
      <c r="AP29" s="32">
        <v>-999.50358000000006</v>
      </c>
      <c r="AQ29" s="32">
        <v>2.2499740000000001E-2</v>
      </c>
      <c r="AR29" s="32">
        <v>-999.90884000000005</v>
      </c>
      <c r="AS29" s="32">
        <v>1.6038799999999999E-2</v>
      </c>
      <c r="AT29" s="32">
        <v>1.00661383</v>
      </c>
      <c r="AU29" s="32">
        <v>1.22040864</v>
      </c>
      <c r="AV29" s="32">
        <v>0.69669787999999999</v>
      </c>
      <c r="AW29" s="32">
        <v>0.90405281000000004</v>
      </c>
      <c r="AX29" s="32">
        <v>0</v>
      </c>
      <c r="AY29" s="32">
        <v>0.72892911999999999</v>
      </c>
      <c r="AZ29" s="32">
        <v>1.21187556</v>
      </c>
      <c r="BA29" s="32" t="s">
        <v>387</v>
      </c>
      <c r="BB29" s="32">
        <v>50</v>
      </c>
      <c r="BC29" s="32" t="s">
        <v>363</v>
      </c>
      <c r="BD29" s="32" t="s">
        <v>72</v>
      </c>
      <c r="BE29" s="44" t="s">
        <v>364</v>
      </c>
      <c r="BF29">
        <f>BB29*D29</f>
        <v>0.1150255</v>
      </c>
      <c r="BG29">
        <v>0</v>
      </c>
    </row>
    <row r="30" spans="1:60" x14ac:dyDescent="0.2">
      <c r="A30" s="45">
        <v>61</v>
      </c>
      <c r="B30" s="32" t="s">
        <v>388</v>
      </c>
      <c r="C30" s="42">
        <v>135</v>
      </c>
      <c r="D30" s="32">
        <v>2.2179299999999999E-3</v>
      </c>
      <c r="E30" s="43">
        <v>4.0716000000000001E-5</v>
      </c>
      <c r="F30" s="32">
        <v>3.7206360000000001E-2</v>
      </c>
      <c r="G30" s="32">
        <v>1.6179000000000001E-4</v>
      </c>
      <c r="H30" s="32">
        <v>1.69382856</v>
      </c>
      <c r="I30" s="32">
        <v>1.90993E-3</v>
      </c>
      <c r="J30" s="32">
        <v>0.1025407</v>
      </c>
      <c r="K30" s="32">
        <v>2.9357999999999999E-4</v>
      </c>
      <c r="L30" s="32">
        <v>1</v>
      </c>
      <c r="M30" s="32">
        <v>0</v>
      </c>
      <c r="N30" s="32">
        <v>1.2254E-4</v>
      </c>
      <c r="O30" s="43">
        <v>1.112E-5</v>
      </c>
      <c r="P30" s="43">
        <v>3.2271999999999999E-5</v>
      </c>
      <c r="Q30" s="43">
        <v>4.2772999999999997E-6</v>
      </c>
      <c r="R30" s="32">
        <v>154.75</v>
      </c>
      <c r="S30" s="32">
        <v>2.83574459</v>
      </c>
      <c r="T30" s="32">
        <v>2596.0500000000002</v>
      </c>
      <c r="U30" s="32">
        <v>11.421004399999999</v>
      </c>
      <c r="V30" s="32">
        <v>118185.75</v>
      </c>
      <c r="W30" s="32">
        <v>154.933413</v>
      </c>
      <c r="X30" s="32">
        <v>7154.85</v>
      </c>
      <c r="Y30" s="32">
        <v>23.3989738</v>
      </c>
      <c r="Z30" s="32">
        <v>69775.199999999997</v>
      </c>
      <c r="AA30" s="32">
        <v>92.954476700000001</v>
      </c>
      <c r="AB30" s="32">
        <v>8.5500000000000007</v>
      </c>
      <c r="AC30" s="32">
        <v>0.77620873000000001</v>
      </c>
      <c r="AD30" s="32">
        <v>2.25</v>
      </c>
      <c r="AE30" s="32">
        <v>0.29801978000000001</v>
      </c>
      <c r="AF30" s="32">
        <v>-997.78206999999998</v>
      </c>
      <c r="AG30" s="32">
        <v>4.0715609999999999E-2</v>
      </c>
      <c r="AH30" s="32">
        <v>2376.8706299999999</v>
      </c>
      <c r="AI30" s="32">
        <v>14.6842667</v>
      </c>
      <c r="AJ30" s="32">
        <v>4422914.96</v>
      </c>
      <c r="AK30" s="32">
        <v>4988.3204900000001</v>
      </c>
      <c r="AL30" s="32">
        <v>-692.84768999999994</v>
      </c>
      <c r="AM30" s="32">
        <v>0.87938057000000003</v>
      </c>
      <c r="AN30" s="32">
        <v>1993.7062100000001</v>
      </c>
      <c r="AO30" s="32">
        <v>0</v>
      </c>
      <c r="AP30" s="32">
        <v>-999.63334999999995</v>
      </c>
      <c r="AQ30" s="32">
        <v>3.3269649999999998E-2</v>
      </c>
      <c r="AR30" s="32">
        <v>-999.90344000000005</v>
      </c>
      <c r="AS30" s="32">
        <v>1.2797559999999999E-2</v>
      </c>
      <c r="AT30" s="32">
        <v>1.08427619</v>
      </c>
      <c r="AU30" s="32">
        <v>1.03407834</v>
      </c>
      <c r="AV30" s="32">
        <v>1.1226346199999999</v>
      </c>
      <c r="AW30" s="32">
        <v>1.09626979</v>
      </c>
      <c r="AX30" s="32">
        <v>0</v>
      </c>
      <c r="AY30" s="32">
        <v>1.26110046</v>
      </c>
      <c r="AZ30" s="32">
        <v>0.94496585</v>
      </c>
      <c r="BA30" s="32" t="s">
        <v>387</v>
      </c>
      <c r="BB30" s="32">
        <v>50</v>
      </c>
      <c r="BC30" s="32" t="s">
        <v>363</v>
      </c>
      <c r="BD30" s="32" t="s">
        <v>72</v>
      </c>
      <c r="BE30" s="44" t="s">
        <v>364</v>
      </c>
      <c r="BF30">
        <f>BB30*D30</f>
        <v>0.1108965</v>
      </c>
      <c r="BG30">
        <v>0</v>
      </c>
    </row>
    <row r="31" spans="1:60" x14ac:dyDescent="0.2">
      <c r="A31" s="45">
        <v>62</v>
      </c>
      <c r="B31" s="32" t="s">
        <v>389</v>
      </c>
      <c r="C31" s="42">
        <v>964</v>
      </c>
      <c r="D31" s="32">
        <v>1.156689E-2</v>
      </c>
      <c r="E31" s="43">
        <v>9.6782999999999998E-5</v>
      </c>
      <c r="F31" s="32">
        <v>0.30397580000000002</v>
      </c>
      <c r="G31" s="32">
        <v>5.1736000000000002E-4</v>
      </c>
      <c r="H31" s="32">
        <v>1.9199614599999999</v>
      </c>
      <c r="I31" s="32">
        <v>1.83906E-3</v>
      </c>
      <c r="J31" s="32">
        <v>0.21858374999999999</v>
      </c>
      <c r="K31" s="32">
        <v>4.9450000000000004E-4</v>
      </c>
      <c r="L31" s="32">
        <v>1</v>
      </c>
      <c r="M31" s="32">
        <v>0</v>
      </c>
      <c r="N31" s="32">
        <v>1.1234811499999999</v>
      </c>
      <c r="O31" s="32">
        <v>3.19163E-3</v>
      </c>
      <c r="P31" s="32">
        <v>4.0848580000000002E-2</v>
      </c>
      <c r="Q31" s="32">
        <v>2.3074E-4</v>
      </c>
      <c r="R31" s="32">
        <v>930.75</v>
      </c>
      <c r="S31" s="32">
        <v>8.0553594499999992</v>
      </c>
      <c r="T31" s="32">
        <v>24459.55</v>
      </c>
      <c r="U31" s="32">
        <v>62.2861172</v>
      </c>
      <c r="V31" s="32">
        <v>154487.6</v>
      </c>
      <c r="W31" s="32">
        <v>243.36665400000001</v>
      </c>
      <c r="X31" s="32">
        <v>17589</v>
      </c>
      <c r="Y31" s="32">
        <v>60.7833945</v>
      </c>
      <c r="Z31" s="32">
        <v>80465.350000000006</v>
      </c>
      <c r="AA31" s="32">
        <v>149.46570199999999</v>
      </c>
      <c r="AB31" s="32">
        <v>90400.85</v>
      </c>
      <c r="AC31" s="32">
        <v>299.736896</v>
      </c>
      <c r="AD31" s="32">
        <v>3287.05</v>
      </c>
      <c r="AE31" s="32">
        <v>20.679951500000001</v>
      </c>
      <c r="AF31" s="32">
        <v>-988.43311000000006</v>
      </c>
      <c r="AG31" s="32">
        <v>9.6783149999999998E-2</v>
      </c>
      <c r="AH31" s="32">
        <v>26589.0177</v>
      </c>
      <c r="AI31" s="32">
        <v>46.956122200000003</v>
      </c>
      <c r="AJ31" s="32">
        <v>5013525.34</v>
      </c>
      <c r="AK31" s="32">
        <v>4803.2399699999996</v>
      </c>
      <c r="AL31" s="32">
        <v>-345.25018999999998</v>
      </c>
      <c r="AM31" s="32">
        <v>1.4812377999999999</v>
      </c>
      <c r="AN31" s="32">
        <v>1993.7062100000001</v>
      </c>
      <c r="AO31" s="32">
        <v>0</v>
      </c>
      <c r="AP31" s="32">
        <v>2361.4510500000001</v>
      </c>
      <c r="AQ31" s="32">
        <v>9.5493293500000007</v>
      </c>
      <c r="AR31" s="32">
        <v>-877.78123000000005</v>
      </c>
      <c r="AS31" s="32">
        <v>0.69037696999999998</v>
      </c>
      <c r="AT31" s="32">
        <v>1.20640692</v>
      </c>
      <c r="AU31" s="32">
        <v>1.1079928400000001</v>
      </c>
      <c r="AV31" s="32">
        <v>1.0472655900000001</v>
      </c>
      <c r="AW31" s="32">
        <v>1.2919109099999999</v>
      </c>
      <c r="AX31" s="32">
        <v>0</v>
      </c>
      <c r="AY31" s="32">
        <v>2.7861229299999999</v>
      </c>
      <c r="AZ31" s="32">
        <v>1.50885991</v>
      </c>
      <c r="BA31" s="32" t="s">
        <v>246</v>
      </c>
      <c r="BB31" s="32">
        <v>48.7</v>
      </c>
      <c r="BC31" s="32" t="s">
        <v>363</v>
      </c>
      <c r="BD31" s="32" t="s">
        <v>72</v>
      </c>
      <c r="BE31" s="44" t="s">
        <v>364</v>
      </c>
      <c r="BF31">
        <f>BB31*D31</f>
        <v>0.56330754300000008</v>
      </c>
      <c r="BG31">
        <v>165</v>
      </c>
    </row>
    <row r="32" spans="1:60" x14ac:dyDescent="0.2">
      <c r="A32" s="45">
        <v>63</v>
      </c>
      <c r="B32" s="32" t="s">
        <v>390</v>
      </c>
      <c r="C32" s="42">
        <v>966</v>
      </c>
      <c r="D32" s="32">
        <v>1.139927E-2</v>
      </c>
      <c r="E32" s="43">
        <v>9.7801999999999996E-5</v>
      </c>
      <c r="F32" s="32">
        <v>0.30788204000000002</v>
      </c>
      <c r="G32" s="32">
        <v>6.8833999999999996E-4</v>
      </c>
      <c r="H32" s="32">
        <v>1.91096675</v>
      </c>
      <c r="I32" s="32">
        <v>2.1171100000000002E-3</v>
      </c>
      <c r="J32" s="32">
        <v>0.22116111999999999</v>
      </c>
      <c r="K32" s="32">
        <v>6.3137999999999996E-4</v>
      </c>
      <c r="L32" s="32">
        <v>1</v>
      </c>
      <c r="M32" s="32">
        <v>0</v>
      </c>
      <c r="N32" s="32">
        <v>1.1532342900000001</v>
      </c>
      <c r="O32" s="32">
        <v>3.8696099999999999E-3</v>
      </c>
      <c r="P32" s="32">
        <v>4.2141600000000001E-2</v>
      </c>
      <c r="Q32" s="32">
        <v>1.9803E-4</v>
      </c>
      <c r="R32" s="32">
        <v>933.6</v>
      </c>
      <c r="S32" s="32">
        <v>8.5515157199999994</v>
      </c>
      <c r="T32" s="32">
        <v>25215.35</v>
      </c>
      <c r="U32" s="32">
        <v>94.592207200000004</v>
      </c>
      <c r="V32" s="32">
        <v>156498.35</v>
      </c>
      <c r="W32" s="32">
        <v>336.914672</v>
      </c>
      <c r="X32" s="32">
        <v>18113.55</v>
      </c>
      <c r="Y32" s="32">
        <v>81.9517661</v>
      </c>
      <c r="Z32" s="32">
        <v>81897.5</v>
      </c>
      <c r="AA32" s="32">
        <v>213.46102200000001</v>
      </c>
      <c r="AB32" s="32">
        <v>94451.35</v>
      </c>
      <c r="AC32" s="32">
        <v>445.73199</v>
      </c>
      <c r="AD32" s="32">
        <v>3451.65</v>
      </c>
      <c r="AE32" s="32">
        <v>21.5938923</v>
      </c>
      <c r="AF32" s="32">
        <v>-988.60073</v>
      </c>
      <c r="AG32" s="32">
        <v>9.7801799999999994E-2</v>
      </c>
      <c r="AH32" s="32">
        <v>26943.550899999998</v>
      </c>
      <c r="AI32" s="32">
        <v>62.473880399999999</v>
      </c>
      <c r="AJ32" s="32">
        <v>4990033.0999999996</v>
      </c>
      <c r="AK32" s="32">
        <v>5529.4224299999996</v>
      </c>
      <c r="AL32" s="32">
        <v>-337.5299</v>
      </c>
      <c r="AM32" s="32">
        <v>1.89123555</v>
      </c>
      <c r="AN32" s="32">
        <v>1993.7062100000001</v>
      </c>
      <c r="AO32" s="32">
        <v>0</v>
      </c>
      <c r="AP32" s="32">
        <v>2450.4723100000001</v>
      </c>
      <c r="AQ32" s="32">
        <v>11.5778619</v>
      </c>
      <c r="AR32" s="32">
        <v>-873.91249000000005</v>
      </c>
      <c r="AS32" s="32">
        <v>0.59250893999999998</v>
      </c>
      <c r="AT32" s="32">
        <v>1.2390255299999999</v>
      </c>
      <c r="AU32" s="32">
        <v>1.4755552999999999</v>
      </c>
      <c r="AV32" s="32">
        <v>1.2210170899999999</v>
      </c>
      <c r="AW32" s="32">
        <v>1.6526619199999999</v>
      </c>
      <c r="AX32" s="32">
        <v>0</v>
      </c>
      <c r="AY32" s="32">
        <v>3.3403692199999999</v>
      </c>
      <c r="AZ32" s="32">
        <v>1.28547466</v>
      </c>
      <c r="BA32" s="32" t="s">
        <v>246</v>
      </c>
      <c r="BB32" s="32">
        <v>48.7</v>
      </c>
      <c r="BC32" s="32" t="s">
        <v>363</v>
      </c>
      <c r="BD32" s="32" t="s">
        <v>72</v>
      </c>
      <c r="BE32" s="44" t="s">
        <v>364</v>
      </c>
      <c r="BF32">
        <f>BB32*D32</f>
        <v>0.55514444900000004</v>
      </c>
      <c r="BG32">
        <v>165</v>
      </c>
    </row>
    <row r="33" spans="1:60" x14ac:dyDescent="0.2">
      <c r="A33" s="45">
        <v>64</v>
      </c>
      <c r="B33" s="32" t="s">
        <v>391</v>
      </c>
      <c r="C33" s="42">
        <v>1119</v>
      </c>
      <c r="D33" s="32">
        <v>1.160865E-2</v>
      </c>
      <c r="E33" s="43">
        <v>9.3856000000000004E-5</v>
      </c>
      <c r="F33" s="32">
        <v>0.30868649999999997</v>
      </c>
      <c r="G33" s="32">
        <v>5.1878000000000004E-4</v>
      </c>
      <c r="H33" s="32">
        <v>1.83587933</v>
      </c>
      <c r="I33" s="32">
        <v>2.4407000000000001E-3</v>
      </c>
      <c r="J33" s="32">
        <v>0.21866073</v>
      </c>
      <c r="K33" s="32">
        <v>4.2562999999999998E-4</v>
      </c>
      <c r="L33" s="32">
        <v>1</v>
      </c>
      <c r="M33" s="32">
        <v>0</v>
      </c>
      <c r="N33" s="32">
        <v>1.1623744600000001</v>
      </c>
      <c r="O33" s="32">
        <v>3.7233399999999999E-3</v>
      </c>
      <c r="P33" s="32">
        <v>4.3064289999999998E-2</v>
      </c>
      <c r="Q33" s="32">
        <v>1.8619E-4</v>
      </c>
      <c r="R33" s="32">
        <v>1111.5</v>
      </c>
      <c r="S33" s="32">
        <v>8.5247318199999995</v>
      </c>
      <c r="T33" s="32">
        <v>29557.55</v>
      </c>
      <c r="U33" s="32">
        <v>44.084576300000002</v>
      </c>
      <c r="V33" s="32">
        <v>175791.45</v>
      </c>
      <c r="W33" s="32">
        <v>239.47737499999999</v>
      </c>
      <c r="X33" s="32">
        <v>20937.650000000001</v>
      </c>
      <c r="Y33" s="32">
        <v>45.425895400000002</v>
      </c>
      <c r="Z33" s="32">
        <v>95757.45</v>
      </c>
      <c r="AA33" s="32">
        <v>208.21368699999999</v>
      </c>
      <c r="AB33" s="32">
        <v>111301.7</v>
      </c>
      <c r="AC33" s="32">
        <v>365.63223599999998</v>
      </c>
      <c r="AD33" s="32">
        <v>4123.45</v>
      </c>
      <c r="AE33" s="32">
        <v>16.6620393</v>
      </c>
      <c r="AF33" s="32">
        <v>-988.39134999999999</v>
      </c>
      <c r="AG33" s="32">
        <v>9.3855839999999996E-2</v>
      </c>
      <c r="AH33" s="32">
        <v>27016.563900000001</v>
      </c>
      <c r="AI33" s="32">
        <v>47.084792</v>
      </c>
      <c r="AJ33" s="32">
        <v>4793920.93</v>
      </c>
      <c r="AK33" s="32">
        <v>6374.5781399999996</v>
      </c>
      <c r="AL33" s="32">
        <v>-345.01961</v>
      </c>
      <c r="AM33" s="32">
        <v>1.27494489</v>
      </c>
      <c r="AN33" s="32">
        <v>1993.7062100000001</v>
      </c>
      <c r="AO33" s="32">
        <v>0</v>
      </c>
      <c r="AP33" s="32">
        <v>2477.8196699999999</v>
      </c>
      <c r="AQ33" s="32">
        <v>11.140212999999999</v>
      </c>
      <c r="AR33" s="32">
        <v>-871.15183000000002</v>
      </c>
      <c r="AS33" s="32">
        <v>0.55706533999999996</v>
      </c>
      <c r="AT33" s="32">
        <v>1.27385427</v>
      </c>
      <c r="AU33" s="32">
        <v>1.2005391400000001</v>
      </c>
      <c r="AV33" s="32">
        <v>1.5733404200000001</v>
      </c>
      <c r="AW33" s="32">
        <v>1.2127705</v>
      </c>
      <c r="AX33" s="32">
        <v>0</v>
      </c>
      <c r="AY33" s="32">
        <v>3.45436298</v>
      </c>
      <c r="AZ33" s="32">
        <v>1.29209628</v>
      </c>
      <c r="BA33" s="32" t="s">
        <v>246</v>
      </c>
      <c r="BB33" s="32">
        <v>48.7</v>
      </c>
      <c r="BC33" s="32" t="s">
        <v>363</v>
      </c>
      <c r="BD33" s="32" t="s">
        <v>72</v>
      </c>
      <c r="BE33" s="44" t="s">
        <v>364</v>
      </c>
      <c r="BF33">
        <f>BB33*D33</f>
        <v>0.56534125499999999</v>
      </c>
      <c r="BG33">
        <v>165</v>
      </c>
    </row>
    <row r="34" spans="1:60" x14ac:dyDescent="0.2">
      <c r="A34" s="45">
        <v>65</v>
      </c>
      <c r="B34" s="32" t="s">
        <v>392</v>
      </c>
      <c r="C34" s="42">
        <v>150</v>
      </c>
      <c r="D34" s="32">
        <v>2.0393199999999998E-3</v>
      </c>
      <c r="E34" s="43">
        <v>2.9289E-5</v>
      </c>
      <c r="F34" s="32">
        <v>3.7274540000000002E-2</v>
      </c>
      <c r="G34" s="32">
        <v>1.6004999999999999E-4</v>
      </c>
      <c r="H34" s="32">
        <v>1.6814239600000001</v>
      </c>
      <c r="I34" s="32">
        <v>1.5487400000000001E-3</v>
      </c>
      <c r="J34" s="32">
        <v>0.10081496</v>
      </c>
      <c r="K34" s="32">
        <v>2.5148E-4</v>
      </c>
      <c r="L34" s="32">
        <v>1</v>
      </c>
      <c r="M34" s="32">
        <v>0</v>
      </c>
      <c r="N34" s="32">
        <v>1.429E-4</v>
      </c>
      <c r="O34" s="43">
        <v>1.0631E-5</v>
      </c>
      <c r="P34" s="43">
        <v>3.1698E-5</v>
      </c>
      <c r="Q34" s="43">
        <v>5.2059000000000004E-6</v>
      </c>
      <c r="R34" s="32">
        <v>144.9</v>
      </c>
      <c r="S34" s="32">
        <v>2.0492617399999999</v>
      </c>
      <c r="T34" s="32">
        <v>2648.55</v>
      </c>
      <c r="U34" s="32">
        <v>10.3128624</v>
      </c>
      <c r="V34" s="32">
        <v>119478</v>
      </c>
      <c r="W34" s="32">
        <v>127.168041</v>
      </c>
      <c r="X34" s="32">
        <v>7163.75</v>
      </c>
      <c r="Y34" s="32">
        <v>19.793788899999999</v>
      </c>
      <c r="Z34" s="32">
        <v>71058.25</v>
      </c>
      <c r="AA34" s="32">
        <v>77.940593899999996</v>
      </c>
      <c r="AB34" s="32">
        <v>10.15</v>
      </c>
      <c r="AC34" s="32">
        <v>0.75140220000000002</v>
      </c>
      <c r="AD34" s="32">
        <v>2.25</v>
      </c>
      <c r="AE34" s="32">
        <v>0.36903144999999998</v>
      </c>
      <c r="AF34" s="32">
        <v>-997.96068000000002</v>
      </c>
      <c r="AG34" s="32">
        <v>2.9288999999999999E-2</v>
      </c>
      <c r="AH34" s="32">
        <v>2383.0585700000001</v>
      </c>
      <c r="AI34" s="32">
        <v>14.5265878</v>
      </c>
      <c r="AJ34" s="32">
        <v>4390516.82</v>
      </c>
      <c r="AK34" s="32">
        <v>4044.96216</v>
      </c>
      <c r="AL34" s="32">
        <v>-698.01702</v>
      </c>
      <c r="AM34" s="32">
        <v>0.75327895</v>
      </c>
      <c r="AN34" s="32">
        <v>1993.7062100000001</v>
      </c>
      <c r="AO34" s="32">
        <v>0</v>
      </c>
      <c r="AP34" s="32">
        <v>-999.57243000000005</v>
      </c>
      <c r="AQ34" s="32">
        <v>3.1807799999999997E-2</v>
      </c>
      <c r="AR34" s="32">
        <v>-999.90516000000002</v>
      </c>
      <c r="AS34" s="32">
        <v>1.5576019999999999E-2</v>
      </c>
      <c r="AT34" s="32">
        <v>0.82092191000000003</v>
      </c>
      <c r="AU34" s="32">
        <v>1.0313432300000001</v>
      </c>
      <c r="AV34" s="32">
        <v>0.92417431999999999</v>
      </c>
      <c r="AW34" s="32">
        <v>0.95648449000000002</v>
      </c>
      <c r="AX34" s="32">
        <v>0</v>
      </c>
      <c r="AY34" s="32">
        <v>1.12648119</v>
      </c>
      <c r="AZ34" s="32">
        <v>1.17093662</v>
      </c>
      <c r="BA34" s="32" t="s">
        <v>387</v>
      </c>
      <c r="BB34" s="32">
        <v>50</v>
      </c>
      <c r="BC34" s="32" t="s">
        <v>363</v>
      </c>
      <c r="BD34" s="32" t="s">
        <v>72</v>
      </c>
      <c r="BE34" s="44" t="s">
        <v>364</v>
      </c>
      <c r="BF34">
        <f>BB34*D34</f>
        <v>0.10196599999999999</v>
      </c>
      <c r="BG34">
        <v>0</v>
      </c>
    </row>
    <row r="35" spans="1:60" x14ac:dyDescent="0.2">
      <c r="A35" s="45">
        <v>66</v>
      </c>
      <c r="B35" s="32" t="s">
        <v>393</v>
      </c>
      <c r="C35" s="42">
        <v>181</v>
      </c>
      <c r="D35" s="32">
        <v>1.53061E-3</v>
      </c>
      <c r="E35" s="32">
        <v>1.6489E-4</v>
      </c>
      <c r="F35" s="32">
        <v>1.1535600000000001E-3</v>
      </c>
      <c r="G35" s="43">
        <v>7.8147999999999998E-5</v>
      </c>
      <c r="H35" s="32">
        <v>1.4950742100000001</v>
      </c>
      <c r="I35" s="32">
        <v>2.0972E-3</v>
      </c>
      <c r="J35" s="32">
        <v>2.8970999999999999E-4</v>
      </c>
      <c r="K35" s="43">
        <v>2.3326E-5</v>
      </c>
      <c r="L35" s="32">
        <v>1</v>
      </c>
      <c r="M35" s="32">
        <v>0</v>
      </c>
      <c r="N35" s="43">
        <v>6.0022999999999998E-5</v>
      </c>
      <c r="O35" s="43">
        <v>8.9400000000000008E-6</v>
      </c>
      <c r="P35" s="32">
        <v>1.0440951300000001</v>
      </c>
      <c r="Q35" s="32">
        <v>4.6680999999999997E-3</v>
      </c>
      <c r="R35" s="32">
        <v>200.35</v>
      </c>
      <c r="S35" s="32">
        <v>19.899123899999999</v>
      </c>
      <c r="T35" s="32">
        <v>151.35</v>
      </c>
      <c r="U35" s="32">
        <v>9.2847568900000006</v>
      </c>
      <c r="V35" s="32">
        <v>196938.8</v>
      </c>
      <c r="W35" s="32">
        <v>659.97383400000001</v>
      </c>
      <c r="X35" s="32">
        <v>38</v>
      </c>
      <c r="Y35" s="32">
        <v>2.83864312</v>
      </c>
      <c r="Z35" s="32">
        <v>131728.1</v>
      </c>
      <c r="AA35" s="32">
        <v>449.19287200000002</v>
      </c>
      <c r="AB35" s="32">
        <v>7.85</v>
      </c>
      <c r="AC35" s="32">
        <v>1.11750427</v>
      </c>
      <c r="AD35" s="32">
        <v>137516.79999999999</v>
      </c>
      <c r="AE35" s="32">
        <v>568.08937700000001</v>
      </c>
      <c r="AF35" s="32">
        <v>-998.46938999999998</v>
      </c>
      <c r="AG35" s="32">
        <v>0.16488758000000001</v>
      </c>
      <c r="AH35" s="32">
        <v>-895.30192</v>
      </c>
      <c r="AI35" s="32">
        <v>7.0927951</v>
      </c>
      <c r="AJ35" s="32">
        <v>3903811.46</v>
      </c>
      <c r="AK35" s="32">
        <v>5477.44679</v>
      </c>
      <c r="AL35" s="32">
        <v>-999.13220999999999</v>
      </c>
      <c r="AM35" s="32">
        <v>6.9872299999999998E-2</v>
      </c>
      <c r="AN35" s="32">
        <v>1993.7062100000001</v>
      </c>
      <c r="AO35" s="32">
        <v>0</v>
      </c>
      <c r="AP35" s="32">
        <v>-999.82041000000004</v>
      </c>
      <c r="AQ35" s="32">
        <v>2.6748299999999999E-2</v>
      </c>
      <c r="AR35" s="32">
        <v>2123.9283700000001</v>
      </c>
      <c r="AS35" s="32">
        <v>13.966929800000001</v>
      </c>
      <c r="AT35" s="32">
        <v>7.2423425999999997</v>
      </c>
      <c r="AU35" s="32">
        <v>3.95924276</v>
      </c>
      <c r="AV35" s="32">
        <v>1.8732534300000001</v>
      </c>
      <c r="AW35" s="32">
        <v>2.3589105300000002</v>
      </c>
      <c r="AX35" s="32">
        <v>0</v>
      </c>
      <c r="AY35" s="32">
        <v>1.98350442</v>
      </c>
      <c r="AZ35" s="32">
        <v>5.5123247900000001</v>
      </c>
      <c r="BA35" s="32" t="s">
        <v>122</v>
      </c>
      <c r="BB35" s="32">
        <v>50</v>
      </c>
      <c r="BC35" s="32" t="s">
        <v>363</v>
      </c>
      <c r="BD35" s="32" t="s">
        <v>72</v>
      </c>
      <c r="BE35" s="44" t="s">
        <v>364</v>
      </c>
      <c r="BF35">
        <f>BB35*D35</f>
        <v>7.6530500000000001E-2</v>
      </c>
      <c r="BG35">
        <v>0</v>
      </c>
    </row>
    <row r="36" spans="1:60" x14ac:dyDescent="0.2">
      <c r="A36" s="45">
        <v>67</v>
      </c>
      <c r="B36" s="32" t="s">
        <v>394</v>
      </c>
      <c r="C36" s="42">
        <v>103</v>
      </c>
      <c r="D36" s="32">
        <v>8.8082999999999998E-4</v>
      </c>
      <c r="E36" s="43">
        <v>1.6900000000000001E-5</v>
      </c>
      <c r="F36" s="32">
        <v>7.5410800000000004E-3</v>
      </c>
      <c r="G36" s="43">
        <v>7.4214999999999993E-5</v>
      </c>
      <c r="H36" s="32">
        <v>1.4778741200000001</v>
      </c>
      <c r="I36" s="32">
        <v>2.9126500000000001E-3</v>
      </c>
      <c r="J36" s="32">
        <v>2.5853999999999997E-4</v>
      </c>
      <c r="K36" s="43">
        <v>1.0047000000000001E-5</v>
      </c>
      <c r="L36" s="32">
        <v>1</v>
      </c>
      <c r="M36" s="32">
        <v>0</v>
      </c>
      <c r="N36" s="43">
        <v>3.2048000000000002E-5</v>
      </c>
      <c r="O36" s="43">
        <v>3.4917E-6</v>
      </c>
      <c r="P36" s="32">
        <v>2.1205E-4</v>
      </c>
      <c r="Q36" s="43">
        <v>6.7077000000000002E-6</v>
      </c>
      <c r="R36" s="32">
        <v>115.5</v>
      </c>
      <c r="S36" s="32">
        <v>2.2589005200000001</v>
      </c>
      <c r="T36" s="32">
        <v>988.6</v>
      </c>
      <c r="U36" s="32">
        <v>9.1189219099999992</v>
      </c>
      <c r="V36" s="32">
        <v>193758.45</v>
      </c>
      <c r="W36" s="32">
        <v>161.247839</v>
      </c>
      <c r="X36" s="32">
        <v>33.9</v>
      </c>
      <c r="Y36" s="32">
        <v>1.3196889599999999</v>
      </c>
      <c r="Z36" s="32">
        <v>131112.95000000001</v>
      </c>
      <c r="AA36" s="32">
        <v>193.823733</v>
      </c>
      <c r="AB36" s="32">
        <v>4.2</v>
      </c>
      <c r="AC36" s="32">
        <v>0.45653155000000001</v>
      </c>
      <c r="AD36" s="32">
        <v>27.8</v>
      </c>
      <c r="AE36" s="32">
        <v>0.87539465000000005</v>
      </c>
      <c r="AF36" s="32">
        <v>-999.11917000000005</v>
      </c>
      <c r="AG36" s="32">
        <v>1.6900060000000001E-2</v>
      </c>
      <c r="AH36" s="32">
        <v>-315.56759</v>
      </c>
      <c r="AI36" s="32">
        <v>6.7357693999999997</v>
      </c>
      <c r="AJ36" s="32">
        <v>3858888.54</v>
      </c>
      <c r="AK36" s="32">
        <v>7607.2162799999996</v>
      </c>
      <c r="AL36" s="32">
        <v>-999.22555</v>
      </c>
      <c r="AM36" s="32">
        <v>3.0094679999999999E-2</v>
      </c>
      <c r="AN36" s="32">
        <v>1993.7062100000001</v>
      </c>
      <c r="AO36" s="32">
        <v>0</v>
      </c>
      <c r="AP36" s="32">
        <v>-999.90410999999995</v>
      </c>
      <c r="AQ36" s="32">
        <v>1.0447049999999999E-2</v>
      </c>
      <c r="AR36" s="32">
        <v>-999.36555999999996</v>
      </c>
      <c r="AS36" s="32">
        <v>2.006954E-2</v>
      </c>
      <c r="AT36" s="32">
        <v>0.97968783000000004</v>
      </c>
      <c r="AU36" s="32">
        <v>1.4653027000000001</v>
      </c>
      <c r="AV36" s="32">
        <v>2.6196299399999998</v>
      </c>
      <c r="AW36" s="32">
        <v>1.07530679</v>
      </c>
      <c r="AX36" s="32">
        <v>0</v>
      </c>
      <c r="AY36" s="32">
        <v>1.0612938599999999</v>
      </c>
      <c r="AZ36" s="32">
        <v>0.79270479999999999</v>
      </c>
      <c r="BA36" s="32" t="s">
        <v>118</v>
      </c>
      <c r="BB36" s="32">
        <v>50</v>
      </c>
      <c r="BC36" s="32" t="s">
        <v>363</v>
      </c>
      <c r="BD36" s="32" t="s">
        <v>72</v>
      </c>
      <c r="BE36" s="44" t="s">
        <v>364</v>
      </c>
      <c r="BF36">
        <f>BB36*D36</f>
        <v>4.4041499999999997E-2</v>
      </c>
      <c r="BG36">
        <v>0</v>
      </c>
    </row>
    <row r="37" spans="1:60" x14ac:dyDescent="0.2">
      <c r="A37" s="45">
        <v>68</v>
      </c>
      <c r="B37" s="32" t="s">
        <v>395</v>
      </c>
      <c r="C37" s="42">
        <v>755</v>
      </c>
      <c r="D37" s="32">
        <v>7.1196300000000001E-3</v>
      </c>
      <c r="E37" s="43">
        <v>6.2340000000000003E-5</v>
      </c>
      <c r="F37" s="32">
        <v>1.4261601800000001</v>
      </c>
      <c r="G37" s="32">
        <v>1.20867E-3</v>
      </c>
      <c r="H37" s="32">
        <v>1.7654699599999999</v>
      </c>
      <c r="I37" s="32">
        <v>1.41691E-3</v>
      </c>
      <c r="J37" s="32">
        <v>0.26474228999999999</v>
      </c>
      <c r="K37" s="32">
        <v>3.8886999999999998E-4</v>
      </c>
      <c r="L37" s="32">
        <v>1</v>
      </c>
      <c r="M37" s="32">
        <v>0</v>
      </c>
      <c r="N37" s="32">
        <v>1.0651709</v>
      </c>
      <c r="O37" s="32">
        <v>1.9038799999999999E-3</v>
      </c>
      <c r="P37" s="32">
        <v>0.16865885999999999</v>
      </c>
      <c r="Q37" s="32">
        <v>2.3513000000000001E-4</v>
      </c>
      <c r="R37" s="32">
        <v>779.35</v>
      </c>
      <c r="S37" s="32">
        <v>6.8056768099999996</v>
      </c>
      <c r="T37" s="32">
        <v>156114.35</v>
      </c>
      <c r="U37" s="32">
        <v>108.373289</v>
      </c>
      <c r="V37" s="32">
        <v>193256.9</v>
      </c>
      <c r="W37" s="32">
        <v>129.177212</v>
      </c>
      <c r="X37" s="32">
        <v>28980</v>
      </c>
      <c r="Y37" s="32">
        <v>41.564661100000002</v>
      </c>
      <c r="Z37" s="32">
        <v>109465.55</v>
      </c>
      <c r="AA37" s="32">
        <v>75.682385999999994</v>
      </c>
      <c r="AB37" s="32">
        <v>116597.6</v>
      </c>
      <c r="AC37" s="32">
        <v>162.24535399999999</v>
      </c>
      <c r="AD37" s="32">
        <v>18462.3</v>
      </c>
      <c r="AE37" s="32">
        <v>27.5344856</v>
      </c>
      <c r="AF37" s="32">
        <v>-992.88036999999997</v>
      </c>
      <c r="AG37" s="32">
        <v>6.234017E-2</v>
      </c>
      <c r="AH37" s="32">
        <v>128439.11599999999</v>
      </c>
      <c r="AI37" s="32">
        <v>109.69956999999999</v>
      </c>
      <c r="AJ37" s="32">
        <v>4610026.8600000003</v>
      </c>
      <c r="AK37" s="32">
        <v>3700.6651499999998</v>
      </c>
      <c r="AL37" s="32">
        <v>-206.98607000000001</v>
      </c>
      <c r="AM37" s="32">
        <v>1.1648333</v>
      </c>
      <c r="AN37" s="32">
        <v>1993.7062100000001</v>
      </c>
      <c r="AO37" s="32">
        <v>0</v>
      </c>
      <c r="AP37" s="32">
        <v>2186.9870000000001</v>
      </c>
      <c r="AQ37" s="32">
        <v>5.6964053699999999</v>
      </c>
      <c r="AR37" s="32">
        <v>-495.37338999999997</v>
      </c>
      <c r="AS37" s="32">
        <v>0.70351021999999996</v>
      </c>
      <c r="AT37" s="32">
        <v>1.15778442</v>
      </c>
      <c r="AU37" s="32">
        <v>1.0218649200000001</v>
      </c>
      <c r="AV37" s="32">
        <v>1.0084575600000001</v>
      </c>
      <c r="AW37" s="32">
        <v>1.05687335</v>
      </c>
      <c r="AX37" s="32">
        <v>0</v>
      </c>
      <c r="AY37" s="32">
        <v>2.0187419599999998</v>
      </c>
      <c r="AZ37" s="32">
        <v>0.83289625</v>
      </c>
      <c r="BA37" s="32" t="s">
        <v>115</v>
      </c>
      <c r="BB37" s="13">
        <v>49.7</v>
      </c>
      <c r="BC37" s="32" t="s">
        <v>363</v>
      </c>
      <c r="BD37" s="32" t="s">
        <v>72</v>
      </c>
      <c r="BE37" s="44" t="s">
        <v>364</v>
      </c>
      <c r="BF37">
        <f>BB37*D37</f>
        <v>0.353845611</v>
      </c>
      <c r="BG37">
        <v>65</v>
      </c>
    </row>
    <row r="38" spans="1:60" x14ac:dyDescent="0.2">
      <c r="A38" s="45">
        <v>110</v>
      </c>
      <c r="B38" s="32" t="s">
        <v>396</v>
      </c>
      <c r="C38" s="42">
        <v>1264</v>
      </c>
      <c r="D38" s="32">
        <v>1.180106E-2</v>
      </c>
      <c r="E38" s="43">
        <v>9.2048999999999999E-5</v>
      </c>
      <c r="F38" s="32">
        <v>0.30651951</v>
      </c>
      <c r="G38" s="32">
        <v>5.7054999999999996E-4</v>
      </c>
      <c r="H38" s="32">
        <v>1.7895193</v>
      </c>
      <c r="I38" s="32">
        <v>1.2997600000000001E-3</v>
      </c>
      <c r="J38" s="32">
        <v>0.21830459999999999</v>
      </c>
      <c r="K38" s="32">
        <v>3.2445999999999999E-4</v>
      </c>
      <c r="L38" s="32">
        <v>1</v>
      </c>
      <c r="M38" s="32">
        <v>0</v>
      </c>
      <c r="N38" s="32">
        <v>1.1742211499999999</v>
      </c>
      <c r="O38" s="32">
        <v>3.6535999999999999E-3</v>
      </c>
      <c r="P38" s="32">
        <v>4.387899E-2</v>
      </c>
      <c r="Q38" s="32">
        <v>1.0899E-4</v>
      </c>
      <c r="R38" s="32">
        <v>1183.95</v>
      </c>
      <c r="S38" s="32">
        <v>9.1956726100000008</v>
      </c>
      <c r="T38" s="32">
        <v>30752.1</v>
      </c>
      <c r="U38" s="32">
        <v>61.204742699999997</v>
      </c>
      <c r="V38" s="32">
        <v>179535.65</v>
      </c>
      <c r="W38" s="32">
        <v>121.062517</v>
      </c>
      <c r="X38" s="32">
        <v>21901.8</v>
      </c>
      <c r="Y38" s="32">
        <v>36.477722100000001</v>
      </c>
      <c r="Z38" s="32">
        <v>100327.25</v>
      </c>
      <c r="AA38" s="32">
        <v>102.467167</v>
      </c>
      <c r="AB38" s="32">
        <v>117802.3</v>
      </c>
      <c r="AC38" s="32">
        <v>312.39732700000002</v>
      </c>
      <c r="AD38" s="32">
        <v>4402.25</v>
      </c>
      <c r="AE38" s="32">
        <v>11.6503614</v>
      </c>
      <c r="AF38" s="32">
        <v>-988.19893999999999</v>
      </c>
      <c r="AG38" s="32">
        <v>9.2048619999999998E-2</v>
      </c>
      <c r="AH38" s="32">
        <v>26819.886500000001</v>
      </c>
      <c r="AI38" s="32">
        <v>51.783298700000003</v>
      </c>
      <c r="AJ38" s="32">
        <v>4672838.54</v>
      </c>
      <c r="AK38" s="32">
        <v>3394.7047499999999</v>
      </c>
      <c r="AL38" s="32">
        <v>-346.08638000000002</v>
      </c>
      <c r="AM38" s="32">
        <v>0.97189166999999999</v>
      </c>
      <c r="AN38" s="32">
        <v>1993.7062100000001</v>
      </c>
      <c r="AO38" s="32">
        <v>0</v>
      </c>
      <c r="AP38" s="32">
        <v>2513.2648899999999</v>
      </c>
      <c r="AQ38" s="32">
        <v>10.9315631</v>
      </c>
      <c r="AR38" s="32">
        <v>-868.71424999999999</v>
      </c>
      <c r="AS38" s="32">
        <v>0.32611026999999998</v>
      </c>
      <c r="AT38" s="32">
        <v>1.26825601</v>
      </c>
      <c r="AU38" s="32">
        <v>1.3573930700000001</v>
      </c>
      <c r="AV38" s="32">
        <v>0.87585458000000005</v>
      </c>
      <c r="AW38" s="32">
        <v>0.94722070999999997</v>
      </c>
      <c r="AX38" s="32">
        <v>0</v>
      </c>
      <c r="AY38" s="32">
        <v>3.4426432500000002</v>
      </c>
      <c r="AZ38" s="32">
        <v>0.76674465999999997</v>
      </c>
      <c r="BA38" s="32" t="s">
        <v>246</v>
      </c>
      <c r="BB38" s="32">
        <v>48.7</v>
      </c>
      <c r="BC38" s="32" t="s">
        <v>363</v>
      </c>
      <c r="BD38" s="32" t="s">
        <v>72</v>
      </c>
      <c r="BE38" s="44" t="s">
        <v>364</v>
      </c>
      <c r="BF38">
        <f>BB38*D38</f>
        <v>0.57471162200000003</v>
      </c>
      <c r="BG38">
        <v>165</v>
      </c>
    </row>
    <row r="39" spans="1:60" x14ac:dyDescent="0.2">
      <c r="A39" s="45">
        <v>111</v>
      </c>
      <c r="B39" s="32" t="s">
        <v>397</v>
      </c>
      <c r="C39" s="42">
        <v>1021</v>
      </c>
      <c r="D39" s="32">
        <v>1.1657789999999999E-2</v>
      </c>
      <c r="E39" s="32">
        <v>1.1218E-4</v>
      </c>
      <c r="F39" s="32">
        <v>0.30333416000000002</v>
      </c>
      <c r="G39" s="32">
        <v>7.1372999999999999E-4</v>
      </c>
      <c r="H39" s="32">
        <v>1.83374031</v>
      </c>
      <c r="I39" s="32">
        <v>1.6367199999999999E-3</v>
      </c>
      <c r="J39" s="32">
        <v>0.21780163999999999</v>
      </c>
      <c r="K39" s="32">
        <v>4.0276E-4</v>
      </c>
      <c r="L39" s="32">
        <v>1</v>
      </c>
      <c r="M39" s="32">
        <v>0</v>
      </c>
      <c r="N39" s="32">
        <v>1.1544022300000001</v>
      </c>
      <c r="O39" s="32">
        <v>3.7072199999999998E-3</v>
      </c>
      <c r="P39" s="32">
        <v>4.2792129999999998E-2</v>
      </c>
      <c r="Q39" s="32">
        <v>1.8098999999999999E-4</v>
      </c>
      <c r="R39" s="32">
        <v>1039.05</v>
      </c>
      <c r="S39" s="32">
        <v>9.5367640399999996</v>
      </c>
      <c r="T39" s="32">
        <v>27037.25</v>
      </c>
      <c r="U39" s="32">
        <v>43.509217100000001</v>
      </c>
      <c r="V39" s="32">
        <v>163451.75</v>
      </c>
      <c r="W39" s="32">
        <v>103.71925400000001</v>
      </c>
      <c r="X39" s="32">
        <v>19414</v>
      </c>
      <c r="Y39" s="32">
        <v>36.567025700000002</v>
      </c>
      <c r="Z39" s="32">
        <v>89137.45</v>
      </c>
      <c r="AA39" s="32">
        <v>114.759049</v>
      </c>
      <c r="AB39" s="32">
        <v>102902.8</v>
      </c>
      <c r="AC39" s="32">
        <v>390.40788800000001</v>
      </c>
      <c r="AD39" s="32">
        <v>3814.35</v>
      </c>
      <c r="AE39" s="32">
        <v>16.484007399999999</v>
      </c>
      <c r="AF39" s="32">
        <v>-988.34221000000002</v>
      </c>
      <c r="AG39" s="32">
        <v>0.11218027999999999</v>
      </c>
      <c r="AH39" s="32">
        <v>26530.782500000001</v>
      </c>
      <c r="AI39" s="32">
        <v>64.7782555</v>
      </c>
      <c r="AJ39" s="32">
        <v>4788334.29</v>
      </c>
      <c r="AK39" s="32">
        <v>4274.7683800000004</v>
      </c>
      <c r="AL39" s="32">
        <v>-347.59296000000001</v>
      </c>
      <c r="AM39" s="32">
        <v>1.2064254299999999</v>
      </c>
      <c r="AN39" s="32">
        <v>1993.7062100000001</v>
      </c>
      <c r="AO39" s="32">
        <v>0</v>
      </c>
      <c r="AP39" s="32">
        <v>2453.9667899999999</v>
      </c>
      <c r="AQ39" s="32">
        <v>11.0919764</v>
      </c>
      <c r="AR39" s="32">
        <v>-871.96612000000005</v>
      </c>
      <c r="AS39" s="32">
        <v>0.54151740000000004</v>
      </c>
      <c r="AT39" s="32">
        <v>1.4658636599999999</v>
      </c>
      <c r="AU39" s="32">
        <v>1.6108601600000001</v>
      </c>
      <c r="AV39" s="32">
        <v>1.0189350500000001</v>
      </c>
      <c r="AW39" s="32">
        <v>1.10979614</v>
      </c>
      <c r="AX39" s="32">
        <v>0</v>
      </c>
      <c r="AY39" s="32">
        <v>3.3360297299999999</v>
      </c>
      <c r="AZ39" s="32">
        <v>1.2158795099999999</v>
      </c>
      <c r="BA39" s="32" t="s">
        <v>246</v>
      </c>
      <c r="BB39" s="32">
        <v>48.7</v>
      </c>
      <c r="BC39" s="32" t="s">
        <v>363</v>
      </c>
      <c r="BD39" s="32" t="s">
        <v>72</v>
      </c>
      <c r="BE39" s="44" t="s">
        <v>364</v>
      </c>
      <c r="BF39">
        <f>BB39*D39</f>
        <v>0.56773437299999996</v>
      </c>
      <c r="BG39">
        <v>165</v>
      </c>
    </row>
    <row r="40" spans="1:60" x14ac:dyDescent="0.2">
      <c r="A40" s="45">
        <v>112</v>
      </c>
      <c r="B40" s="32" t="s">
        <v>398</v>
      </c>
      <c r="C40" s="42">
        <v>1123</v>
      </c>
      <c r="D40" s="32">
        <v>1.12397E-2</v>
      </c>
      <c r="E40" s="43">
        <v>8.1221E-5</v>
      </c>
      <c r="F40" s="32">
        <v>0.30149335999999999</v>
      </c>
      <c r="G40" s="32">
        <v>5.0440000000000001E-4</v>
      </c>
      <c r="H40" s="32">
        <v>1.7600987299999999</v>
      </c>
      <c r="I40" s="32">
        <v>1.6502299999999999E-3</v>
      </c>
      <c r="J40" s="32">
        <v>0.21527307000000001</v>
      </c>
      <c r="K40" s="32">
        <v>3.5630999999999998E-4</v>
      </c>
      <c r="L40" s="32">
        <v>1</v>
      </c>
      <c r="M40" s="32">
        <v>0</v>
      </c>
      <c r="N40" s="32">
        <v>1.1859238000000001</v>
      </c>
      <c r="O40" s="32">
        <v>7.53618E-3</v>
      </c>
      <c r="P40" s="32">
        <v>4.3815840000000002E-2</v>
      </c>
      <c r="Q40" s="43">
        <v>9.4874E-5</v>
      </c>
      <c r="R40" s="32">
        <v>1166.95</v>
      </c>
      <c r="S40" s="32">
        <v>8.4022161900000008</v>
      </c>
      <c r="T40" s="32">
        <v>31302.1</v>
      </c>
      <c r="U40" s="32">
        <v>42.817107999999998</v>
      </c>
      <c r="V40" s="32">
        <v>182741.05</v>
      </c>
      <c r="W40" s="32">
        <v>160.1884</v>
      </c>
      <c r="X40" s="32">
        <v>22350.400000000001</v>
      </c>
      <c r="Y40" s="32">
        <v>29.780017999999998</v>
      </c>
      <c r="Z40" s="32">
        <v>103825.45</v>
      </c>
      <c r="AA40" s="32">
        <v>105.790694</v>
      </c>
      <c r="AB40" s="32">
        <v>123123.05</v>
      </c>
      <c r="AC40" s="32">
        <v>742.79740300000003</v>
      </c>
      <c r="AD40" s="32">
        <v>4549.1499999999996</v>
      </c>
      <c r="AE40" s="32">
        <v>9.7565834700000007</v>
      </c>
      <c r="AF40" s="32">
        <v>-988.76030000000003</v>
      </c>
      <c r="AG40" s="32">
        <v>8.1221130000000002E-2</v>
      </c>
      <c r="AH40" s="32">
        <v>26363.710200000001</v>
      </c>
      <c r="AI40" s="32">
        <v>45.779237100000003</v>
      </c>
      <c r="AJ40" s="32">
        <v>4595998.3600000003</v>
      </c>
      <c r="AK40" s="32">
        <v>4310.0467600000002</v>
      </c>
      <c r="AL40" s="32">
        <v>-355.16708999999997</v>
      </c>
      <c r="AM40" s="32">
        <v>1.0673039900000001</v>
      </c>
      <c r="AN40" s="32">
        <v>1993.7062100000001</v>
      </c>
      <c r="AO40" s="32">
        <v>0</v>
      </c>
      <c r="AP40" s="32">
        <v>2548.2791900000002</v>
      </c>
      <c r="AQ40" s="32">
        <v>22.5482093</v>
      </c>
      <c r="AR40" s="32">
        <v>-868.90319999999997</v>
      </c>
      <c r="AS40" s="32">
        <v>0.28386180999999999</v>
      </c>
      <c r="AT40" s="32">
        <v>1.16682335</v>
      </c>
      <c r="AU40" s="32">
        <v>1.233252</v>
      </c>
      <c r="AV40" s="32">
        <v>1.14671755</v>
      </c>
      <c r="AW40" s="32">
        <v>1.06693741</v>
      </c>
      <c r="AX40" s="32">
        <v>0</v>
      </c>
      <c r="AY40" s="32">
        <v>7.16875558</v>
      </c>
      <c r="AZ40" s="32">
        <v>0.67945345999999995</v>
      </c>
      <c r="BA40" s="32" t="s">
        <v>246</v>
      </c>
      <c r="BB40" s="32">
        <v>48.7</v>
      </c>
      <c r="BC40" s="32" t="s">
        <v>363</v>
      </c>
      <c r="BD40" s="32" t="s">
        <v>72</v>
      </c>
      <c r="BE40" s="44" t="s">
        <v>364</v>
      </c>
      <c r="BF40">
        <f>BB40*D40</f>
        <v>0.54737339000000007</v>
      </c>
      <c r="BG40">
        <v>165</v>
      </c>
    </row>
    <row r="41" spans="1:60" x14ac:dyDescent="0.2">
      <c r="A41" s="45">
        <v>113</v>
      </c>
      <c r="B41" s="32" t="s">
        <v>399</v>
      </c>
      <c r="C41" s="42">
        <v>155</v>
      </c>
      <c r="D41" s="32">
        <v>2.2784799999999998E-3</v>
      </c>
      <c r="E41" s="43">
        <v>4.7108999999999999E-5</v>
      </c>
      <c r="F41" s="32">
        <v>3.758396E-2</v>
      </c>
      <c r="G41" s="32">
        <v>1.7123E-4</v>
      </c>
      <c r="H41" s="32">
        <v>1.6796399200000001</v>
      </c>
      <c r="I41" s="32">
        <v>1.76396E-3</v>
      </c>
      <c r="J41" s="32">
        <v>0.10332036</v>
      </c>
      <c r="K41" s="32">
        <v>3.3013999999999998E-4</v>
      </c>
      <c r="L41" s="32">
        <v>1</v>
      </c>
      <c r="M41" s="32">
        <v>0</v>
      </c>
      <c r="N41" s="32">
        <v>1.2930999999999999E-4</v>
      </c>
      <c r="O41" s="43">
        <v>1.0397999999999999E-5</v>
      </c>
      <c r="P41" s="43">
        <v>2.7229E-5</v>
      </c>
      <c r="Q41" s="43">
        <v>5.0506999999999998E-6</v>
      </c>
      <c r="R41" s="32">
        <v>179.7</v>
      </c>
      <c r="S41" s="32">
        <v>3.6267282600000001</v>
      </c>
      <c r="T41" s="32">
        <v>2964.85</v>
      </c>
      <c r="U41" s="32">
        <v>13.905749500000001</v>
      </c>
      <c r="V41" s="32">
        <v>132497.75</v>
      </c>
      <c r="W41" s="32">
        <v>96.344253199999997</v>
      </c>
      <c r="X41" s="32">
        <v>8150.35</v>
      </c>
      <c r="Y41" s="32">
        <v>24.6348357</v>
      </c>
      <c r="Z41" s="32">
        <v>78886.05</v>
      </c>
      <c r="AA41" s="32">
        <v>91.372444200000004</v>
      </c>
      <c r="AB41" s="32">
        <v>10.199999999999999</v>
      </c>
      <c r="AC41" s="32">
        <v>0.81949921000000003</v>
      </c>
      <c r="AD41" s="32">
        <v>2.15</v>
      </c>
      <c r="AE41" s="32">
        <v>0.39917678000000001</v>
      </c>
      <c r="AF41" s="32">
        <v>-997.72152000000006</v>
      </c>
      <c r="AG41" s="32">
        <v>4.7108520000000001E-2</v>
      </c>
      <c r="AH41" s="32">
        <v>2411.1418100000001</v>
      </c>
      <c r="AI41" s="32">
        <v>15.540763500000001</v>
      </c>
      <c r="AJ41" s="32">
        <v>4385857.3</v>
      </c>
      <c r="AK41" s="32">
        <v>4607.0875999999998</v>
      </c>
      <c r="AL41" s="32">
        <v>-690.51229000000001</v>
      </c>
      <c r="AM41" s="32">
        <v>0.98891614999999999</v>
      </c>
      <c r="AN41" s="32">
        <v>1993.7062100000001</v>
      </c>
      <c r="AO41" s="32">
        <v>0</v>
      </c>
      <c r="AP41" s="32">
        <v>-999.61310000000003</v>
      </c>
      <c r="AQ41" s="32">
        <v>3.111094E-2</v>
      </c>
      <c r="AR41" s="32">
        <v>-999.91853000000003</v>
      </c>
      <c r="AS41" s="32">
        <v>1.511174E-2</v>
      </c>
      <c r="AT41" s="32">
        <v>1.3159071</v>
      </c>
      <c r="AU41" s="32">
        <v>1.1575876300000001</v>
      </c>
      <c r="AV41" s="32">
        <v>1.1100257</v>
      </c>
      <c r="AW41" s="32">
        <v>1.3054053800000001</v>
      </c>
      <c r="AX41" s="32">
        <v>0</v>
      </c>
      <c r="AY41" s="32">
        <v>1.2206156800000001</v>
      </c>
      <c r="AZ41" s="32">
        <v>1.2927877400000001</v>
      </c>
      <c r="BA41" s="32" t="s">
        <v>369</v>
      </c>
      <c r="BB41" s="32">
        <v>50</v>
      </c>
      <c r="BC41" s="32" t="s">
        <v>363</v>
      </c>
      <c r="BD41" s="32" t="s">
        <v>370</v>
      </c>
      <c r="BE41" s="44" t="s">
        <v>364</v>
      </c>
      <c r="BF41">
        <f>BB41*D41</f>
        <v>0.113924</v>
      </c>
      <c r="BG41">
        <v>0</v>
      </c>
    </row>
    <row r="42" spans="1:60" x14ac:dyDescent="0.2">
      <c r="A42" s="45">
        <v>114</v>
      </c>
      <c r="B42" s="32" t="s">
        <v>400</v>
      </c>
      <c r="C42" s="42">
        <v>77</v>
      </c>
      <c r="D42" s="32">
        <v>8.7339999999999998E-4</v>
      </c>
      <c r="E42" s="43">
        <v>2.5131E-5</v>
      </c>
      <c r="F42" s="32">
        <v>3.7042730000000003E-2</v>
      </c>
      <c r="G42" s="32">
        <v>1.7827000000000001E-4</v>
      </c>
      <c r="H42" s="32">
        <v>1.6856599299999999</v>
      </c>
      <c r="I42" s="32">
        <v>2.0165700000000001E-3</v>
      </c>
      <c r="J42" s="32">
        <v>0.10088828</v>
      </c>
      <c r="K42" s="32">
        <v>3.055E-4</v>
      </c>
      <c r="L42" s="32">
        <v>1</v>
      </c>
      <c r="M42" s="32">
        <v>0</v>
      </c>
      <c r="N42" s="32">
        <v>1.4294000000000001E-4</v>
      </c>
      <c r="O42" s="43">
        <v>8.6304999999999998E-6</v>
      </c>
      <c r="P42" s="43">
        <v>3.0440999999999999E-5</v>
      </c>
      <c r="Q42" s="43">
        <v>4.2288000000000001E-6</v>
      </c>
      <c r="R42" s="32">
        <v>67.5</v>
      </c>
      <c r="S42" s="32">
        <v>1.9927500199999999</v>
      </c>
      <c r="T42" s="32">
        <v>2861.55</v>
      </c>
      <c r="U42" s="32">
        <v>14.116894500000001</v>
      </c>
      <c r="V42" s="32">
        <v>130215</v>
      </c>
      <c r="W42" s="32">
        <v>110.379632</v>
      </c>
      <c r="X42" s="32">
        <v>7793.5</v>
      </c>
      <c r="Y42" s="32">
        <v>22.9318785</v>
      </c>
      <c r="Z42" s="32">
        <v>77251.100000000006</v>
      </c>
      <c r="AA42" s="32">
        <v>123.85749199999999</v>
      </c>
      <c r="AB42" s="32">
        <v>11.05</v>
      </c>
      <c r="AC42" s="32">
        <v>0.67072231000000004</v>
      </c>
      <c r="AD42" s="32">
        <v>2.35</v>
      </c>
      <c r="AE42" s="32">
        <v>0.32666577000000002</v>
      </c>
      <c r="AF42" s="32">
        <v>-999.12660000000005</v>
      </c>
      <c r="AG42" s="32">
        <v>2.5130900000000001E-2</v>
      </c>
      <c r="AH42" s="32">
        <v>2362.0198700000001</v>
      </c>
      <c r="AI42" s="32">
        <v>16.179693499999999</v>
      </c>
      <c r="AJ42" s="32">
        <v>4401580.26</v>
      </c>
      <c r="AK42" s="32">
        <v>5266.8369300000004</v>
      </c>
      <c r="AL42" s="32">
        <v>-697.79740000000004</v>
      </c>
      <c r="AM42" s="32">
        <v>0.91509722999999998</v>
      </c>
      <c r="AN42" s="32">
        <v>1993.7062100000001</v>
      </c>
      <c r="AO42" s="32">
        <v>0</v>
      </c>
      <c r="AP42" s="32">
        <v>-999.57231000000002</v>
      </c>
      <c r="AQ42" s="32">
        <v>2.5822359999999999E-2</v>
      </c>
      <c r="AR42" s="32">
        <v>-999.90891999999997</v>
      </c>
      <c r="AS42" s="32">
        <v>1.2652500000000001E-2</v>
      </c>
      <c r="AT42" s="32">
        <v>1.1231772900000001</v>
      </c>
      <c r="AU42" s="32">
        <v>1.2016113900000001</v>
      </c>
      <c r="AV42" s="32">
        <v>1.25211272</v>
      </c>
      <c r="AW42" s="32">
        <v>1.2110326199999999</v>
      </c>
      <c r="AX42" s="32">
        <v>0</v>
      </c>
      <c r="AY42" s="32">
        <v>0.95391523</v>
      </c>
      <c r="AZ42" s="32">
        <v>1.0122086699999999</v>
      </c>
      <c r="BA42" s="32" t="s">
        <v>369</v>
      </c>
      <c r="BB42" s="32">
        <v>50</v>
      </c>
      <c r="BC42" s="32" t="s">
        <v>363</v>
      </c>
      <c r="BD42" s="32" t="s">
        <v>370</v>
      </c>
      <c r="BE42" s="44" t="s">
        <v>364</v>
      </c>
      <c r="BF42">
        <f>BB42*D42</f>
        <v>4.367E-2</v>
      </c>
      <c r="BG42">
        <v>0</v>
      </c>
    </row>
    <row r="43" spans="1:60" x14ac:dyDescent="0.2">
      <c r="A43" s="45">
        <v>115</v>
      </c>
      <c r="B43" s="32" t="s">
        <v>401</v>
      </c>
      <c r="C43" s="42">
        <v>98</v>
      </c>
      <c r="D43" s="32">
        <v>7.2307999999999997E-4</v>
      </c>
      <c r="E43" s="43">
        <v>1.6104999999999999E-5</v>
      </c>
      <c r="F43" s="32">
        <v>7.7402000000000005E-4</v>
      </c>
      <c r="G43" s="43">
        <v>1.2728000000000001E-5</v>
      </c>
      <c r="H43" s="32">
        <v>1.4381337700000001</v>
      </c>
      <c r="I43" s="32">
        <v>1.1678599999999999E-3</v>
      </c>
      <c r="J43" s="32">
        <v>1.5412999999999999E-4</v>
      </c>
      <c r="K43" s="43">
        <v>8.7361999999999995E-6</v>
      </c>
      <c r="L43" s="32">
        <v>1</v>
      </c>
      <c r="M43" s="32">
        <v>0</v>
      </c>
      <c r="N43" s="43">
        <v>9.1106000000000005E-5</v>
      </c>
      <c r="O43" s="43">
        <v>6.6591999999999997E-6</v>
      </c>
      <c r="P43" s="32">
        <v>0.99145989000000001</v>
      </c>
      <c r="Q43" s="32">
        <v>6.5293E-3</v>
      </c>
      <c r="R43" s="32">
        <v>96.4</v>
      </c>
      <c r="S43" s="32">
        <v>2.1341829400000001</v>
      </c>
      <c r="T43" s="32">
        <v>103.2</v>
      </c>
      <c r="U43" s="32">
        <v>1.7038655700000001</v>
      </c>
      <c r="V43" s="32">
        <v>191741.1</v>
      </c>
      <c r="W43" s="32">
        <v>146.13063500000001</v>
      </c>
      <c r="X43" s="32">
        <v>20.55</v>
      </c>
      <c r="Y43" s="32">
        <v>1.16635961</v>
      </c>
      <c r="Z43" s="32">
        <v>133326.79999999999</v>
      </c>
      <c r="AA43" s="32">
        <v>72.1642717</v>
      </c>
      <c r="AB43" s="32">
        <v>12.15</v>
      </c>
      <c r="AC43" s="32">
        <v>0.88933742000000005</v>
      </c>
      <c r="AD43" s="32">
        <v>132188.9</v>
      </c>
      <c r="AE43" s="32">
        <v>877.97242200000005</v>
      </c>
      <c r="AF43" s="32">
        <v>-999.27692000000002</v>
      </c>
      <c r="AG43" s="32">
        <v>1.6104609999999998E-2</v>
      </c>
      <c r="AH43" s="32">
        <v>-929.74932000000001</v>
      </c>
      <c r="AI43" s="32">
        <v>1.1552113799999999</v>
      </c>
      <c r="AJ43" s="32">
        <v>3755095.31</v>
      </c>
      <c r="AK43" s="32">
        <v>3050.2073399999999</v>
      </c>
      <c r="AL43" s="32">
        <v>-999.53832</v>
      </c>
      <c r="AM43" s="32">
        <v>2.6168429999999999E-2</v>
      </c>
      <c r="AN43" s="32">
        <v>1993.7062100000001</v>
      </c>
      <c r="AO43" s="32">
        <v>0</v>
      </c>
      <c r="AP43" s="32">
        <v>-999.72740999999996</v>
      </c>
      <c r="AQ43" s="32">
        <v>1.9924190000000001E-2</v>
      </c>
      <c r="AR43" s="32">
        <v>1966.4439500000001</v>
      </c>
      <c r="AS43" s="32">
        <v>19.5356387</v>
      </c>
      <c r="AT43" s="32">
        <v>1.0390520999999999</v>
      </c>
      <c r="AU43" s="32">
        <v>0.79373276000000004</v>
      </c>
      <c r="AV43" s="32">
        <v>1.08246438</v>
      </c>
      <c r="AW43" s="32">
        <v>1.2212357300000001</v>
      </c>
      <c r="AX43" s="32">
        <v>0</v>
      </c>
      <c r="AY43" s="32">
        <v>1.2109615</v>
      </c>
      <c r="AZ43" s="32">
        <v>8.0648102099999992</v>
      </c>
      <c r="BA43" s="32" t="s">
        <v>122</v>
      </c>
      <c r="BB43" s="32">
        <v>100</v>
      </c>
      <c r="BC43" s="32" t="s">
        <v>363</v>
      </c>
      <c r="BD43" s="32" t="s">
        <v>72</v>
      </c>
      <c r="BE43" s="44" t="s">
        <v>364</v>
      </c>
      <c r="BF43">
        <f>BB43*D43</f>
        <v>7.2307999999999997E-2</v>
      </c>
      <c r="BG43">
        <v>0</v>
      </c>
    </row>
    <row r="44" spans="1:60" x14ac:dyDescent="0.2">
      <c r="A44" s="45">
        <v>116</v>
      </c>
      <c r="B44" s="32" t="s">
        <v>402</v>
      </c>
      <c r="C44" s="42">
        <v>98</v>
      </c>
      <c r="D44" s="32">
        <v>7.6124999999999999E-4</v>
      </c>
      <c r="E44" s="43">
        <v>1.8179E-5</v>
      </c>
      <c r="F44" s="32">
        <v>8.2478E-4</v>
      </c>
      <c r="G44" s="43">
        <v>1.6928000000000001E-5</v>
      </c>
      <c r="H44" s="32">
        <v>1.45536884</v>
      </c>
      <c r="I44" s="32">
        <v>1.29265E-3</v>
      </c>
      <c r="J44" s="32">
        <v>1.7736E-4</v>
      </c>
      <c r="K44" s="43">
        <v>7.0724000000000003E-6</v>
      </c>
      <c r="L44" s="32">
        <v>1</v>
      </c>
      <c r="M44" s="32">
        <v>0</v>
      </c>
      <c r="N44" s="43">
        <v>6.8263999999999996E-5</v>
      </c>
      <c r="O44" s="43">
        <v>5.3523000000000004E-6</v>
      </c>
      <c r="P44" s="32">
        <v>0.99864474000000003</v>
      </c>
      <c r="Q44" s="32">
        <v>1.5302899999999999E-3</v>
      </c>
      <c r="R44" s="32">
        <v>103.65</v>
      </c>
      <c r="S44" s="32">
        <v>2.46691262</v>
      </c>
      <c r="T44" s="32">
        <v>112.3</v>
      </c>
      <c r="U44" s="32">
        <v>2.2862287999999999</v>
      </c>
      <c r="V44" s="32">
        <v>198168</v>
      </c>
      <c r="W44" s="32">
        <v>125.271558</v>
      </c>
      <c r="X44" s="32">
        <v>24.15</v>
      </c>
      <c r="Y44" s="32">
        <v>0.96046863999999998</v>
      </c>
      <c r="Z44" s="32">
        <v>136164.9</v>
      </c>
      <c r="AA44" s="32">
        <v>118.35495</v>
      </c>
      <c r="AB44" s="32">
        <v>9.3000000000000007</v>
      </c>
      <c r="AC44" s="32">
        <v>0.73305416999999995</v>
      </c>
      <c r="AD44" s="32">
        <v>135978.1</v>
      </c>
      <c r="AE44" s="32">
        <v>158.91541799999999</v>
      </c>
      <c r="AF44" s="32">
        <v>-999.23874999999998</v>
      </c>
      <c r="AG44" s="32">
        <v>1.8179239999999999E-2</v>
      </c>
      <c r="AH44" s="32">
        <v>-925.14220999999998</v>
      </c>
      <c r="AI44" s="32">
        <v>1.5363676799999999</v>
      </c>
      <c r="AJ44" s="32">
        <v>3800109.6</v>
      </c>
      <c r="AK44" s="32">
        <v>3376.1356700000001</v>
      </c>
      <c r="AL44" s="32">
        <v>-999.46871999999996</v>
      </c>
      <c r="AM44" s="32">
        <v>2.1184680000000001E-2</v>
      </c>
      <c r="AN44" s="32">
        <v>1993.7062100000001</v>
      </c>
      <c r="AO44" s="32">
        <v>0</v>
      </c>
      <c r="AP44" s="32">
        <v>-999.79575</v>
      </c>
      <c r="AQ44" s="32">
        <v>1.6013969999999999E-2</v>
      </c>
      <c r="AR44" s="32">
        <v>1987.9409900000001</v>
      </c>
      <c r="AS44" s="32">
        <v>4.5786074899999996</v>
      </c>
      <c r="AT44" s="32">
        <v>1.1552065499999999</v>
      </c>
      <c r="AU44" s="32">
        <v>1.03338134</v>
      </c>
      <c r="AV44" s="32">
        <v>1.1993911900000001</v>
      </c>
      <c r="AW44" s="32">
        <v>0.93135243999999995</v>
      </c>
      <c r="AX44" s="32">
        <v>0</v>
      </c>
      <c r="AY44" s="32">
        <v>1.1364792100000001</v>
      </c>
      <c r="AZ44" s="32">
        <v>1.8998593399999999</v>
      </c>
      <c r="BA44" s="32" t="s">
        <v>122</v>
      </c>
      <c r="BB44" s="32">
        <v>100</v>
      </c>
      <c r="BC44" s="32" t="s">
        <v>363</v>
      </c>
      <c r="BD44" s="32" t="s">
        <v>72</v>
      </c>
      <c r="BE44" s="44" t="s">
        <v>364</v>
      </c>
      <c r="BF44">
        <f>BB44*D44</f>
        <v>7.6124999999999998E-2</v>
      </c>
      <c r="BG44">
        <v>0</v>
      </c>
    </row>
    <row r="45" spans="1:60" x14ac:dyDescent="0.2">
      <c r="A45" s="45">
        <v>117</v>
      </c>
      <c r="B45" s="32" t="s">
        <v>403</v>
      </c>
      <c r="C45" s="42">
        <v>112</v>
      </c>
      <c r="D45" s="32">
        <v>7.6517000000000002E-4</v>
      </c>
      <c r="E45" s="43">
        <v>2.2421000000000001E-5</v>
      </c>
      <c r="F45" s="32">
        <v>7.2651499999999997E-3</v>
      </c>
      <c r="G45" s="43">
        <v>4.9537999999999999E-5</v>
      </c>
      <c r="H45" s="32">
        <v>1.4787231599999999</v>
      </c>
      <c r="I45" s="32">
        <v>1.4940699999999999E-3</v>
      </c>
      <c r="J45" s="32">
        <v>2.6885E-4</v>
      </c>
      <c r="K45" s="43">
        <v>1.0545E-5</v>
      </c>
      <c r="L45" s="32">
        <v>1</v>
      </c>
      <c r="M45" s="32">
        <v>0</v>
      </c>
      <c r="N45" s="43">
        <v>4.4345999999999999E-5</v>
      </c>
      <c r="O45" s="43">
        <v>3.9026999999999999E-6</v>
      </c>
      <c r="P45" s="32">
        <v>2.3643000000000001E-4</v>
      </c>
      <c r="Q45" s="43">
        <v>8.8450999999999994E-6</v>
      </c>
      <c r="R45" s="32">
        <v>99.2</v>
      </c>
      <c r="S45" s="32">
        <v>2.9277259</v>
      </c>
      <c r="T45" s="32">
        <v>941.75</v>
      </c>
      <c r="U45" s="32">
        <v>6.1877957099999996</v>
      </c>
      <c r="V45" s="32">
        <v>191685.65</v>
      </c>
      <c r="W45" s="32">
        <v>153.184225</v>
      </c>
      <c r="X45" s="32">
        <v>34.85</v>
      </c>
      <c r="Y45" s="32">
        <v>1.3674313199999999</v>
      </c>
      <c r="Z45" s="32">
        <v>129630.39999999999</v>
      </c>
      <c r="AA45" s="32">
        <v>102.02712200000001</v>
      </c>
      <c r="AB45" s="32">
        <v>5.75</v>
      </c>
      <c r="AC45" s="32">
        <v>0.50718521000000005</v>
      </c>
      <c r="AD45" s="32">
        <v>30.65</v>
      </c>
      <c r="AE45" s="32">
        <v>1.1499999999999999</v>
      </c>
      <c r="AF45" s="32">
        <v>-999.23482999999999</v>
      </c>
      <c r="AG45" s="32">
        <v>2.242096E-2</v>
      </c>
      <c r="AH45" s="32">
        <v>-340.61059</v>
      </c>
      <c r="AI45" s="32">
        <v>4.4961083899999998</v>
      </c>
      <c r="AJ45" s="32">
        <v>3861106.03</v>
      </c>
      <c r="AK45" s="32">
        <v>3902.1846300000002</v>
      </c>
      <c r="AL45" s="32">
        <v>-999.19470000000001</v>
      </c>
      <c r="AM45" s="32">
        <v>3.1586379999999997E-2</v>
      </c>
      <c r="AN45" s="32">
        <v>1993.7062100000001</v>
      </c>
      <c r="AO45" s="32">
        <v>0</v>
      </c>
      <c r="AP45" s="32">
        <v>-999.86731999999995</v>
      </c>
      <c r="AQ45" s="32">
        <v>1.167676E-2</v>
      </c>
      <c r="AR45" s="32">
        <v>-999.29259999999999</v>
      </c>
      <c r="AS45" s="32">
        <v>2.646449E-2</v>
      </c>
      <c r="AT45" s="32">
        <v>1.3866759399999999</v>
      </c>
      <c r="AU45" s="32">
        <v>0.99101980999999995</v>
      </c>
      <c r="AV45" s="32">
        <v>1.3355409499999999</v>
      </c>
      <c r="AW45" s="32">
        <v>1.1004598699999999</v>
      </c>
      <c r="AX45" s="32">
        <v>0</v>
      </c>
      <c r="AY45" s="32">
        <v>1.0030526</v>
      </c>
      <c r="AZ45" s="32">
        <v>0.98436064000000001</v>
      </c>
      <c r="BA45" s="32" t="s">
        <v>118</v>
      </c>
      <c r="BB45" s="32">
        <v>100</v>
      </c>
      <c r="BC45" s="32" t="s">
        <v>363</v>
      </c>
      <c r="BD45" s="32" t="s">
        <v>72</v>
      </c>
      <c r="BE45" s="44" t="s">
        <v>364</v>
      </c>
      <c r="BF45">
        <f>BB45*D45</f>
        <v>7.6517000000000002E-2</v>
      </c>
      <c r="BG45">
        <v>0</v>
      </c>
    </row>
    <row r="46" spans="1:60" x14ac:dyDescent="0.2">
      <c r="A46" s="45">
        <v>118</v>
      </c>
      <c r="B46" s="32" t="s">
        <v>404</v>
      </c>
      <c r="C46" s="42">
        <v>116</v>
      </c>
      <c r="D46" s="32">
        <v>7.5352999999999998E-4</v>
      </c>
      <c r="E46" s="43">
        <v>1.8349999999999999E-5</v>
      </c>
      <c r="F46" s="32">
        <v>7.0294299999999997E-3</v>
      </c>
      <c r="G46" s="43">
        <v>6.1600999999999995E-5</v>
      </c>
      <c r="H46" s="32">
        <v>1.44637795</v>
      </c>
      <c r="I46" s="32">
        <v>1.6585700000000001E-3</v>
      </c>
      <c r="J46" s="32">
        <v>1.9797E-4</v>
      </c>
      <c r="K46" s="43">
        <v>8.8831999999999999E-6</v>
      </c>
      <c r="L46" s="32">
        <v>1</v>
      </c>
      <c r="M46" s="32">
        <v>0</v>
      </c>
      <c r="N46" s="43">
        <v>5.9722000000000002E-5</v>
      </c>
      <c r="O46" s="43">
        <v>4.2733000000000002E-6</v>
      </c>
      <c r="P46" s="32">
        <v>2.0594999999999999E-4</v>
      </c>
      <c r="Q46" s="43">
        <v>9.6095000000000001E-6</v>
      </c>
      <c r="R46" s="32">
        <v>104.1</v>
      </c>
      <c r="S46" s="32">
        <v>2.5234687899999999</v>
      </c>
      <c r="T46" s="32">
        <v>971.15</v>
      </c>
      <c r="U46" s="32">
        <v>8.4461997100000001</v>
      </c>
      <c r="V46" s="32">
        <v>199826.95</v>
      </c>
      <c r="W46" s="32">
        <v>268.78338400000001</v>
      </c>
      <c r="X46" s="32">
        <v>27.35</v>
      </c>
      <c r="Y46" s="32">
        <v>1.2253356099999999</v>
      </c>
      <c r="Z46" s="32">
        <v>138156.75</v>
      </c>
      <c r="AA46" s="32">
        <v>94.734139799999994</v>
      </c>
      <c r="AB46" s="32">
        <v>8.25</v>
      </c>
      <c r="AC46" s="32">
        <v>0.58882129999999999</v>
      </c>
      <c r="AD46" s="32">
        <v>28.45</v>
      </c>
      <c r="AE46" s="32">
        <v>1.3248137900000001</v>
      </c>
      <c r="AF46" s="32">
        <v>-999.24647000000004</v>
      </c>
      <c r="AG46" s="32">
        <v>1.8349910000000001E-2</v>
      </c>
      <c r="AH46" s="32">
        <v>-362.00491</v>
      </c>
      <c r="AI46" s="32">
        <v>5.5909133600000001</v>
      </c>
      <c r="AJ46" s="32">
        <v>3776627.34</v>
      </c>
      <c r="AK46" s="32">
        <v>4331.8395799999998</v>
      </c>
      <c r="AL46" s="32">
        <v>-999.40700000000004</v>
      </c>
      <c r="AM46" s="32">
        <v>2.6609009999999999E-2</v>
      </c>
      <c r="AN46" s="32">
        <v>1993.7062100000001</v>
      </c>
      <c r="AO46" s="32">
        <v>0</v>
      </c>
      <c r="AP46" s="32">
        <v>-999.82131000000004</v>
      </c>
      <c r="AQ46" s="32">
        <v>1.2785660000000001E-2</v>
      </c>
      <c r="AR46" s="32">
        <v>-999.38381000000004</v>
      </c>
      <c r="AS46" s="32">
        <v>2.8751490000000001E-2</v>
      </c>
      <c r="AT46" s="32">
        <v>1.1805519099999999</v>
      </c>
      <c r="AU46" s="32">
        <v>1.2935376999999999</v>
      </c>
      <c r="AV46" s="32">
        <v>1.55779399</v>
      </c>
      <c r="AW46" s="32">
        <v>1.1153229499999999</v>
      </c>
      <c r="AX46" s="32">
        <v>0</v>
      </c>
      <c r="AY46" s="32">
        <v>0.97685789999999995</v>
      </c>
      <c r="AZ46" s="32">
        <v>1.1828666400000001</v>
      </c>
      <c r="BA46" s="32" t="s">
        <v>118</v>
      </c>
      <c r="BB46" s="32">
        <v>100</v>
      </c>
      <c r="BC46" s="32" t="s">
        <v>363</v>
      </c>
      <c r="BD46" s="32" t="s">
        <v>72</v>
      </c>
      <c r="BE46" s="44" t="s">
        <v>364</v>
      </c>
      <c r="BF46">
        <f>BB46*D46</f>
        <v>7.5353000000000003E-2</v>
      </c>
      <c r="BG46">
        <v>0</v>
      </c>
    </row>
    <row r="47" spans="1:60" x14ac:dyDescent="0.2">
      <c r="A47" s="45">
        <v>119</v>
      </c>
      <c r="B47" s="32" t="s">
        <v>405</v>
      </c>
      <c r="C47" s="42">
        <v>112</v>
      </c>
      <c r="D47" s="32">
        <v>8.9075000000000005E-4</v>
      </c>
      <c r="E47" s="43">
        <v>2.1404E-5</v>
      </c>
      <c r="F47" s="32">
        <v>1.43039564</v>
      </c>
      <c r="G47" s="32">
        <v>1.7338200000000001E-3</v>
      </c>
      <c r="H47" s="32">
        <v>1.7298093699999999</v>
      </c>
      <c r="I47" s="32">
        <v>1.5971900000000001E-3</v>
      </c>
      <c r="J47" s="32">
        <v>0.26339444000000001</v>
      </c>
      <c r="K47" s="32">
        <v>4.0296E-4</v>
      </c>
      <c r="L47" s="32">
        <v>1</v>
      </c>
      <c r="M47" s="32">
        <v>0</v>
      </c>
      <c r="N47" s="32">
        <v>1.0577791999999999</v>
      </c>
      <c r="O47" s="32">
        <v>1.58307E-3</v>
      </c>
      <c r="P47" s="32">
        <v>0.19030883000000001</v>
      </c>
      <c r="Q47" s="32">
        <v>4.7854000000000001E-4</v>
      </c>
      <c r="R47" s="32">
        <v>99.05</v>
      </c>
      <c r="S47" s="32">
        <v>2.3602798699999998</v>
      </c>
      <c r="T47" s="32">
        <v>159072.5</v>
      </c>
      <c r="U47" s="32">
        <v>193.62267299999999</v>
      </c>
      <c r="V47" s="32">
        <v>192369.25</v>
      </c>
      <c r="W47" s="32">
        <v>136.883928</v>
      </c>
      <c r="X47" s="32">
        <v>29291.75</v>
      </c>
      <c r="Y47" s="32">
        <v>44.5227839</v>
      </c>
      <c r="Z47" s="32">
        <v>111209.25</v>
      </c>
      <c r="AA47" s="32">
        <v>78.995232200000004</v>
      </c>
      <c r="AB47" s="32">
        <v>117634.3</v>
      </c>
      <c r="AC47" s="32">
        <v>177.17411999999999</v>
      </c>
      <c r="AD47" s="32">
        <v>21164.25</v>
      </c>
      <c r="AE47" s="32">
        <v>57.9346672</v>
      </c>
      <c r="AF47" s="32">
        <v>-999.10924999999997</v>
      </c>
      <c r="AG47" s="32">
        <v>2.1403740000000001E-2</v>
      </c>
      <c r="AH47" s="32">
        <v>128823.52899999999</v>
      </c>
      <c r="AI47" s="32">
        <v>157.36234899999999</v>
      </c>
      <c r="AJ47" s="32">
        <v>4516889.08</v>
      </c>
      <c r="AK47" s="32">
        <v>4171.5160500000002</v>
      </c>
      <c r="AL47" s="32">
        <v>-211.02342999999999</v>
      </c>
      <c r="AM47" s="32">
        <v>1.2070413</v>
      </c>
      <c r="AN47" s="32">
        <v>1993.7062100000001</v>
      </c>
      <c r="AO47" s="32">
        <v>0</v>
      </c>
      <c r="AP47" s="32">
        <v>2164.8710599999999</v>
      </c>
      <c r="AQ47" s="32">
        <v>4.7365401</v>
      </c>
      <c r="AR47" s="32">
        <v>-430.59674000000001</v>
      </c>
      <c r="AS47" s="32">
        <v>1.4317817399999999</v>
      </c>
      <c r="AT47" s="32">
        <v>1.13620868</v>
      </c>
      <c r="AU47" s="32">
        <v>1.4740039</v>
      </c>
      <c r="AV47" s="32">
        <v>1.1650718099999999</v>
      </c>
      <c r="AW47" s="32">
        <v>1.1072686199999999</v>
      </c>
      <c r="AX47" s="32">
        <v>0</v>
      </c>
      <c r="AY47" s="32">
        <v>1.7008455</v>
      </c>
      <c r="AZ47" s="32">
        <v>1.59374857</v>
      </c>
      <c r="BA47" s="32" t="s">
        <v>115</v>
      </c>
      <c r="BB47" s="13">
        <v>49.7</v>
      </c>
      <c r="BC47" s="32" t="s">
        <v>363</v>
      </c>
      <c r="BD47" s="32" t="s">
        <v>72</v>
      </c>
      <c r="BE47" s="44" t="s">
        <v>364</v>
      </c>
      <c r="BF47">
        <f>BB47*D47</f>
        <v>4.4270275000000005E-2</v>
      </c>
      <c r="BH47" t="s">
        <v>440</v>
      </c>
    </row>
    <row r="48" spans="1:60" x14ac:dyDescent="0.2">
      <c r="A48" s="45">
        <v>120</v>
      </c>
      <c r="B48" s="32" t="s">
        <v>406</v>
      </c>
      <c r="C48" s="42">
        <v>109</v>
      </c>
      <c r="D48" s="32">
        <v>9.3457000000000002E-4</v>
      </c>
      <c r="E48" s="43">
        <v>1.8481000000000001E-5</v>
      </c>
      <c r="F48" s="32">
        <v>1.3585070299999999</v>
      </c>
      <c r="G48" s="32">
        <v>1.23716E-3</v>
      </c>
      <c r="H48" s="32">
        <v>1.72268939</v>
      </c>
      <c r="I48" s="32">
        <v>1.21631E-3</v>
      </c>
      <c r="J48" s="32">
        <v>0.25585003000000001</v>
      </c>
      <c r="K48" s="32">
        <v>3.4536000000000001E-4</v>
      </c>
      <c r="L48" s="32">
        <v>1</v>
      </c>
      <c r="M48" s="32">
        <v>0</v>
      </c>
      <c r="N48" s="32">
        <v>1.0460700700000001</v>
      </c>
      <c r="O48" s="32">
        <v>2.2582100000000001E-3</v>
      </c>
      <c r="P48" s="32">
        <v>0.17641701000000001</v>
      </c>
      <c r="Q48" s="32">
        <v>3.0763999999999998E-4</v>
      </c>
      <c r="R48" s="32">
        <v>102.45</v>
      </c>
      <c r="S48" s="32">
        <v>2.02676174</v>
      </c>
      <c r="T48" s="32">
        <v>148921.29999999999</v>
      </c>
      <c r="U48" s="32">
        <v>85.300832999999997</v>
      </c>
      <c r="V48" s="32">
        <v>188844</v>
      </c>
      <c r="W48" s="32">
        <v>104.688762</v>
      </c>
      <c r="X48" s="32">
        <v>28046.85</v>
      </c>
      <c r="Y48" s="32">
        <v>41.790409099999998</v>
      </c>
      <c r="Z48" s="32">
        <v>109622.5</v>
      </c>
      <c r="AA48" s="32">
        <v>88.730802199999999</v>
      </c>
      <c r="AB48" s="32">
        <v>114672.4</v>
      </c>
      <c r="AC48" s="32">
        <v>254.45040299999999</v>
      </c>
      <c r="AD48" s="32">
        <v>19339.05</v>
      </c>
      <c r="AE48" s="32">
        <v>30.462701500000001</v>
      </c>
      <c r="AF48" s="32">
        <v>-999.06542999999999</v>
      </c>
      <c r="AG48" s="32">
        <v>1.8480509999999999E-2</v>
      </c>
      <c r="AH48" s="32">
        <v>122298.87699999999</v>
      </c>
      <c r="AI48" s="32">
        <v>112.285169</v>
      </c>
      <c r="AJ48" s="32">
        <v>4498293.22</v>
      </c>
      <c r="AK48" s="32">
        <v>3176.7286199999999</v>
      </c>
      <c r="AL48" s="32">
        <v>-233.62210999999999</v>
      </c>
      <c r="AM48" s="32">
        <v>1.03449455</v>
      </c>
      <c r="AN48" s="32">
        <v>1993.7062100000001</v>
      </c>
      <c r="AO48" s="32">
        <v>0</v>
      </c>
      <c r="AP48" s="32">
        <v>2129.8373999999999</v>
      </c>
      <c r="AQ48" s="32">
        <v>6.7565634499999998</v>
      </c>
      <c r="AR48" s="32">
        <v>-472.16102000000001</v>
      </c>
      <c r="AS48" s="32">
        <v>0.92046136999999995</v>
      </c>
      <c r="AT48" s="32">
        <v>0.95092306999999998</v>
      </c>
      <c r="AU48" s="32">
        <v>1.0877173</v>
      </c>
      <c r="AV48" s="32">
        <v>0.88385502000000005</v>
      </c>
      <c r="AW48" s="32">
        <v>0.95884866999999996</v>
      </c>
      <c r="AX48" s="32">
        <v>0</v>
      </c>
      <c r="AY48" s="32">
        <v>2.42921107</v>
      </c>
      <c r="AZ48" s="32">
        <v>1.06275454</v>
      </c>
      <c r="BA48" s="32" t="s">
        <v>115</v>
      </c>
      <c r="BB48" s="13">
        <v>49.7</v>
      </c>
      <c r="BC48" s="32" t="s">
        <v>363</v>
      </c>
      <c r="BD48" s="32" t="s">
        <v>72</v>
      </c>
      <c r="BE48" s="44" t="s">
        <v>364</v>
      </c>
      <c r="BF48">
        <f>BB48*D48</f>
        <v>4.6448129000000005E-2</v>
      </c>
      <c r="BH48" t="s">
        <v>440</v>
      </c>
    </row>
    <row r="49" spans="1:60" x14ac:dyDescent="0.2">
      <c r="A49" s="45">
        <v>121</v>
      </c>
      <c r="B49" s="32" t="s">
        <v>407</v>
      </c>
      <c r="C49" s="42">
        <v>106</v>
      </c>
      <c r="D49" s="32">
        <v>9.1051000000000001E-4</v>
      </c>
      <c r="E49" s="43">
        <v>1.9340000000000001E-5</v>
      </c>
      <c r="F49" s="32">
        <v>1.3288173700000001</v>
      </c>
      <c r="G49" s="32">
        <v>1.09318E-3</v>
      </c>
      <c r="H49" s="32">
        <v>1.7067775199999999</v>
      </c>
      <c r="I49" s="32">
        <v>1.16569E-3</v>
      </c>
      <c r="J49" s="32">
        <v>0.25198904</v>
      </c>
      <c r="K49" s="32">
        <v>5.1017E-4</v>
      </c>
      <c r="L49" s="32">
        <v>1</v>
      </c>
      <c r="M49" s="32">
        <v>0</v>
      </c>
      <c r="N49" s="32">
        <v>1.04747564</v>
      </c>
      <c r="O49" s="32">
        <v>1.78733E-3</v>
      </c>
      <c r="P49" s="32">
        <v>0.17220013000000001</v>
      </c>
      <c r="Q49" s="32">
        <v>2.9302000000000001E-4</v>
      </c>
      <c r="R49" s="32">
        <v>103</v>
      </c>
      <c r="S49" s="32">
        <v>2.14721362</v>
      </c>
      <c r="T49" s="32">
        <v>150344.35</v>
      </c>
      <c r="U49" s="32">
        <v>96.195723599999994</v>
      </c>
      <c r="V49" s="32">
        <v>193107.75</v>
      </c>
      <c r="W49" s="32">
        <v>127.23370300000001</v>
      </c>
      <c r="X49" s="32">
        <v>28510.35</v>
      </c>
      <c r="Y49" s="32">
        <v>54.171135999999997</v>
      </c>
      <c r="Z49" s="32">
        <v>113142.35</v>
      </c>
      <c r="AA49" s="32">
        <v>84.094629499999996</v>
      </c>
      <c r="AB49" s="32">
        <v>118512.75</v>
      </c>
      <c r="AC49" s="32">
        <v>186.525487</v>
      </c>
      <c r="AD49" s="32">
        <v>19483.150000000001</v>
      </c>
      <c r="AE49" s="32">
        <v>36.832571000000002</v>
      </c>
      <c r="AF49" s="32">
        <v>-999.08948999999996</v>
      </c>
      <c r="AG49" s="32">
        <v>1.934048E-2</v>
      </c>
      <c r="AH49" s="32">
        <v>119604.227</v>
      </c>
      <c r="AI49" s="32">
        <v>99.217570600000002</v>
      </c>
      <c r="AJ49" s="32">
        <v>4456734.8499999996</v>
      </c>
      <c r="AK49" s="32">
        <v>3044.53503</v>
      </c>
      <c r="AL49" s="32">
        <v>-245.18737999999999</v>
      </c>
      <c r="AM49" s="32">
        <v>1.5281755800000001</v>
      </c>
      <c r="AN49" s="32">
        <v>1993.7062100000001</v>
      </c>
      <c r="AO49" s="32">
        <v>0</v>
      </c>
      <c r="AP49" s="32">
        <v>2134.0428499999998</v>
      </c>
      <c r="AQ49" s="32">
        <v>5.34768796</v>
      </c>
      <c r="AR49" s="32">
        <v>-484.77789999999999</v>
      </c>
      <c r="AS49" s="32">
        <v>0.87672751999999998</v>
      </c>
      <c r="AT49" s="32">
        <v>1.02422722</v>
      </c>
      <c r="AU49" s="32">
        <v>0.99356074999999999</v>
      </c>
      <c r="AV49" s="32">
        <v>0.86710688999999996</v>
      </c>
      <c r="AW49" s="32">
        <v>1.4522022699999999</v>
      </c>
      <c r="AX49" s="32">
        <v>0</v>
      </c>
      <c r="AY49" s="32">
        <v>1.9513128099999999</v>
      </c>
      <c r="AZ49" s="32">
        <v>1.0427744699999999</v>
      </c>
      <c r="BA49" s="32" t="s">
        <v>115</v>
      </c>
      <c r="BB49" s="13">
        <v>49.7</v>
      </c>
      <c r="BC49" s="32" t="s">
        <v>363</v>
      </c>
      <c r="BD49" s="32" t="s">
        <v>72</v>
      </c>
      <c r="BE49" s="44" t="s">
        <v>364</v>
      </c>
      <c r="BF49">
        <f>BB49*D49</f>
        <v>4.5252347000000005E-2</v>
      </c>
      <c r="BH49" t="s">
        <v>440</v>
      </c>
    </row>
    <row r="50" spans="1:60" x14ac:dyDescent="0.2">
      <c r="A50" s="45">
        <v>43</v>
      </c>
      <c r="B50" s="32" t="s">
        <v>408</v>
      </c>
      <c r="C50" s="42">
        <v>585</v>
      </c>
      <c r="D50" s="32">
        <v>6.65812E-3</v>
      </c>
      <c r="E50" s="32">
        <v>1.2703000000000001E-4</v>
      </c>
      <c r="F50" s="32">
        <v>6.7391980000000004E-2</v>
      </c>
      <c r="G50" s="32">
        <v>1.4514899999999999E-3</v>
      </c>
      <c r="H50" s="42">
        <v>2.0372751999999998</v>
      </c>
      <c r="I50" s="32">
        <v>1.72919E-3</v>
      </c>
      <c r="J50" s="32">
        <v>3.1544919999999997E-2</v>
      </c>
      <c r="K50" s="32">
        <v>7.2922000000000004E-4</v>
      </c>
      <c r="L50" s="32">
        <v>1</v>
      </c>
      <c r="M50" s="32">
        <v>0</v>
      </c>
      <c r="N50" s="32">
        <v>5.0359080000000001E-2</v>
      </c>
      <c r="O50" s="32">
        <v>9.1273000000000005E-4</v>
      </c>
      <c r="P50" s="32">
        <v>9.1515699999999995E-3</v>
      </c>
      <c r="Q50" s="32">
        <v>2.7260000000000001E-4</v>
      </c>
      <c r="R50" s="32">
        <v>664.16</v>
      </c>
      <c r="S50" s="32">
        <v>12.6180664</v>
      </c>
      <c r="T50" s="32">
        <v>6723.48</v>
      </c>
      <c r="U50" s="32">
        <v>147.240825</v>
      </c>
      <c r="V50" s="32">
        <v>203226.76</v>
      </c>
      <c r="W50" s="32">
        <v>115.126818</v>
      </c>
      <c r="X50" s="32">
        <v>3147.16</v>
      </c>
      <c r="Y50" s="32">
        <v>73.899180900000005</v>
      </c>
      <c r="Z50" s="32">
        <v>99755.199999999997</v>
      </c>
      <c r="AA50" s="32">
        <v>65.802887499999997</v>
      </c>
      <c r="AB50" s="32">
        <v>5024.16</v>
      </c>
      <c r="AC50" s="32">
        <v>93.011355600000002</v>
      </c>
      <c r="AD50" s="32">
        <v>912.92</v>
      </c>
      <c r="AE50" s="32">
        <v>27.2192285</v>
      </c>
      <c r="AF50" s="32">
        <v>-993.34187999999995</v>
      </c>
      <c r="AG50" s="32">
        <v>0.12702693000000001</v>
      </c>
      <c r="AH50" s="32">
        <v>5116.5351000000001</v>
      </c>
      <c r="AI50" s="32">
        <v>131.73815300000001</v>
      </c>
      <c r="AJ50" s="32">
        <v>5319923.54</v>
      </c>
      <c r="AK50" s="32">
        <v>4516.26235</v>
      </c>
      <c r="AL50" s="32">
        <v>-905.50977</v>
      </c>
      <c r="AM50" s="32">
        <v>2.1843059600000001</v>
      </c>
      <c r="AN50" s="32">
        <v>1993.7062100000001</v>
      </c>
      <c r="AO50" s="32">
        <v>0</v>
      </c>
      <c r="AP50" s="32">
        <v>-849.32582000000002</v>
      </c>
      <c r="AQ50" s="32">
        <v>2.7308967000000002</v>
      </c>
      <c r="AR50" s="32">
        <v>-972.61854000000005</v>
      </c>
      <c r="AS50" s="32">
        <v>0.81563207000000004</v>
      </c>
      <c r="AT50" s="32">
        <v>2.6042719499999998</v>
      </c>
      <c r="AU50" s="32">
        <v>9.0841892000000009</v>
      </c>
      <c r="AV50" s="32">
        <v>1.16677885</v>
      </c>
      <c r="AW50" s="32">
        <v>6.7855908899999999</v>
      </c>
      <c r="AX50" s="32">
        <v>0</v>
      </c>
      <c r="AY50" s="32">
        <v>6.6615401500000004</v>
      </c>
      <c r="AZ50" s="32">
        <v>4.7612659300000004</v>
      </c>
      <c r="BA50" s="32"/>
      <c r="BB50" s="32">
        <v>50</v>
      </c>
      <c r="BC50" s="32" t="s">
        <v>409</v>
      </c>
      <c r="BD50" s="32" t="s">
        <v>410</v>
      </c>
      <c r="BE50" s="44" t="s">
        <v>364</v>
      </c>
      <c r="BF50">
        <f>BB50*D50</f>
        <v>0.33290599999999998</v>
      </c>
      <c r="BG50">
        <v>0</v>
      </c>
    </row>
    <row r="51" spans="1:60" x14ac:dyDescent="0.2">
      <c r="A51" s="45">
        <v>44</v>
      </c>
      <c r="B51" s="32" t="s">
        <v>411</v>
      </c>
      <c r="C51" s="42">
        <v>383</v>
      </c>
      <c r="D51" s="32">
        <v>3.4531700000000002E-3</v>
      </c>
      <c r="E51" s="43">
        <v>5.9845E-5</v>
      </c>
      <c r="F51" s="32">
        <v>6.0349989999999999E-2</v>
      </c>
      <c r="G51" s="32">
        <v>4.4306E-4</v>
      </c>
      <c r="H51" s="32">
        <v>1.6412527800000001</v>
      </c>
      <c r="I51" s="32">
        <v>1.73723E-3</v>
      </c>
      <c r="J51" s="32">
        <v>0.10902312</v>
      </c>
      <c r="K51" s="32">
        <v>7.2398000000000004E-4</v>
      </c>
      <c r="L51" s="32">
        <v>1</v>
      </c>
      <c r="M51" s="32">
        <v>0</v>
      </c>
      <c r="N51" s="32">
        <v>5.0783000000000002E-4</v>
      </c>
      <c r="O51" s="43">
        <v>1.6135000000000001E-5</v>
      </c>
      <c r="P51" s="32">
        <v>3.2131E-4</v>
      </c>
      <c r="Q51" s="43">
        <v>1.0552E-5</v>
      </c>
      <c r="R51" s="32">
        <v>372.88</v>
      </c>
      <c r="S51" s="32">
        <v>6.4276278700000002</v>
      </c>
      <c r="T51" s="32">
        <v>6517.4</v>
      </c>
      <c r="U51" s="32">
        <v>50.7550983</v>
      </c>
      <c r="V51" s="32">
        <v>177232.04</v>
      </c>
      <c r="W51" s="32">
        <v>272.28743700000001</v>
      </c>
      <c r="X51" s="32">
        <v>11773.72</v>
      </c>
      <c r="Y51" s="32">
        <v>83.6340146</v>
      </c>
      <c r="Z51" s="32">
        <v>107987.32</v>
      </c>
      <c r="AA51" s="32">
        <v>167.15587300000001</v>
      </c>
      <c r="AB51" s="32">
        <v>54.84</v>
      </c>
      <c r="AC51" s="32">
        <v>1.7403831000000001</v>
      </c>
      <c r="AD51" s="32">
        <v>34.68</v>
      </c>
      <c r="AE51" s="32">
        <v>1.1220813999999999</v>
      </c>
      <c r="AF51" s="32">
        <v>-996.54683</v>
      </c>
      <c r="AG51" s="32">
        <v>5.9844550000000003E-2</v>
      </c>
      <c r="AH51" s="32">
        <v>4477.3992699999999</v>
      </c>
      <c r="AI51" s="32">
        <v>40.212037799999997</v>
      </c>
      <c r="AJ51" s="32">
        <v>4285598.37</v>
      </c>
      <c r="AK51" s="32">
        <v>4537.2791299999999</v>
      </c>
      <c r="AL51" s="32">
        <v>-673.43012999999996</v>
      </c>
      <c r="AM51" s="32">
        <v>2.1686337500000001</v>
      </c>
      <c r="AN51" s="32">
        <v>1993.7062100000001</v>
      </c>
      <c r="AO51" s="32">
        <v>0</v>
      </c>
      <c r="AP51" s="32">
        <v>-998.48058000000003</v>
      </c>
      <c r="AQ51" s="32">
        <v>4.8275039999999998E-2</v>
      </c>
      <c r="AR51" s="32">
        <v>-999.03864999999996</v>
      </c>
      <c r="AS51" s="32">
        <v>3.1571809999999999E-2</v>
      </c>
      <c r="AT51" s="32">
        <v>1.7753695300000001</v>
      </c>
      <c r="AU51" s="32">
        <v>3.05872286</v>
      </c>
      <c r="AV51" s="32">
        <v>1.4571265499999999</v>
      </c>
      <c r="AW51" s="32">
        <v>3.6361527499999999</v>
      </c>
      <c r="AX51" s="32">
        <v>0</v>
      </c>
      <c r="AY51" s="32">
        <v>1.2500534599999999</v>
      </c>
      <c r="AZ51" s="32">
        <v>1.0276247300000001</v>
      </c>
      <c r="BA51" s="32"/>
      <c r="BB51" s="32">
        <v>52.9</v>
      </c>
      <c r="BC51" s="32" t="s">
        <v>409</v>
      </c>
      <c r="BD51" s="32" t="s">
        <v>370</v>
      </c>
      <c r="BE51" s="44" t="s">
        <v>364</v>
      </c>
      <c r="BF51">
        <f>BB51*D51</f>
        <v>0.182672693</v>
      </c>
      <c r="BG51">
        <v>0</v>
      </c>
    </row>
    <row r="52" spans="1:60" x14ac:dyDescent="0.2">
      <c r="A52" s="45">
        <v>45</v>
      </c>
      <c r="B52" s="32" t="s">
        <v>412</v>
      </c>
      <c r="C52" s="42">
        <v>352</v>
      </c>
      <c r="D52" s="32">
        <v>5.4998699999999996E-3</v>
      </c>
      <c r="E52" s="32">
        <v>3.4280999999999998E-4</v>
      </c>
      <c r="F52" s="32">
        <v>5.62794E-2</v>
      </c>
      <c r="G52" s="32">
        <v>2.8256000000000001E-4</v>
      </c>
      <c r="H52" s="32">
        <v>1.5798596</v>
      </c>
      <c r="I52" s="32">
        <v>1.3160299999999999E-3</v>
      </c>
      <c r="J52" s="32">
        <v>0.10219311</v>
      </c>
      <c r="K52" s="32">
        <v>4.6026999999999998E-4</v>
      </c>
      <c r="L52" s="32">
        <v>1</v>
      </c>
      <c r="M52" s="32">
        <v>0</v>
      </c>
      <c r="N52" s="32">
        <v>4.6860000000000001E-4</v>
      </c>
      <c r="O52" s="43">
        <v>4.6805999999999999E-5</v>
      </c>
      <c r="P52" s="43">
        <v>9.6395000000000001E-5</v>
      </c>
      <c r="Q52" s="43">
        <v>7.4174999999999997E-6</v>
      </c>
      <c r="R52" s="32">
        <v>693.68</v>
      </c>
      <c r="S52" s="32">
        <v>43.008360400000001</v>
      </c>
      <c r="T52" s="32">
        <v>7102.84</v>
      </c>
      <c r="U52" s="32">
        <v>38.855359100000001</v>
      </c>
      <c r="V52" s="32">
        <v>199376.76</v>
      </c>
      <c r="W52" s="32">
        <v>98.863496499999997</v>
      </c>
      <c r="X52" s="32">
        <v>12897.32</v>
      </c>
      <c r="Y52" s="32">
        <v>63.265254300000002</v>
      </c>
      <c r="Z52" s="32">
        <v>126201.04</v>
      </c>
      <c r="AA52" s="32">
        <v>118.001857</v>
      </c>
      <c r="AB52" s="32">
        <v>59.08</v>
      </c>
      <c r="AC52" s="32">
        <v>5.8844201099999998</v>
      </c>
      <c r="AD52" s="32">
        <v>12.16</v>
      </c>
      <c r="AE52" s="32">
        <v>0.93216593999999997</v>
      </c>
      <c r="AF52" s="32">
        <v>-994.50013000000001</v>
      </c>
      <c r="AG52" s="32">
        <v>0.34280560999999998</v>
      </c>
      <c r="AH52" s="32">
        <v>4107.9504999999999</v>
      </c>
      <c r="AI52" s="32">
        <v>25.645005000000001</v>
      </c>
      <c r="AJ52" s="32">
        <v>4125252.62</v>
      </c>
      <c r="AK52" s="32">
        <v>3437.1965399999999</v>
      </c>
      <c r="AL52" s="32">
        <v>-693.88887</v>
      </c>
      <c r="AM52" s="32">
        <v>1.3786882499999999</v>
      </c>
      <c r="AN52" s="32">
        <v>1993.7062100000001</v>
      </c>
      <c r="AO52" s="32">
        <v>0</v>
      </c>
      <c r="AP52" s="32">
        <v>-998.59794999999997</v>
      </c>
      <c r="AQ52" s="32">
        <v>0.14004390999999999</v>
      </c>
      <c r="AR52" s="32">
        <v>-999.71159</v>
      </c>
      <c r="AS52" s="32">
        <v>2.2193129999999998E-2</v>
      </c>
      <c r="AT52" s="32">
        <v>8.7002376800000008</v>
      </c>
      <c r="AU52" s="32">
        <v>2.1879065400000002</v>
      </c>
      <c r="AV52" s="32">
        <v>1.23065541</v>
      </c>
      <c r="AW52" s="32">
        <v>2.5891292199999998</v>
      </c>
      <c r="AX52" s="32">
        <v>0</v>
      </c>
      <c r="AY52" s="32">
        <v>4.07911745</v>
      </c>
      <c r="AZ52" s="32">
        <v>1.42591925</v>
      </c>
      <c r="BA52" s="32"/>
      <c r="BB52" s="32">
        <v>52.9</v>
      </c>
      <c r="BC52" s="32" t="s">
        <v>409</v>
      </c>
      <c r="BD52" s="32" t="s">
        <v>370</v>
      </c>
      <c r="BE52" s="44" t="s">
        <v>364</v>
      </c>
      <c r="BF52">
        <f>BB52*D52</f>
        <v>0.29094312299999997</v>
      </c>
      <c r="BG52">
        <v>0</v>
      </c>
    </row>
    <row r="53" spans="1:60" x14ac:dyDescent="0.2">
      <c r="A53" s="45">
        <v>46</v>
      </c>
      <c r="B53" s="32" t="s">
        <v>413</v>
      </c>
      <c r="C53" s="42">
        <v>234</v>
      </c>
      <c r="D53" s="32">
        <v>2.1601900000000002E-3</v>
      </c>
      <c r="E53" s="43">
        <v>2.3164E-5</v>
      </c>
      <c r="F53" s="32">
        <v>5.4528970000000003E-2</v>
      </c>
      <c r="G53" s="32">
        <v>2.4782E-4</v>
      </c>
      <c r="H53" s="32">
        <v>1.5894248799999999</v>
      </c>
      <c r="I53" s="32">
        <v>1.52779E-3</v>
      </c>
      <c r="J53" s="32">
        <v>6.9523080000000001E-2</v>
      </c>
      <c r="K53" s="32">
        <v>2.6324999999999997E-4</v>
      </c>
      <c r="L53" s="32">
        <v>1</v>
      </c>
      <c r="M53" s="32">
        <v>0</v>
      </c>
      <c r="N53" s="32">
        <v>1.8012E-4</v>
      </c>
      <c r="O53" s="43">
        <v>9.4717999999999997E-6</v>
      </c>
      <c r="P53" s="32">
        <v>1.7040999999999999E-4</v>
      </c>
      <c r="Q53" s="43">
        <v>8.5217000000000001E-6</v>
      </c>
      <c r="R53" s="32">
        <v>240.8</v>
      </c>
      <c r="S53" s="32">
        <v>2.67083008</v>
      </c>
      <c r="T53" s="32">
        <v>6077.88</v>
      </c>
      <c r="U53" s="32">
        <v>27.535390599999999</v>
      </c>
      <c r="V53" s="32">
        <v>177158.72</v>
      </c>
      <c r="W53" s="32">
        <v>106.477204</v>
      </c>
      <c r="X53" s="32">
        <v>7749.32</v>
      </c>
      <c r="Y53" s="32">
        <v>31.0516623</v>
      </c>
      <c r="Z53" s="32">
        <v>111462.72</v>
      </c>
      <c r="AA53" s="32">
        <v>99.734105200000002</v>
      </c>
      <c r="AB53" s="32">
        <v>20.079999999999998</v>
      </c>
      <c r="AC53" s="32">
        <v>1.0597483999999999</v>
      </c>
      <c r="AD53" s="32">
        <v>19</v>
      </c>
      <c r="AE53" s="32">
        <v>0.95742711000000003</v>
      </c>
      <c r="AF53" s="32">
        <v>-997.83981000000006</v>
      </c>
      <c r="AG53" s="32">
        <v>2.3164480000000001E-2</v>
      </c>
      <c r="AH53" s="32">
        <v>3949.0802199999998</v>
      </c>
      <c r="AI53" s="32">
        <v>22.492189799999998</v>
      </c>
      <c r="AJ53" s="32">
        <v>4150235.07</v>
      </c>
      <c r="AK53" s="32">
        <v>3990.2611200000001</v>
      </c>
      <c r="AL53" s="32">
        <v>-791.74927000000002</v>
      </c>
      <c r="AM53" s="32">
        <v>0.78854221000000002</v>
      </c>
      <c r="AN53" s="32">
        <v>1993.7062100000001</v>
      </c>
      <c r="AO53" s="32">
        <v>0</v>
      </c>
      <c r="AP53" s="32">
        <v>-999.46106999999995</v>
      </c>
      <c r="AQ53" s="32">
        <v>2.8339590000000001E-2</v>
      </c>
      <c r="AR53" s="32">
        <v>-999.49014</v>
      </c>
      <c r="AS53" s="32">
        <v>2.5497010000000001E-2</v>
      </c>
      <c r="AT53" s="32">
        <v>0.88336013999999996</v>
      </c>
      <c r="AU53" s="32">
        <v>1.83358372</v>
      </c>
      <c r="AV53" s="32">
        <v>1.33614119</v>
      </c>
      <c r="AW53" s="32">
        <v>1.7128587200000001</v>
      </c>
      <c r="AX53" s="32">
        <v>0</v>
      </c>
      <c r="AY53" s="32">
        <v>1.25214023</v>
      </c>
      <c r="AZ53" s="32">
        <v>1.1583152000000001</v>
      </c>
      <c r="BA53" s="32"/>
      <c r="BB53" s="32">
        <v>52.9</v>
      </c>
      <c r="BC53" s="32" t="s">
        <v>409</v>
      </c>
      <c r="BD53" s="32" t="s">
        <v>370</v>
      </c>
      <c r="BE53" s="44" t="s">
        <v>364</v>
      </c>
      <c r="BF53">
        <f>BB53*D53</f>
        <v>0.114274051</v>
      </c>
      <c r="BG53">
        <v>0</v>
      </c>
    </row>
    <row r="54" spans="1:60" x14ac:dyDescent="0.2">
      <c r="A54" s="45">
        <v>47</v>
      </c>
      <c r="B54" s="32" t="s">
        <v>414</v>
      </c>
      <c r="C54" s="42">
        <v>181</v>
      </c>
      <c r="D54" s="32">
        <v>1.53772E-3</v>
      </c>
      <c r="E54" s="43">
        <v>1.9462000000000001E-5</v>
      </c>
      <c r="F54" s="32">
        <v>5.0122970000000003E-2</v>
      </c>
      <c r="G54" s="32">
        <v>4.7778000000000002E-4</v>
      </c>
      <c r="H54" s="32">
        <v>1.5844138800000001</v>
      </c>
      <c r="I54" s="32">
        <v>1.3737599999999999E-3</v>
      </c>
      <c r="J54" s="32">
        <v>9.6908620000000001E-2</v>
      </c>
      <c r="K54" s="32">
        <v>7.1449000000000003E-4</v>
      </c>
      <c r="L54" s="32">
        <v>1</v>
      </c>
      <c r="M54" s="32">
        <v>0</v>
      </c>
      <c r="N54" s="32">
        <v>1.136E-4</v>
      </c>
      <c r="O54" s="43">
        <v>7.4050000000000003E-6</v>
      </c>
      <c r="P54" s="43">
        <v>1.6612999999999998E-5</v>
      </c>
      <c r="Q54" s="43">
        <v>2.9202E-6</v>
      </c>
      <c r="R54" s="32">
        <v>185.2</v>
      </c>
      <c r="S54" s="32">
        <v>2.5013329799999999</v>
      </c>
      <c r="T54" s="32">
        <v>6033.68</v>
      </c>
      <c r="U54" s="32">
        <v>50.452840000000002</v>
      </c>
      <c r="V54" s="32">
        <v>190779.84</v>
      </c>
      <c r="W54" s="32">
        <v>182.37471199999999</v>
      </c>
      <c r="X54" s="32">
        <v>11666.44</v>
      </c>
      <c r="Y54" s="32">
        <v>72.517126300000001</v>
      </c>
      <c r="Z54" s="32">
        <v>120413.36</v>
      </c>
      <c r="AA54" s="32">
        <v>180.90636499999999</v>
      </c>
      <c r="AB54" s="32">
        <v>13.68</v>
      </c>
      <c r="AC54" s="32">
        <v>0.89203885999999999</v>
      </c>
      <c r="AD54" s="32">
        <v>2</v>
      </c>
      <c r="AE54" s="32">
        <v>0.35118845999999998</v>
      </c>
      <c r="AF54" s="32">
        <v>-998.46227999999996</v>
      </c>
      <c r="AG54" s="32">
        <v>1.9462279999999998E-2</v>
      </c>
      <c r="AH54" s="32">
        <v>3549.1898200000001</v>
      </c>
      <c r="AI54" s="32">
        <v>43.363165299999999</v>
      </c>
      <c r="AJ54" s="32">
        <v>4137147.41</v>
      </c>
      <c r="AK54" s="32">
        <v>3587.9612400000001</v>
      </c>
      <c r="AL54" s="32">
        <v>-709.71813999999995</v>
      </c>
      <c r="AM54" s="32">
        <v>2.14018862</v>
      </c>
      <c r="AN54" s="32">
        <v>1993.7062100000001</v>
      </c>
      <c r="AO54" s="32">
        <v>0</v>
      </c>
      <c r="AP54" s="32">
        <v>-999.66011000000003</v>
      </c>
      <c r="AQ54" s="32">
        <v>2.2155620000000001E-2</v>
      </c>
      <c r="AR54" s="32">
        <v>-999.95029999999997</v>
      </c>
      <c r="AS54" s="32">
        <v>8.7373199999999998E-3</v>
      </c>
      <c r="AT54" s="32">
        <v>0.91463623999999999</v>
      </c>
      <c r="AU54" s="32">
        <v>3.8397913799999999</v>
      </c>
      <c r="AV54" s="32">
        <v>1.2519208900000001</v>
      </c>
      <c r="AW54" s="32">
        <v>4.0407970200000003</v>
      </c>
      <c r="AX54" s="32">
        <v>0</v>
      </c>
      <c r="AY54" s="32">
        <v>1.28119962</v>
      </c>
      <c r="AZ54" s="32">
        <v>1.32110803</v>
      </c>
      <c r="BA54" s="32"/>
      <c r="BB54" s="32">
        <v>52.9</v>
      </c>
      <c r="BC54" s="32" t="s">
        <v>409</v>
      </c>
      <c r="BD54" s="32" t="s">
        <v>370</v>
      </c>
      <c r="BE54" s="44" t="s">
        <v>364</v>
      </c>
      <c r="BF54">
        <f>BB54*D54</f>
        <v>8.1345388000000005E-2</v>
      </c>
      <c r="BG54">
        <v>0</v>
      </c>
    </row>
    <row r="55" spans="1:60" x14ac:dyDescent="0.2">
      <c r="A55" s="45">
        <v>48</v>
      </c>
      <c r="B55" s="32" t="s">
        <v>415</v>
      </c>
      <c r="C55" s="42">
        <v>169</v>
      </c>
      <c r="D55" s="32">
        <v>1.56251E-3</v>
      </c>
      <c r="E55" s="43">
        <v>2.3730000000000001E-5</v>
      </c>
      <c r="F55" s="32">
        <v>5.2147649999999997E-2</v>
      </c>
      <c r="G55" s="32">
        <v>1.7639000000000001E-4</v>
      </c>
      <c r="H55" s="32">
        <v>1.6369349</v>
      </c>
      <c r="I55" s="32">
        <v>1.9162700000000001E-3</v>
      </c>
      <c r="J55" s="32">
        <v>0.1064853</v>
      </c>
      <c r="K55" s="32">
        <v>2.1353E-4</v>
      </c>
      <c r="L55" s="32">
        <v>1</v>
      </c>
      <c r="M55" s="32">
        <v>0</v>
      </c>
      <c r="N55" s="32">
        <v>1.1901E-4</v>
      </c>
      <c r="O55" s="43">
        <v>5.0920999999999999E-6</v>
      </c>
      <c r="P55" s="43">
        <v>1.6475999999999999E-5</v>
      </c>
      <c r="Q55" s="43">
        <v>3.0500999999999998E-6</v>
      </c>
      <c r="R55" s="32">
        <v>171.08</v>
      </c>
      <c r="S55" s="32">
        <v>2.6701560500000001</v>
      </c>
      <c r="T55" s="32">
        <v>5708.72</v>
      </c>
      <c r="U55" s="32">
        <v>19.105716399999999</v>
      </c>
      <c r="V55" s="32">
        <v>179201.4</v>
      </c>
      <c r="W55" s="32">
        <v>274.46335499999998</v>
      </c>
      <c r="X55" s="32">
        <v>11657.96</v>
      </c>
      <c r="Y55" s="32">
        <v>35.7106651</v>
      </c>
      <c r="Z55" s="32">
        <v>109480.48</v>
      </c>
      <c r="AA55" s="32">
        <v>271.60096399999998</v>
      </c>
      <c r="AB55" s="32">
        <v>13.04</v>
      </c>
      <c r="AC55" s="32">
        <v>0.57294560999999999</v>
      </c>
      <c r="AD55" s="32">
        <v>1.8</v>
      </c>
      <c r="AE55" s="32">
        <v>0.33166247999999998</v>
      </c>
      <c r="AF55" s="32">
        <v>-998.43749000000003</v>
      </c>
      <c r="AG55" s="32">
        <v>2.3729670000000001E-2</v>
      </c>
      <c r="AH55" s="32">
        <v>3732.9503</v>
      </c>
      <c r="AI55" s="32">
        <v>16.009659800000001</v>
      </c>
      <c r="AJ55" s="32">
        <v>4274320.9800000004</v>
      </c>
      <c r="AK55" s="32">
        <v>5004.8819599999997</v>
      </c>
      <c r="AL55" s="32">
        <v>-681.03196000000003</v>
      </c>
      <c r="AM55" s="32">
        <v>0.63961277000000005</v>
      </c>
      <c r="AN55" s="32">
        <v>1993.7062100000001</v>
      </c>
      <c r="AO55" s="32">
        <v>0</v>
      </c>
      <c r="AP55" s="32">
        <v>-999.64391999999998</v>
      </c>
      <c r="AQ55" s="32">
        <v>1.5235449999999999E-2</v>
      </c>
      <c r="AR55" s="32">
        <v>-999.95069999999998</v>
      </c>
      <c r="AS55" s="32">
        <v>9.1259300000000008E-3</v>
      </c>
      <c r="AT55" s="32">
        <v>1.05481107</v>
      </c>
      <c r="AU55" s="32">
        <v>1.3241237299999999</v>
      </c>
      <c r="AV55" s="32">
        <v>1.6218137100000001</v>
      </c>
      <c r="AW55" s="32">
        <v>1.0938434399999999</v>
      </c>
      <c r="AX55" s="32">
        <v>0</v>
      </c>
      <c r="AY55" s="32">
        <v>0.8210421</v>
      </c>
      <c r="AZ55" s="32">
        <v>1.3198919600000001</v>
      </c>
      <c r="BA55" s="32"/>
      <c r="BB55" s="32">
        <v>52.9</v>
      </c>
      <c r="BC55" s="32" t="s">
        <v>409</v>
      </c>
      <c r="BD55" s="32" t="s">
        <v>370</v>
      </c>
      <c r="BE55" s="44" t="s">
        <v>364</v>
      </c>
      <c r="BF55">
        <f>BB55*D55</f>
        <v>8.2656779E-2</v>
      </c>
      <c r="BG55">
        <v>0</v>
      </c>
    </row>
    <row r="56" spans="1:60" x14ac:dyDescent="0.2">
      <c r="A56" s="45">
        <v>49</v>
      </c>
      <c r="B56" s="32" t="s">
        <v>416</v>
      </c>
      <c r="C56" s="42">
        <v>203</v>
      </c>
      <c r="D56" s="32">
        <v>1.7560799999999999E-3</v>
      </c>
      <c r="E56" s="43">
        <v>1.8453000000000001E-5</v>
      </c>
      <c r="F56" s="32">
        <v>5.2038460000000002E-2</v>
      </c>
      <c r="G56" s="32">
        <v>1.9594999999999999E-4</v>
      </c>
      <c r="H56" s="32">
        <v>1.6074555500000001</v>
      </c>
      <c r="I56" s="32">
        <v>1.4485100000000001E-3</v>
      </c>
      <c r="J56" s="32">
        <v>0.10802368</v>
      </c>
      <c r="K56" s="32">
        <v>3.0661000000000002E-4</v>
      </c>
      <c r="L56" s="32">
        <v>1</v>
      </c>
      <c r="M56" s="32">
        <v>0</v>
      </c>
      <c r="N56" s="32">
        <v>1.1964999999999999E-4</v>
      </c>
      <c r="O56" s="43">
        <v>5.2986999999999998E-6</v>
      </c>
      <c r="P56" s="43">
        <v>1.4772E-5</v>
      </c>
      <c r="Q56" s="43">
        <v>1.9404000000000001E-6</v>
      </c>
      <c r="R56" s="32">
        <v>204.2</v>
      </c>
      <c r="S56" s="32">
        <v>2.12916259</v>
      </c>
      <c r="T56" s="32">
        <v>6051.08</v>
      </c>
      <c r="U56" s="32">
        <v>20.760613299999999</v>
      </c>
      <c r="V56" s="32">
        <v>186922.6</v>
      </c>
      <c r="W56" s="32">
        <v>200.651265</v>
      </c>
      <c r="X56" s="32">
        <v>12560.88</v>
      </c>
      <c r="Y56" s="32">
        <v>25.892490500000001</v>
      </c>
      <c r="Z56" s="32">
        <v>116286.96</v>
      </c>
      <c r="AA56" s="32">
        <v>160.710272</v>
      </c>
      <c r="AB56" s="32">
        <v>13.92</v>
      </c>
      <c r="AC56" s="32">
        <v>0.62161080999999996</v>
      </c>
      <c r="AD56" s="32">
        <v>1.72</v>
      </c>
      <c r="AE56" s="32">
        <v>0.22744963000000001</v>
      </c>
      <c r="AF56" s="32">
        <v>-998.24392</v>
      </c>
      <c r="AG56" s="32">
        <v>1.845304E-2</v>
      </c>
      <c r="AH56" s="32">
        <v>3723.04079</v>
      </c>
      <c r="AI56" s="32">
        <v>17.784749000000001</v>
      </c>
      <c r="AJ56" s="32">
        <v>4197327.29</v>
      </c>
      <c r="AK56" s="32">
        <v>3783.2005899999999</v>
      </c>
      <c r="AL56" s="32">
        <v>-676.42388000000005</v>
      </c>
      <c r="AM56" s="32">
        <v>0.91841817000000003</v>
      </c>
      <c r="AN56" s="32">
        <v>1993.7062100000001</v>
      </c>
      <c r="AO56" s="32">
        <v>0</v>
      </c>
      <c r="AP56" s="32">
        <v>-999.64202</v>
      </c>
      <c r="AQ56" s="32">
        <v>1.5853800000000001E-2</v>
      </c>
      <c r="AR56" s="32">
        <v>-999.95579999999995</v>
      </c>
      <c r="AS56" s="32">
        <v>5.8056899999999996E-3</v>
      </c>
      <c r="AT56" s="32">
        <v>0.79729311000000003</v>
      </c>
      <c r="AU56" s="32">
        <v>1.5176576399999999</v>
      </c>
      <c r="AV56" s="32">
        <v>1.2821965900000001</v>
      </c>
      <c r="AW56" s="32">
        <v>1.6060074099999999</v>
      </c>
      <c r="AX56" s="32">
        <v>0</v>
      </c>
      <c r="AY56" s="32">
        <v>0.87804168999999999</v>
      </c>
      <c r="AZ56" s="32">
        <v>0.91547893999999996</v>
      </c>
      <c r="BA56" s="32"/>
      <c r="BB56" s="32">
        <v>52.9</v>
      </c>
      <c r="BC56" s="32" t="s">
        <v>409</v>
      </c>
      <c r="BD56" s="32" t="s">
        <v>370</v>
      </c>
      <c r="BE56" s="44" t="s">
        <v>364</v>
      </c>
      <c r="BF56">
        <f>BB56*D56</f>
        <v>9.2896631999999993E-2</v>
      </c>
      <c r="BG56">
        <v>0</v>
      </c>
    </row>
    <row r="57" spans="1:60" x14ac:dyDescent="0.2">
      <c r="A57" s="45">
        <v>50</v>
      </c>
      <c r="B57" s="32" t="s">
        <v>239</v>
      </c>
      <c r="C57" s="42">
        <v>43627</v>
      </c>
      <c r="D57" s="32">
        <v>0.30680526000000002</v>
      </c>
      <c r="E57" s="32">
        <v>3.4608199999999999E-3</v>
      </c>
      <c r="F57" s="32">
        <v>0.74462337999999995</v>
      </c>
      <c r="G57" s="32">
        <v>5.8123000000000003E-3</v>
      </c>
      <c r="H57" s="32">
        <v>1.5667610999999999</v>
      </c>
      <c r="I57" s="32">
        <v>1.4711100000000001E-3</v>
      </c>
      <c r="J57" s="32">
        <v>2.1013897199999998</v>
      </c>
      <c r="K57" s="32">
        <v>3.5924799999999999E-3</v>
      </c>
      <c r="L57" s="32">
        <v>1</v>
      </c>
      <c r="M57" s="32">
        <v>0</v>
      </c>
      <c r="N57" s="32">
        <v>6.2869286500000001</v>
      </c>
      <c r="O57" s="32">
        <v>7.3263320000000007E-2</v>
      </c>
      <c r="P57" s="32">
        <v>0.46516734999999998</v>
      </c>
      <c r="Q57" s="32">
        <v>1.30543E-3</v>
      </c>
      <c r="R57" s="32">
        <v>40115.879999999997</v>
      </c>
      <c r="S57" s="32">
        <v>434.82554099999999</v>
      </c>
      <c r="T57" s="32">
        <v>97371.96</v>
      </c>
      <c r="U57" s="32">
        <v>744.81517099999996</v>
      </c>
      <c r="V57" s="32">
        <v>204890.76</v>
      </c>
      <c r="W57" s="32">
        <v>256.64686699999999</v>
      </c>
      <c r="X57" s="32">
        <v>274799.32</v>
      </c>
      <c r="Y57" s="32">
        <v>349.58069499999999</v>
      </c>
      <c r="Z57" s="32">
        <v>130776.68</v>
      </c>
      <c r="AA57" s="32">
        <v>216.904516</v>
      </c>
      <c r="AB57" s="32">
        <v>822427.64</v>
      </c>
      <c r="AC57" s="32">
        <v>10528.8218</v>
      </c>
      <c r="AD57" s="32">
        <v>60828.2</v>
      </c>
      <c r="AE57" s="32">
        <v>122.722763</v>
      </c>
      <c r="AF57" s="32">
        <v>-693.19474000000002</v>
      </c>
      <c r="AG57" s="32">
        <v>3.4608238099999999</v>
      </c>
      <c r="AH57" s="32">
        <v>66582.445099999997</v>
      </c>
      <c r="AI57" s="32">
        <v>527.527557</v>
      </c>
      <c r="AJ57" s="32">
        <v>4091042.16</v>
      </c>
      <c r="AK57" s="32">
        <v>3842.2342199999998</v>
      </c>
      <c r="AL57" s="32">
        <v>5294.5415499999999</v>
      </c>
      <c r="AM57" s="32">
        <v>10.7609893</v>
      </c>
      <c r="AN57" s="32">
        <v>1993.7062100000001</v>
      </c>
      <c r="AO57" s="32">
        <v>0</v>
      </c>
      <c r="AP57" s="32">
        <v>17810.465</v>
      </c>
      <c r="AQ57" s="32">
        <v>219.20355799999999</v>
      </c>
      <c r="AR57" s="32">
        <v>391.778818</v>
      </c>
      <c r="AS57" s="32">
        <v>3.9058287699999998</v>
      </c>
      <c r="AT57" s="32">
        <v>10.503281299999999</v>
      </c>
      <c r="AU57" s="32">
        <v>9.8001109</v>
      </c>
      <c r="AV57" s="32">
        <v>1.40981472</v>
      </c>
      <c r="AW57" s="32">
        <v>2.7044037200000002</v>
      </c>
      <c r="AX57" s="32">
        <v>0</v>
      </c>
      <c r="AY57" s="32">
        <v>20.8025053</v>
      </c>
      <c r="AZ57" s="32">
        <v>3.0388124900000002</v>
      </c>
      <c r="BA57" s="32"/>
      <c r="BB57" s="32">
        <v>50</v>
      </c>
      <c r="BC57" s="32" t="s">
        <v>409</v>
      </c>
      <c r="BD57" s="32" t="s">
        <v>72</v>
      </c>
      <c r="BE57" s="44" t="s">
        <v>364</v>
      </c>
    </row>
    <row r="58" spans="1:60" x14ac:dyDescent="0.2">
      <c r="A58" s="45">
        <v>103</v>
      </c>
      <c r="B58" s="32" t="s">
        <v>417</v>
      </c>
      <c r="C58" s="42">
        <v>189</v>
      </c>
      <c r="D58" s="32">
        <v>2.0844700000000002E-3</v>
      </c>
      <c r="E58" s="43">
        <v>3.4990999999999998E-5</v>
      </c>
      <c r="F58" s="32">
        <v>3.31584E-3</v>
      </c>
      <c r="G58" s="43">
        <v>3.2047E-5</v>
      </c>
      <c r="H58" s="42">
        <v>2.0896556899999998</v>
      </c>
      <c r="I58" s="32">
        <v>1.9016E-3</v>
      </c>
      <c r="J58" s="32">
        <v>1.39555E-3</v>
      </c>
      <c r="K58" s="43">
        <v>3.0534999999999998E-5</v>
      </c>
      <c r="L58" s="32">
        <v>1</v>
      </c>
      <c r="M58" s="32">
        <v>0</v>
      </c>
      <c r="N58" s="32">
        <v>1.3588000000000001E-4</v>
      </c>
      <c r="O58" s="43">
        <v>8.5634E-6</v>
      </c>
      <c r="P58" s="43">
        <v>1.5705999999999998E-5</v>
      </c>
      <c r="Q58" s="43">
        <v>2.6602E-6</v>
      </c>
      <c r="R58" s="32">
        <v>192.5</v>
      </c>
      <c r="S58" s="32">
        <v>3.14349788</v>
      </c>
      <c r="T58" s="32">
        <v>306.25</v>
      </c>
      <c r="U58" s="32">
        <v>2.8863335000000001</v>
      </c>
      <c r="V58" s="32">
        <v>193007.9</v>
      </c>
      <c r="W58" s="32">
        <v>147.79108500000001</v>
      </c>
      <c r="X58" s="32">
        <v>128.9</v>
      </c>
      <c r="Y58" s="32">
        <v>2.8134077500000001</v>
      </c>
      <c r="Z58" s="32">
        <v>92364.75</v>
      </c>
      <c r="AA58" s="32">
        <v>100.88638400000001</v>
      </c>
      <c r="AB58" s="32">
        <v>12.55</v>
      </c>
      <c r="AC58" s="32">
        <v>0.79297905999999996</v>
      </c>
      <c r="AD58" s="32">
        <v>1.45</v>
      </c>
      <c r="AE58" s="32">
        <v>0.24575341000000001</v>
      </c>
      <c r="AF58" s="32">
        <v>-997.91552999999999</v>
      </c>
      <c r="AG58" s="32">
        <v>3.4990889999999997E-2</v>
      </c>
      <c r="AH58" s="32">
        <v>-699.05259000000001</v>
      </c>
      <c r="AI58" s="32">
        <v>2.9085966700000001</v>
      </c>
      <c r="AJ58" s="32">
        <v>5456730.0800000001</v>
      </c>
      <c r="AK58" s="32">
        <v>4966.5745900000002</v>
      </c>
      <c r="AL58" s="32">
        <v>-995.81974000000002</v>
      </c>
      <c r="AM58" s="32">
        <v>9.1464619999999996E-2</v>
      </c>
      <c r="AN58" s="32">
        <v>1993.7062100000001</v>
      </c>
      <c r="AO58" s="32">
        <v>0</v>
      </c>
      <c r="AP58" s="32">
        <v>-999.59346000000005</v>
      </c>
      <c r="AQ58" s="32">
        <v>2.5621640000000001E-2</v>
      </c>
      <c r="AR58" s="32">
        <v>-999.95300999999995</v>
      </c>
      <c r="AS58" s="32">
        <v>7.9593400000000005E-3</v>
      </c>
      <c r="AT58" s="32">
        <v>1.1058975099999999</v>
      </c>
      <c r="AU58" s="32">
        <v>0.80260841999999999</v>
      </c>
      <c r="AV58" s="32">
        <v>1.08111271</v>
      </c>
      <c r="AW58" s="32">
        <v>1.1799536100000001</v>
      </c>
      <c r="AX58" s="32">
        <v>0</v>
      </c>
      <c r="AY58" s="32">
        <v>1.06116827</v>
      </c>
      <c r="AZ58" s="32">
        <v>0.96946217000000001</v>
      </c>
      <c r="BA58" s="32" t="s">
        <v>418</v>
      </c>
      <c r="BB58" s="32">
        <v>52.6</v>
      </c>
      <c r="BC58" s="32" t="s">
        <v>419</v>
      </c>
      <c r="BD58" s="32" t="s">
        <v>370</v>
      </c>
      <c r="BE58" s="44" t="s">
        <v>364</v>
      </c>
      <c r="BF58">
        <f>BB58*D58</f>
        <v>0.10964312200000001</v>
      </c>
      <c r="BG58">
        <v>0</v>
      </c>
    </row>
    <row r="59" spans="1:60" x14ac:dyDescent="0.2">
      <c r="A59" s="45">
        <v>104</v>
      </c>
      <c r="B59" s="32" t="s">
        <v>420</v>
      </c>
      <c r="C59" s="42">
        <v>257</v>
      </c>
      <c r="D59" s="32">
        <v>3.1182800000000002E-3</v>
      </c>
      <c r="E59" s="43">
        <v>5.1774000000000003E-5</v>
      </c>
      <c r="F59" s="32">
        <v>3.0266300000000002E-3</v>
      </c>
      <c r="G59" s="43">
        <v>3.8649000000000002E-5</v>
      </c>
      <c r="H59" s="42">
        <v>2.0787673099999999</v>
      </c>
      <c r="I59" s="32">
        <v>1.45696E-3</v>
      </c>
      <c r="J59" s="32">
        <v>1.4419700000000001E-3</v>
      </c>
      <c r="K59" s="43">
        <v>2.2325000000000001E-5</v>
      </c>
      <c r="L59" s="32">
        <v>1</v>
      </c>
      <c r="M59" s="32">
        <v>0</v>
      </c>
      <c r="N59" s="32">
        <v>1.6147000000000001E-4</v>
      </c>
      <c r="O59" s="43">
        <v>8.5619000000000001E-6</v>
      </c>
      <c r="P59" s="43">
        <v>2.8303E-5</v>
      </c>
      <c r="Q59" s="43">
        <v>3.0458999999999999E-6</v>
      </c>
      <c r="R59" s="32">
        <v>297.45</v>
      </c>
      <c r="S59" s="32">
        <v>5.0306821800000003</v>
      </c>
      <c r="T59" s="32">
        <v>288.7</v>
      </c>
      <c r="U59" s="32">
        <v>3.7697549800000001</v>
      </c>
      <c r="V59" s="32">
        <v>198272.55</v>
      </c>
      <c r="W59" s="32">
        <v>130.31618399999999</v>
      </c>
      <c r="X59" s="32">
        <v>137.55000000000001</v>
      </c>
      <c r="Y59" s="32">
        <v>2.1782114799999999</v>
      </c>
      <c r="Z59" s="32">
        <v>95380.6</v>
      </c>
      <c r="AA59" s="32">
        <v>82.600031900000005</v>
      </c>
      <c r="AB59" s="32">
        <v>15.4</v>
      </c>
      <c r="AC59" s="32">
        <v>0.81563666000000001</v>
      </c>
      <c r="AD59" s="32">
        <v>2.7</v>
      </c>
      <c r="AE59" s="32">
        <v>0.29109593</v>
      </c>
      <c r="AF59" s="32">
        <v>-996.88171999999997</v>
      </c>
      <c r="AG59" s="32">
        <v>5.1773600000000003E-2</v>
      </c>
      <c r="AH59" s="32">
        <v>-725.30129999999997</v>
      </c>
      <c r="AI59" s="32">
        <v>3.5078367500000001</v>
      </c>
      <c r="AJ59" s="32">
        <v>5428291.96</v>
      </c>
      <c r="AK59" s="32">
        <v>3805.2550099999999</v>
      </c>
      <c r="AL59" s="32">
        <v>-995.68069000000003</v>
      </c>
      <c r="AM59" s="32">
        <v>6.6871520000000004E-2</v>
      </c>
      <c r="AN59" s="32">
        <v>1993.7062100000001</v>
      </c>
      <c r="AO59" s="32">
        <v>0</v>
      </c>
      <c r="AP59" s="32">
        <v>-999.51688999999999</v>
      </c>
      <c r="AQ59" s="32">
        <v>2.5617310000000001E-2</v>
      </c>
      <c r="AR59" s="32">
        <v>-999.91531999999995</v>
      </c>
      <c r="AS59" s="32">
        <v>9.1133700000000008E-3</v>
      </c>
      <c r="AT59" s="32">
        <v>1.35898908</v>
      </c>
      <c r="AU59" s="32">
        <v>1.02977287</v>
      </c>
      <c r="AV59" s="32">
        <v>0.84542702000000003</v>
      </c>
      <c r="AW59" s="32">
        <v>0.86245446999999997</v>
      </c>
      <c r="AX59" s="32">
        <v>0</v>
      </c>
      <c r="AY59" s="32">
        <v>0.98902508</v>
      </c>
      <c r="AZ59" s="32">
        <v>0.84051871</v>
      </c>
      <c r="BA59" s="32" t="s">
        <v>421</v>
      </c>
      <c r="BB59" s="32">
        <v>52.6</v>
      </c>
      <c r="BC59" s="32" t="s">
        <v>419</v>
      </c>
      <c r="BD59" s="32" t="s">
        <v>370</v>
      </c>
      <c r="BE59" s="44" t="s">
        <v>364</v>
      </c>
      <c r="BF59">
        <f>BB59*D59</f>
        <v>0.16402152800000003</v>
      </c>
      <c r="BG59">
        <v>0</v>
      </c>
    </row>
    <row r="60" spans="1:60" x14ac:dyDescent="0.2">
      <c r="A60" s="45">
        <v>105</v>
      </c>
      <c r="B60" s="32" t="s">
        <v>422</v>
      </c>
      <c r="C60" s="42">
        <v>341</v>
      </c>
      <c r="D60" s="32">
        <v>3.0297700000000002E-3</v>
      </c>
      <c r="E60" s="43">
        <v>3.6704E-5</v>
      </c>
      <c r="F60" s="32">
        <v>1.7261680000000001E-2</v>
      </c>
      <c r="G60" s="43">
        <v>7.8990000000000001E-5</v>
      </c>
      <c r="H60" s="32">
        <v>1.6821545099999999</v>
      </c>
      <c r="I60" s="32">
        <v>1.6995199999999999E-3</v>
      </c>
      <c r="J60" s="32">
        <v>7.2411519999999993E-2</v>
      </c>
      <c r="K60" s="32">
        <v>1.6359999999999999E-4</v>
      </c>
      <c r="L60" s="32">
        <v>1</v>
      </c>
      <c r="M60" s="32">
        <v>0</v>
      </c>
      <c r="N60" s="32">
        <v>1.4276E-4</v>
      </c>
      <c r="O60" s="43">
        <v>1.0404999999999999E-5</v>
      </c>
      <c r="P60" s="43">
        <v>1.6589E-5</v>
      </c>
      <c r="Q60" s="43">
        <v>2.3508999999999998E-6</v>
      </c>
      <c r="R60" s="32">
        <v>346.75</v>
      </c>
      <c r="S60" s="32">
        <v>3.9761625199999999</v>
      </c>
      <c r="T60" s="32">
        <v>1975.85</v>
      </c>
      <c r="U60" s="32">
        <v>8.9707932499999998</v>
      </c>
      <c r="V60" s="32">
        <v>192547.4</v>
      </c>
      <c r="W60" s="32">
        <v>182.363192</v>
      </c>
      <c r="X60" s="32">
        <v>8288.4500000000007</v>
      </c>
      <c r="Y60" s="32">
        <v>15.481308800000001</v>
      </c>
      <c r="Z60" s="32">
        <v>114467.1</v>
      </c>
      <c r="AA60" s="32">
        <v>163.751543</v>
      </c>
      <c r="AB60" s="32">
        <v>16.350000000000001</v>
      </c>
      <c r="AC60" s="32">
        <v>1.19928707</v>
      </c>
      <c r="AD60" s="32">
        <v>1.9</v>
      </c>
      <c r="AE60" s="32">
        <v>0.27047715999999999</v>
      </c>
      <c r="AF60" s="32">
        <v>-996.97023000000002</v>
      </c>
      <c r="AG60" s="32">
        <v>3.6703989999999999E-2</v>
      </c>
      <c r="AH60" s="32">
        <v>566.68021699999997</v>
      </c>
      <c r="AI60" s="32">
        <v>7.1691912899999997</v>
      </c>
      <c r="AJ60" s="32">
        <v>4392424.8600000003</v>
      </c>
      <c r="AK60" s="32">
        <v>4438.7817599999998</v>
      </c>
      <c r="AL60" s="32">
        <v>-783.09718999999996</v>
      </c>
      <c r="AM60" s="32">
        <v>0.49005809</v>
      </c>
      <c r="AN60" s="32">
        <v>1993.7062100000001</v>
      </c>
      <c r="AO60" s="32">
        <v>0</v>
      </c>
      <c r="AP60" s="32">
        <v>-999.57288000000005</v>
      </c>
      <c r="AQ60" s="32">
        <v>3.113088E-2</v>
      </c>
      <c r="AR60" s="32">
        <v>-999.95037000000002</v>
      </c>
      <c r="AS60" s="32">
        <v>7.0340100000000003E-3</v>
      </c>
      <c r="AT60" s="32">
        <v>1.0706479499999999</v>
      </c>
      <c r="AU60" s="32">
        <v>0.95861032000000002</v>
      </c>
      <c r="AV60" s="32">
        <v>1.2867135700000001</v>
      </c>
      <c r="AW60" s="32">
        <v>0.94412693000000003</v>
      </c>
      <c r="AX60" s="32">
        <v>0</v>
      </c>
      <c r="AY60" s="32">
        <v>1.40073611</v>
      </c>
      <c r="AZ60" s="32">
        <v>0.92850080000000002</v>
      </c>
      <c r="BA60" s="32" t="s">
        <v>423</v>
      </c>
      <c r="BB60" s="32">
        <v>52.6</v>
      </c>
      <c r="BC60" s="32" t="s">
        <v>419</v>
      </c>
      <c r="BD60" s="32" t="s">
        <v>370</v>
      </c>
      <c r="BE60" s="44" t="s">
        <v>364</v>
      </c>
      <c r="BF60">
        <f>BB60*D60</f>
        <v>0.159365902</v>
      </c>
      <c r="BG60">
        <v>0</v>
      </c>
    </row>
    <row r="61" spans="1:60" x14ac:dyDescent="0.2">
      <c r="A61" s="45">
        <v>106</v>
      </c>
      <c r="B61" s="32" t="s">
        <v>424</v>
      </c>
      <c r="C61" s="42">
        <v>371</v>
      </c>
      <c r="D61" s="32">
        <v>3.2028500000000001E-3</v>
      </c>
      <c r="E61" s="43">
        <v>3.3572999999999999E-5</v>
      </c>
      <c r="F61" s="32">
        <v>1.2285580000000001E-2</v>
      </c>
      <c r="G61" s="43">
        <v>7.0522E-5</v>
      </c>
      <c r="H61" s="32">
        <v>1.6522098199999999</v>
      </c>
      <c r="I61" s="32">
        <v>1.34454E-3</v>
      </c>
      <c r="J61" s="32">
        <v>7.5061149999999993E-2</v>
      </c>
      <c r="K61" s="32">
        <v>1.8285E-4</v>
      </c>
      <c r="L61" s="32">
        <v>1</v>
      </c>
      <c r="M61" s="32">
        <v>0</v>
      </c>
      <c r="N61" s="32">
        <v>1.404E-4</v>
      </c>
      <c r="O61" s="43">
        <v>8.0566000000000001E-6</v>
      </c>
      <c r="P61" s="43">
        <v>1.9992000000000001E-5</v>
      </c>
      <c r="Q61" s="43">
        <v>2.7052E-6</v>
      </c>
      <c r="R61" s="32">
        <v>376.45</v>
      </c>
      <c r="S61" s="32">
        <v>4.0232711200000004</v>
      </c>
      <c r="T61" s="32">
        <v>1443.9</v>
      </c>
      <c r="U61" s="32">
        <v>7.8946684200000004</v>
      </c>
      <c r="V61" s="32">
        <v>194186.35</v>
      </c>
      <c r="W61" s="32">
        <v>140.30643699999999</v>
      </c>
      <c r="X61" s="32">
        <v>8821.9</v>
      </c>
      <c r="Y61" s="32">
        <v>18.073519399999999</v>
      </c>
      <c r="Z61" s="32">
        <v>117532.4</v>
      </c>
      <c r="AA61" s="32">
        <v>108.60627599999999</v>
      </c>
      <c r="AB61" s="32">
        <v>16.5</v>
      </c>
      <c r="AC61" s="32">
        <v>0.94729532000000005</v>
      </c>
      <c r="AD61" s="32">
        <v>2.35</v>
      </c>
      <c r="AE61" s="32">
        <v>0.31850803999999999</v>
      </c>
      <c r="AF61" s="32">
        <v>-996.79714999999999</v>
      </c>
      <c r="AG61" s="32">
        <v>3.35728E-2</v>
      </c>
      <c r="AH61" s="32">
        <v>115.04673</v>
      </c>
      <c r="AI61" s="32">
        <v>6.4006368399999998</v>
      </c>
      <c r="AJ61" s="32">
        <v>4314215.79</v>
      </c>
      <c r="AK61" s="32">
        <v>3511.6362199999999</v>
      </c>
      <c r="AL61" s="32">
        <v>-775.16043000000002</v>
      </c>
      <c r="AM61" s="32">
        <v>0.54770255000000001</v>
      </c>
      <c r="AN61" s="32">
        <v>1993.7062100000001</v>
      </c>
      <c r="AO61" s="32">
        <v>0</v>
      </c>
      <c r="AP61" s="32">
        <v>-999.57992999999999</v>
      </c>
      <c r="AQ61" s="32">
        <v>2.4105370000000001E-2</v>
      </c>
      <c r="AR61" s="32">
        <v>-999.94018000000005</v>
      </c>
      <c r="AS61" s="32">
        <v>8.0940000000000005E-3</v>
      </c>
      <c r="AT61" s="32">
        <v>0.96516637999999999</v>
      </c>
      <c r="AU61" s="32">
        <v>1.0304782100000001</v>
      </c>
      <c r="AV61" s="32">
        <v>1.0466591000000001</v>
      </c>
      <c r="AW61" s="32">
        <v>1.04888636</v>
      </c>
      <c r="AX61" s="32">
        <v>0</v>
      </c>
      <c r="AY61" s="32">
        <v>1.10789034</v>
      </c>
      <c r="AZ61" s="32">
        <v>0.98596751000000005</v>
      </c>
      <c r="BA61" s="32" t="s">
        <v>425</v>
      </c>
      <c r="BB61" s="32">
        <v>52.6</v>
      </c>
      <c r="BC61" s="32" t="s">
        <v>419</v>
      </c>
      <c r="BD61" s="32" t="s">
        <v>370</v>
      </c>
      <c r="BE61" s="44" t="s">
        <v>364</v>
      </c>
      <c r="BF61">
        <f>BB61*D61</f>
        <v>0.16846991</v>
      </c>
      <c r="BG61">
        <v>0</v>
      </c>
    </row>
    <row r="62" spans="1:60" x14ac:dyDescent="0.2">
      <c r="A62" s="45">
        <v>107</v>
      </c>
      <c r="B62" s="32" t="s">
        <v>426</v>
      </c>
      <c r="C62" s="42">
        <v>102</v>
      </c>
      <c r="D62" s="32">
        <v>1.68801E-3</v>
      </c>
      <c r="E62" s="43">
        <v>3.8494000000000001E-5</v>
      </c>
      <c r="F62" s="32">
        <v>2.3412410000000002E-2</v>
      </c>
      <c r="G62" s="32">
        <v>1.5270999999999999E-4</v>
      </c>
      <c r="H62" s="32">
        <v>1.81611316</v>
      </c>
      <c r="I62" s="32">
        <v>2.4850300000000001E-3</v>
      </c>
      <c r="J62" s="32">
        <v>5.2788179999999997E-2</v>
      </c>
      <c r="K62" s="32">
        <v>2.4898999999999999E-4</v>
      </c>
      <c r="L62" s="32">
        <v>1</v>
      </c>
      <c r="M62" s="32">
        <v>0</v>
      </c>
      <c r="N62" s="32">
        <v>1.1226999999999999E-4</v>
      </c>
      <c r="O62" s="43">
        <v>8.1660999999999996E-6</v>
      </c>
      <c r="P62" s="43">
        <v>3.4544E-5</v>
      </c>
      <c r="Q62" s="43">
        <v>5.0162999999999997E-6</v>
      </c>
      <c r="R62" s="32">
        <v>97.75</v>
      </c>
      <c r="S62" s="32">
        <v>2.2802065900000001</v>
      </c>
      <c r="T62" s="32">
        <v>1355.5</v>
      </c>
      <c r="U62" s="32">
        <v>9.3452774499999993</v>
      </c>
      <c r="V62" s="32">
        <v>105140.85</v>
      </c>
      <c r="W62" s="32">
        <v>108.273661</v>
      </c>
      <c r="X62" s="32">
        <v>3056.05</v>
      </c>
      <c r="Y62" s="32">
        <v>13.7146627</v>
      </c>
      <c r="Z62" s="32">
        <v>57895.25</v>
      </c>
      <c r="AA62" s="32">
        <v>94.583265299999994</v>
      </c>
      <c r="AB62" s="32">
        <v>6.5</v>
      </c>
      <c r="AC62" s="32">
        <v>0.47295264999999997</v>
      </c>
      <c r="AD62" s="32">
        <v>2</v>
      </c>
      <c r="AE62" s="32">
        <v>0.29019050000000002</v>
      </c>
      <c r="AF62" s="32">
        <v>-998.31199000000004</v>
      </c>
      <c r="AG62" s="32">
        <v>3.8494340000000002E-2</v>
      </c>
      <c r="AH62" s="32">
        <v>1124.9237000000001</v>
      </c>
      <c r="AI62" s="32">
        <v>13.860146800000001</v>
      </c>
      <c r="AJ62" s="32">
        <v>4742295.9800000004</v>
      </c>
      <c r="AK62" s="32">
        <v>6490.3738000000003</v>
      </c>
      <c r="AL62" s="32">
        <v>-841.87729999999999</v>
      </c>
      <c r="AM62" s="32">
        <v>0.74583421999999999</v>
      </c>
      <c r="AN62" s="32">
        <v>1993.7062100000001</v>
      </c>
      <c r="AO62" s="32">
        <v>0</v>
      </c>
      <c r="AP62" s="32">
        <v>-999.66408000000001</v>
      </c>
      <c r="AQ62" s="32">
        <v>2.4432889999999999E-2</v>
      </c>
      <c r="AR62" s="32">
        <v>-999.89664000000005</v>
      </c>
      <c r="AS62" s="32">
        <v>1.5008799999999999E-2</v>
      </c>
      <c r="AT62" s="32">
        <v>1.0707940199999999</v>
      </c>
      <c r="AU62" s="32">
        <v>1.12834097</v>
      </c>
      <c r="AV62" s="32">
        <v>1.2567426900000001</v>
      </c>
      <c r="AW62" s="32">
        <v>1.2079525</v>
      </c>
      <c r="AX62" s="32">
        <v>0</v>
      </c>
      <c r="AY62" s="32">
        <v>0.88136871000000006</v>
      </c>
      <c r="AZ62" s="32">
        <v>0.97613419000000001</v>
      </c>
      <c r="BA62" s="32" t="s">
        <v>427</v>
      </c>
      <c r="BB62" s="32">
        <v>52.6</v>
      </c>
      <c r="BC62" s="32" t="s">
        <v>419</v>
      </c>
      <c r="BD62" s="32" t="s">
        <v>370</v>
      </c>
      <c r="BE62" s="44" t="s">
        <v>364</v>
      </c>
      <c r="BF62">
        <f>BB62*D62</f>
        <v>8.8789326000000002E-2</v>
      </c>
      <c r="BG62">
        <v>0</v>
      </c>
    </row>
    <row r="63" spans="1:60" x14ac:dyDescent="0.2">
      <c r="A63" s="45">
        <v>108</v>
      </c>
      <c r="B63" s="32" t="s">
        <v>428</v>
      </c>
      <c r="C63" s="42">
        <v>98</v>
      </c>
      <c r="D63" s="32">
        <v>1.50465E-3</v>
      </c>
      <c r="E63" s="43">
        <v>3.3869999999999999E-5</v>
      </c>
      <c r="F63" s="32">
        <v>2.1279579999999999E-2</v>
      </c>
      <c r="G63" s="32">
        <v>1.3486999999999999E-4</v>
      </c>
      <c r="H63" s="32">
        <v>1.83100163</v>
      </c>
      <c r="I63" s="32">
        <v>2.3283700000000002E-3</v>
      </c>
      <c r="J63" s="32">
        <v>1.712702E-2</v>
      </c>
      <c r="K63" s="32">
        <v>1.049E-4</v>
      </c>
      <c r="L63" s="32">
        <v>1</v>
      </c>
      <c r="M63" s="32">
        <v>0</v>
      </c>
      <c r="N63" s="43">
        <v>9.1807999999999999E-5</v>
      </c>
      <c r="O63" s="43">
        <v>7.9774999999999994E-6</v>
      </c>
      <c r="P63" s="43">
        <v>2.1474000000000001E-5</v>
      </c>
      <c r="Q63" s="43">
        <v>3.636E-6</v>
      </c>
      <c r="R63" s="32">
        <v>101.55</v>
      </c>
      <c r="S63" s="32">
        <v>2.2588713999999999</v>
      </c>
      <c r="T63" s="32">
        <v>1436.4</v>
      </c>
      <c r="U63" s="32">
        <v>9.5356395200000001</v>
      </c>
      <c r="V63" s="32">
        <v>123590.3</v>
      </c>
      <c r="W63" s="32">
        <v>149.42137700000001</v>
      </c>
      <c r="X63" s="32">
        <v>1156.1500000000001</v>
      </c>
      <c r="Y63" s="32">
        <v>7.8633978899999999</v>
      </c>
      <c r="Z63" s="32">
        <v>67500.3</v>
      </c>
      <c r="AA63" s="32">
        <v>101.758385</v>
      </c>
      <c r="AB63" s="32">
        <v>6.2</v>
      </c>
      <c r="AC63" s="32">
        <v>0.54095431999999999</v>
      </c>
      <c r="AD63" s="32">
        <v>1.45</v>
      </c>
      <c r="AE63" s="32">
        <v>0.24575341000000001</v>
      </c>
      <c r="AF63" s="32">
        <v>-998.49535000000003</v>
      </c>
      <c r="AG63" s="32">
        <v>3.386981E-2</v>
      </c>
      <c r="AH63" s="32">
        <v>931.34698800000001</v>
      </c>
      <c r="AI63" s="32">
        <v>12.2407588</v>
      </c>
      <c r="AJ63" s="32">
        <v>4781181.45</v>
      </c>
      <c r="AK63" s="32">
        <v>6081.1953199999998</v>
      </c>
      <c r="AL63" s="32">
        <v>-948.69741999999997</v>
      </c>
      <c r="AM63" s="32">
        <v>0.31422297999999999</v>
      </c>
      <c r="AN63" s="32">
        <v>1993.7062100000001</v>
      </c>
      <c r="AO63" s="32">
        <v>0</v>
      </c>
      <c r="AP63" s="32">
        <v>-999.72531000000004</v>
      </c>
      <c r="AQ63" s="32">
        <v>2.3868690000000001E-2</v>
      </c>
      <c r="AR63" s="32">
        <v>-999.93574999999998</v>
      </c>
      <c r="AS63" s="32">
        <v>1.087898E-2</v>
      </c>
      <c r="AT63" s="32">
        <v>1.0774170300000001</v>
      </c>
      <c r="AU63" s="32">
        <v>1.1298086700000001</v>
      </c>
      <c r="AV63" s="32">
        <v>1.26293166</v>
      </c>
      <c r="AW63" s="32">
        <v>0.98154359999999996</v>
      </c>
      <c r="AX63" s="32">
        <v>0</v>
      </c>
      <c r="AY63" s="32">
        <v>1.0283798900000001</v>
      </c>
      <c r="AZ63" s="32">
        <v>0.96911749999999997</v>
      </c>
      <c r="BA63" s="32" t="s">
        <v>429</v>
      </c>
      <c r="BB63" s="32">
        <v>55</v>
      </c>
      <c r="BC63" s="32" t="s">
        <v>419</v>
      </c>
      <c r="BD63" s="32" t="s">
        <v>370</v>
      </c>
      <c r="BE63" s="44" t="s">
        <v>364</v>
      </c>
      <c r="BF63">
        <f>BB63*D63</f>
        <v>8.2755750000000003E-2</v>
      </c>
      <c r="BG63">
        <v>0</v>
      </c>
    </row>
    <row r="64" spans="1:60" x14ac:dyDescent="0.2">
      <c r="A64" s="45">
        <v>109</v>
      </c>
      <c r="B64" s="32" t="s">
        <v>430</v>
      </c>
      <c r="C64" s="42">
        <v>108</v>
      </c>
      <c r="D64" s="32">
        <v>2.2950499999999999E-3</v>
      </c>
      <c r="E64" s="43">
        <v>4.8776999999999997E-5</v>
      </c>
      <c r="F64" s="32">
        <v>1.8653679999999999E-2</v>
      </c>
      <c r="G64" s="32">
        <v>1.4422999999999999E-4</v>
      </c>
      <c r="H64" s="32">
        <v>1.85507701</v>
      </c>
      <c r="I64" s="32">
        <v>2.3320300000000001E-3</v>
      </c>
      <c r="J64" s="32">
        <v>1.6876599999999999E-2</v>
      </c>
      <c r="K64" s="32">
        <v>1.5683E-4</v>
      </c>
      <c r="L64" s="32">
        <v>1</v>
      </c>
      <c r="M64" s="32">
        <v>0</v>
      </c>
      <c r="N64" s="32">
        <v>2.0258E-4</v>
      </c>
      <c r="O64" s="43">
        <v>1.4178E-5</v>
      </c>
      <c r="P64" s="32">
        <v>2.2228999999999999E-4</v>
      </c>
      <c r="Q64" s="43">
        <v>1.4341E-5</v>
      </c>
      <c r="R64" s="32">
        <v>118.3</v>
      </c>
      <c r="S64" s="32">
        <v>2.4290999000000002</v>
      </c>
      <c r="T64" s="32">
        <v>961.75</v>
      </c>
      <c r="U64" s="32">
        <v>7.4698957200000002</v>
      </c>
      <c r="V64" s="32">
        <v>95644.35</v>
      </c>
      <c r="W64" s="32">
        <v>125.343912</v>
      </c>
      <c r="X64" s="32">
        <v>870.2</v>
      </c>
      <c r="Y64" s="32">
        <v>8.5086952399999998</v>
      </c>
      <c r="Z64" s="32">
        <v>51558.75</v>
      </c>
      <c r="AA64" s="32">
        <v>60.169710600000002</v>
      </c>
      <c r="AB64" s="32">
        <v>10.45</v>
      </c>
      <c r="AC64" s="32">
        <v>0.73439915</v>
      </c>
      <c r="AD64" s="32">
        <v>11.45</v>
      </c>
      <c r="AE64" s="32">
        <v>0.72719721000000004</v>
      </c>
      <c r="AF64" s="32">
        <v>-997.70495000000005</v>
      </c>
      <c r="AG64" s="32">
        <v>4.877662E-2</v>
      </c>
      <c r="AH64" s="32">
        <v>693.01855599999999</v>
      </c>
      <c r="AI64" s="32">
        <v>13.090837000000001</v>
      </c>
      <c r="AJ64" s="32">
        <v>4844061.1500000004</v>
      </c>
      <c r="AK64" s="32">
        <v>6090.7525299999998</v>
      </c>
      <c r="AL64" s="32">
        <v>-949.44753000000003</v>
      </c>
      <c r="AM64" s="32">
        <v>0.46976825</v>
      </c>
      <c r="AN64" s="32">
        <v>1993.7062100000001</v>
      </c>
      <c r="AO64" s="32">
        <v>0</v>
      </c>
      <c r="AP64" s="32">
        <v>-999.39387999999997</v>
      </c>
      <c r="AQ64" s="32">
        <v>4.2419470000000001E-2</v>
      </c>
      <c r="AR64" s="32">
        <v>-999.33491000000004</v>
      </c>
      <c r="AS64" s="32">
        <v>4.2906800000000002E-2</v>
      </c>
      <c r="AT64" s="32">
        <v>1.0975048199999999</v>
      </c>
      <c r="AU64" s="32">
        <v>1.1293150700000001</v>
      </c>
      <c r="AV64" s="32">
        <v>1.09366831</v>
      </c>
      <c r="AW64" s="32">
        <v>1.29213529</v>
      </c>
      <c r="AX64" s="32">
        <v>0</v>
      </c>
      <c r="AY64" s="32">
        <v>1.0752483799999999</v>
      </c>
      <c r="AZ64" s="32">
        <v>1.0375128899999999</v>
      </c>
      <c r="BA64" s="32" t="s">
        <v>431</v>
      </c>
      <c r="BB64" s="32">
        <v>55</v>
      </c>
      <c r="BC64" s="32" t="s">
        <v>419</v>
      </c>
      <c r="BD64" s="32" t="s">
        <v>432</v>
      </c>
      <c r="BE64" s="44" t="s">
        <v>364</v>
      </c>
      <c r="BF64">
        <f>BB64*D64</f>
        <v>0.12622775</v>
      </c>
      <c r="BG64">
        <v>0</v>
      </c>
    </row>
    <row r="65" spans="1:59" x14ac:dyDescent="0.2">
      <c r="A65" s="45">
        <v>122</v>
      </c>
      <c r="B65" s="32" t="s">
        <v>433</v>
      </c>
      <c r="C65" s="42">
        <v>97</v>
      </c>
      <c r="D65" s="32">
        <v>1.02075E-3</v>
      </c>
      <c r="E65" s="43">
        <v>2.3927E-5</v>
      </c>
      <c r="F65" s="32">
        <v>7.78007E-3</v>
      </c>
      <c r="G65" s="43">
        <v>7.0455000000000002E-5</v>
      </c>
      <c r="H65" s="32">
        <v>1.97862424</v>
      </c>
      <c r="I65" s="32">
        <v>1.61634E-3</v>
      </c>
      <c r="J65" s="32">
        <v>5.2045099999999999E-3</v>
      </c>
      <c r="K65" s="43">
        <v>5.2760000000000003E-5</v>
      </c>
      <c r="L65" s="32">
        <v>1</v>
      </c>
      <c r="M65" s="32">
        <v>0</v>
      </c>
      <c r="N65" s="32">
        <v>4.0011999999999999E-3</v>
      </c>
      <c r="O65" s="43">
        <v>4.9656E-5</v>
      </c>
      <c r="P65" s="32">
        <v>5.9365999999999998E-4</v>
      </c>
      <c r="Q65" s="43">
        <v>2.1994999999999999E-5</v>
      </c>
      <c r="R65" s="32">
        <v>105.25</v>
      </c>
      <c r="S65" s="32">
        <v>2.4622144499999998</v>
      </c>
      <c r="T65" s="32">
        <v>802.2</v>
      </c>
      <c r="U65" s="32">
        <v>7.11580894</v>
      </c>
      <c r="V65" s="32">
        <v>204022.65</v>
      </c>
      <c r="W65" s="32">
        <v>162.25952699999999</v>
      </c>
      <c r="X65" s="32">
        <v>536.65</v>
      </c>
      <c r="Y65" s="32">
        <v>5.4121087399999999</v>
      </c>
      <c r="Z65" s="32">
        <v>103114</v>
      </c>
      <c r="AA65" s="32">
        <v>79.199315499999997</v>
      </c>
      <c r="AB65" s="32">
        <v>412.55</v>
      </c>
      <c r="AC65" s="32">
        <v>4.9970912600000004</v>
      </c>
      <c r="AD65" s="32">
        <v>61.2</v>
      </c>
      <c r="AE65" s="32">
        <v>2.24967834</v>
      </c>
      <c r="AF65" s="32">
        <v>-998.97924999999998</v>
      </c>
      <c r="AG65" s="32">
        <v>2.3927319999999998E-2</v>
      </c>
      <c r="AH65" s="32">
        <v>-293.87653999999998</v>
      </c>
      <c r="AI65" s="32">
        <v>6.3945027100000003</v>
      </c>
      <c r="AJ65" s="32">
        <v>5166739.8600000003</v>
      </c>
      <c r="AK65" s="32">
        <v>4221.5216700000001</v>
      </c>
      <c r="AL65" s="32">
        <v>-984.41031999999996</v>
      </c>
      <c r="AM65" s="32">
        <v>0.15803792</v>
      </c>
      <c r="AN65" s="32">
        <v>1993.7062100000001</v>
      </c>
      <c r="AO65" s="32">
        <v>0</v>
      </c>
      <c r="AP65" s="32">
        <v>-988.02842999999996</v>
      </c>
      <c r="AQ65" s="32">
        <v>0.14857032000000001</v>
      </c>
      <c r="AR65" s="32">
        <v>-998.22376999999994</v>
      </c>
      <c r="AS65" s="32">
        <v>6.5809999999999994E-2</v>
      </c>
      <c r="AT65" s="32">
        <v>1.1425033200000001</v>
      </c>
      <c r="AU65" s="32">
        <v>1.21444043</v>
      </c>
      <c r="AV65" s="32">
        <v>1.01623028</v>
      </c>
      <c r="AW65" s="32">
        <v>1.1133559099999999</v>
      </c>
      <c r="AX65" s="32">
        <v>0</v>
      </c>
      <c r="AY65" s="32">
        <v>1.1957597099999999</v>
      </c>
      <c r="AZ65" s="32">
        <v>1.3773089300000001</v>
      </c>
      <c r="BA65" s="32"/>
      <c r="BB65" s="32">
        <v>50</v>
      </c>
      <c r="BC65" s="32" t="s">
        <v>419</v>
      </c>
      <c r="BD65" s="32" t="s">
        <v>410</v>
      </c>
      <c r="BE65" s="44" t="s">
        <v>364</v>
      </c>
      <c r="BF65">
        <f>BB65*D65</f>
        <v>5.10375E-2</v>
      </c>
      <c r="BG65">
        <v>0</v>
      </c>
    </row>
    <row r="66" spans="1:59" x14ac:dyDescent="0.2">
      <c r="A66" s="45">
        <v>123</v>
      </c>
      <c r="B66" s="32" t="s">
        <v>434</v>
      </c>
      <c r="C66" s="42">
        <v>45</v>
      </c>
      <c r="D66" s="32">
        <v>9.3842999999999997E-4</v>
      </c>
      <c r="E66" s="43">
        <v>2.6925999999999999E-5</v>
      </c>
      <c r="F66" s="32">
        <v>2.3840989999999999E-2</v>
      </c>
      <c r="G66" s="32">
        <v>1.9595999999999999E-4</v>
      </c>
      <c r="H66" s="32">
        <v>1.8476242599999999</v>
      </c>
      <c r="I66" s="32">
        <v>2.2797E-3</v>
      </c>
      <c r="J66" s="32">
        <v>5.0460169999999999E-2</v>
      </c>
      <c r="K66" s="32">
        <v>2.3123999999999999E-4</v>
      </c>
      <c r="L66" s="32">
        <v>1</v>
      </c>
      <c r="M66" s="32">
        <v>0</v>
      </c>
      <c r="N66" s="32">
        <v>3.2013000000000001E-4</v>
      </c>
      <c r="O66" s="43">
        <v>2.2379999999999999E-5</v>
      </c>
      <c r="P66" s="32">
        <v>2.8541999999999999E-4</v>
      </c>
      <c r="Q66" s="43">
        <v>1.982E-5</v>
      </c>
      <c r="R66" s="32">
        <v>39.15</v>
      </c>
      <c r="S66" s="32">
        <v>1.1477093899999999</v>
      </c>
      <c r="T66" s="32">
        <v>994.2</v>
      </c>
      <c r="U66" s="32">
        <v>8.0399004999999999</v>
      </c>
      <c r="V66" s="32">
        <v>77058.600000000006</v>
      </c>
      <c r="W66" s="32">
        <v>289.38865099999998</v>
      </c>
      <c r="X66" s="32">
        <v>2104.75</v>
      </c>
      <c r="Y66" s="32">
        <v>13.997532700000001</v>
      </c>
      <c r="Z66" s="32">
        <v>41705.800000000003</v>
      </c>
      <c r="AA66" s="32">
        <v>130.99836500000001</v>
      </c>
      <c r="AB66" s="32">
        <v>13.35</v>
      </c>
      <c r="AC66" s="32">
        <v>0.93266737</v>
      </c>
      <c r="AD66" s="32">
        <v>11.9</v>
      </c>
      <c r="AE66" s="32">
        <v>0.81724827</v>
      </c>
      <c r="AF66" s="32">
        <v>-999.06156999999996</v>
      </c>
      <c r="AG66" s="32">
        <v>2.6926490000000001E-2</v>
      </c>
      <c r="AH66" s="32">
        <v>1163.82233</v>
      </c>
      <c r="AI66" s="32">
        <v>17.785616300000001</v>
      </c>
      <c r="AJ66" s="32">
        <v>4824596.17</v>
      </c>
      <c r="AK66" s="32">
        <v>5954.0887400000001</v>
      </c>
      <c r="AL66" s="32">
        <v>-848.85065999999995</v>
      </c>
      <c r="AM66" s="32">
        <v>0.69267159</v>
      </c>
      <c r="AN66" s="32">
        <v>1993.7062100000001</v>
      </c>
      <c r="AO66" s="32">
        <v>0</v>
      </c>
      <c r="AP66" s="32">
        <v>-999.04217000000006</v>
      </c>
      <c r="AQ66" s="32">
        <v>6.6959389999999994E-2</v>
      </c>
      <c r="AR66" s="32">
        <v>-999.14603</v>
      </c>
      <c r="AS66" s="32">
        <v>5.9301390000000002E-2</v>
      </c>
      <c r="AT66" s="32">
        <v>0.85296943999999997</v>
      </c>
      <c r="AU66" s="32">
        <v>1.21747501</v>
      </c>
      <c r="AV66" s="32">
        <v>0.96476499999999998</v>
      </c>
      <c r="AW66" s="32">
        <v>0.97503863999999996</v>
      </c>
      <c r="AX66" s="32">
        <v>0</v>
      </c>
      <c r="AY66" s="32">
        <v>1.2139058599999999</v>
      </c>
      <c r="AZ66" s="32">
        <v>1.1384820200000001</v>
      </c>
      <c r="BA66" s="32"/>
      <c r="BB66" s="32">
        <v>52.5</v>
      </c>
      <c r="BC66" s="32" t="s">
        <v>419</v>
      </c>
      <c r="BD66" s="32" t="s">
        <v>370</v>
      </c>
      <c r="BE66" s="44" t="s">
        <v>364</v>
      </c>
      <c r="BF66">
        <f>BB66*D66</f>
        <v>4.9267575000000001E-2</v>
      </c>
      <c r="BG66">
        <v>0</v>
      </c>
    </row>
    <row r="67" spans="1:59" x14ac:dyDescent="0.2">
      <c r="A67" s="45">
        <v>124</v>
      </c>
      <c r="B67" s="32" t="s">
        <v>435</v>
      </c>
      <c r="C67" s="42">
        <v>54</v>
      </c>
      <c r="D67" s="32">
        <v>1.1952E-3</v>
      </c>
      <c r="E67" s="43">
        <v>3.1955999999999997E-5</v>
      </c>
      <c r="F67" s="32">
        <v>7.6276E-3</v>
      </c>
      <c r="G67" s="32">
        <v>1.0889E-4</v>
      </c>
      <c r="H67" s="42">
        <v>2.3102351400000001</v>
      </c>
      <c r="I67" s="32">
        <v>3.5467799999999998E-3</v>
      </c>
      <c r="J67" s="32">
        <v>1.70302E-3</v>
      </c>
      <c r="K67" s="43">
        <v>4.9737000000000002E-5</v>
      </c>
      <c r="L67" s="32">
        <v>1</v>
      </c>
      <c r="M67" s="32">
        <v>0</v>
      </c>
      <c r="N67" s="32">
        <v>2.7973000000000001E-4</v>
      </c>
      <c r="O67" s="43">
        <v>2.0129999999999999E-5</v>
      </c>
      <c r="P67" s="43">
        <v>6.6884000000000005E-5</v>
      </c>
      <c r="Q67" s="43">
        <v>8.4715000000000001E-6</v>
      </c>
      <c r="R67" s="32">
        <v>52.75</v>
      </c>
      <c r="S67" s="32">
        <v>1.4139809400000001</v>
      </c>
      <c r="T67" s="32">
        <v>336.6</v>
      </c>
      <c r="U67" s="32">
        <v>4.6636331000000002</v>
      </c>
      <c r="V67" s="32">
        <v>101961.3</v>
      </c>
      <c r="W67" s="32">
        <v>181.988911</v>
      </c>
      <c r="X67" s="32">
        <v>75.150000000000006</v>
      </c>
      <c r="Y67" s="32">
        <v>2.1658534199999999</v>
      </c>
      <c r="Z67" s="32">
        <v>44136.800000000003</v>
      </c>
      <c r="AA67" s="32">
        <v>108.73615100000001</v>
      </c>
      <c r="AB67" s="32">
        <v>12.35</v>
      </c>
      <c r="AC67" s="32">
        <v>0.89523593000000001</v>
      </c>
      <c r="AD67" s="32">
        <v>2.95</v>
      </c>
      <c r="AE67" s="32">
        <v>0.37328555000000002</v>
      </c>
      <c r="AF67" s="32">
        <v>-998.8048</v>
      </c>
      <c r="AG67" s="32">
        <v>3.1955799999999999E-2</v>
      </c>
      <c r="AH67" s="32">
        <v>-307.71472</v>
      </c>
      <c r="AI67" s="32">
        <v>9.8828766600000009</v>
      </c>
      <c r="AJ67" s="32">
        <v>6032836.0199999996</v>
      </c>
      <c r="AK67" s="32">
        <v>9263.4297299999998</v>
      </c>
      <c r="AL67" s="32">
        <v>-994.89874999999995</v>
      </c>
      <c r="AM67" s="32">
        <v>0.14898196</v>
      </c>
      <c r="AN67" s="32">
        <v>1993.7062100000001</v>
      </c>
      <c r="AO67" s="32">
        <v>0</v>
      </c>
      <c r="AP67" s="32">
        <v>-999.16305</v>
      </c>
      <c r="AQ67" s="32">
        <v>6.0228610000000002E-2</v>
      </c>
      <c r="AR67" s="32">
        <v>-999.79988000000003</v>
      </c>
      <c r="AS67" s="32">
        <v>2.5346770000000001E-2</v>
      </c>
      <c r="AT67" s="32">
        <v>0.92247040999999996</v>
      </c>
      <c r="AU67" s="32">
        <v>1.2402154999999999</v>
      </c>
      <c r="AV67" s="32">
        <v>1.2807539100000001</v>
      </c>
      <c r="AW67" s="32">
        <v>1.2023856399999999</v>
      </c>
      <c r="AX67" s="32">
        <v>0</v>
      </c>
      <c r="AY67" s="32">
        <v>1.20189192</v>
      </c>
      <c r="AZ67" s="32">
        <v>1.0340197</v>
      </c>
      <c r="BA67" s="32"/>
      <c r="BB67" s="32">
        <v>40</v>
      </c>
      <c r="BC67" s="32" t="s">
        <v>419</v>
      </c>
      <c r="BD67" s="32" t="s">
        <v>410</v>
      </c>
      <c r="BE67" s="44" t="s">
        <v>364</v>
      </c>
      <c r="BF67">
        <f>BB67*D67</f>
        <v>4.7808000000000003E-2</v>
      </c>
      <c r="BG67">
        <v>0</v>
      </c>
    </row>
    <row r="68" spans="1:59" x14ac:dyDescent="0.2">
      <c r="A68" s="45">
        <v>125</v>
      </c>
      <c r="B68" s="32" t="s">
        <v>436</v>
      </c>
      <c r="C68" s="42">
        <v>107</v>
      </c>
      <c r="D68" s="32">
        <v>1.0222E-3</v>
      </c>
      <c r="E68" s="43">
        <v>2.3441000000000001E-5</v>
      </c>
      <c r="F68" s="32">
        <v>4.1279999999999997E-3</v>
      </c>
      <c r="G68" s="43">
        <v>3.8071000000000002E-5</v>
      </c>
      <c r="H68" s="32">
        <v>1.96967629</v>
      </c>
      <c r="I68" s="32">
        <v>1.89912E-3</v>
      </c>
      <c r="J68" s="32">
        <v>1.52914E-3</v>
      </c>
      <c r="K68" s="43">
        <v>3.0264E-5</v>
      </c>
      <c r="L68" s="32">
        <v>1</v>
      </c>
      <c r="M68" s="32">
        <v>0</v>
      </c>
      <c r="N68" s="32">
        <v>2.2091E-4</v>
      </c>
      <c r="O68" s="43">
        <v>9.4663999999999997E-6</v>
      </c>
      <c r="P68" s="43">
        <v>5.1789999999999997E-5</v>
      </c>
      <c r="Q68" s="43">
        <v>9.0849E-6</v>
      </c>
      <c r="R68" s="32">
        <v>110.6</v>
      </c>
      <c r="S68" s="32">
        <v>2.5457911599999998</v>
      </c>
      <c r="T68" s="32">
        <v>446.65</v>
      </c>
      <c r="U68" s="32">
        <v>4.2483897900000001</v>
      </c>
      <c r="V68" s="32">
        <v>213107</v>
      </c>
      <c r="W68" s="32">
        <v>110.007105</v>
      </c>
      <c r="X68" s="32">
        <v>165.45</v>
      </c>
      <c r="Y68" s="32">
        <v>3.2931148299999999</v>
      </c>
      <c r="Z68" s="32">
        <v>108195.6</v>
      </c>
      <c r="AA68" s="32">
        <v>106.58977899999999</v>
      </c>
      <c r="AB68" s="32">
        <v>23.9</v>
      </c>
      <c r="AC68" s="32">
        <v>1.02057775</v>
      </c>
      <c r="AD68" s="32">
        <v>5.6</v>
      </c>
      <c r="AE68" s="32">
        <v>0.97979590000000005</v>
      </c>
      <c r="AF68" s="32">
        <v>-998.9778</v>
      </c>
      <c r="AG68" s="32">
        <v>2.3441010000000002E-2</v>
      </c>
      <c r="AH68" s="32">
        <v>-625.34059999999999</v>
      </c>
      <c r="AI68" s="32">
        <v>3.4553361499999999</v>
      </c>
      <c r="AJ68" s="32">
        <v>5143369.74</v>
      </c>
      <c r="AK68" s="32">
        <v>4960.0875599999999</v>
      </c>
      <c r="AL68" s="32">
        <v>-995.41958</v>
      </c>
      <c r="AM68" s="32">
        <v>9.0653570000000003E-2</v>
      </c>
      <c r="AN68" s="32">
        <v>1993.7062100000001</v>
      </c>
      <c r="AO68" s="32">
        <v>0</v>
      </c>
      <c r="AP68" s="32">
        <v>-999.33903999999995</v>
      </c>
      <c r="AQ68" s="32">
        <v>2.8323310000000001E-2</v>
      </c>
      <c r="AR68" s="32">
        <v>-999.84504000000004</v>
      </c>
      <c r="AS68" s="32">
        <v>2.7181940000000002E-2</v>
      </c>
      <c r="AT68" s="32">
        <v>1.1457433299999999</v>
      </c>
      <c r="AU68" s="32">
        <v>0.92455836999999996</v>
      </c>
      <c r="AV68" s="32">
        <v>1.22770852</v>
      </c>
      <c r="AW68" s="32">
        <v>1.2091281</v>
      </c>
      <c r="AX68" s="32">
        <v>0</v>
      </c>
      <c r="AY68" s="32">
        <v>0.99566239999999995</v>
      </c>
      <c r="AZ68" s="32">
        <v>1.97307868</v>
      </c>
      <c r="BA68" s="32"/>
      <c r="BB68" s="32">
        <v>40</v>
      </c>
      <c r="BC68" s="32" t="s">
        <v>409</v>
      </c>
      <c r="BD68" s="32" t="s">
        <v>410</v>
      </c>
      <c r="BE68" s="44" t="s">
        <v>364</v>
      </c>
      <c r="BF68">
        <f>BB68*D68</f>
        <v>4.0888000000000001E-2</v>
      </c>
      <c r="BG68">
        <v>0</v>
      </c>
    </row>
  </sheetData>
  <autoFilter ref="A1:BH68" xr:uid="{104BCE40-4FF7-BE49-85C4-3CDF494209EE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A9B98-0482-564B-8AD6-EEF22D933B5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728E3-B767-944C-BD87-028D23F9FF75}">
  <dimension ref="A1:I152"/>
  <sheetViews>
    <sheetView workbookViewId="0">
      <selection activeCell="E159" sqref="E159"/>
    </sheetView>
  </sheetViews>
  <sheetFormatPr baseColWidth="10" defaultRowHeight="16" x14ac:dyDescent="0.2"/>
  <cols>
    <col min="1" max="1" width="17.1640625" customWidth="1"/>
    <col min="2" max="2" width="32.33203125" customWidth="1"/>
    <col min="3" max="3" width="17.1640625" customWidth="1"/>
    <col min="9" max="9" width="10.83203125" style="35"/>
  </cols>
  <sheetData>
    <row r="1" spans="1:9" ht="32" x14ac:dyDescent="0.2">
      <c r="A1" s="30" t="s">
        <v>2</v>
      </c>
      <c r="B1" s="30" t="s">
        <v>20</v>
      </c>
      <c r="C1" s="30" t="s">
        <v>244</v>
      </c>
      <c r="D1" s="33" t="s">
        <v>1</v>
      </c>
      <c r="E1" s="33" t="s">
        <v>245</v>
      </c>
      <c r="F1" s="33" t="s">
        <v>212</v>
      </c>
      <c r="H1" s="30" t="s">
        <v>27</v>
      </c>
      <c r="I1" s="34" t="s">
        <v>253</v>
      </c>
    </row>
    <row r="2" spans="1:9" x14ac:dyDescent="0.2">
      <c r="A2">
        <v>8.6065176418996091E-3</v>
      </c>
      <c r="B2" t="s">
        <v>115</v>
      </c>
      <c r="C2" t="s">
        <v>115</v>
      </c>
      <c r="D2">
        <v>49.7</v>
      </c>
      <c r="E2">
        <f>D2*A2</f>
        <v>0.42774392680241058</v>
      </c>
      <c r="F2">
        <v>65</v>
      </c>
      <c r="H2">
        <v>1.832847233657706</v>
      </c>
      <c r="I2" s="35">
        <f>A2/H2</f>
        <v>4.6957092134318722E-3</v>
      </c>
    </row>
    <row r="3" spans="1:9" x14ac:dyDescent="0.2">
      <c r="A3">
        <v>1.5885606458159889E-2</v>
      </c>
      <c r="B3" t="s">
        <v>115</v>
      </c>
      <c r="C3" t="s">
        <v>115</v>
      </c>
      <c r="D3">
        <v>49.7</v>
      </c>
      <c r="E3">
        <f t="shared" ref="E3:E60" si="0">D3*A3</f>
        <v>0.78951464097054647</v>
      </c>
      <c r="F3">
        <v>65</v>
      </c>
      <c r="H3">
        <v>1.869085558446226</v>
      </c>
      <c r="I3" s="35">
        <f t="shared" ref="I3:I62" si="1">A3/H3</f>
        <v>8.4991328440660683E-3</v>
      </c>
    </row>
    <row r="4" spans="1:9" x14ac:dyDescent="0.2">
      <c r="A4">
        <v>1.4769104105712741E-2</v>
      </c>
      <c r="B4" t="s">
        <v>246</v>
      </c>
      <c r="C4" t="s">
        <v>247</v>
      </c>
      <c r="D4" s="13">
        <v>48.7</v>
      </c>
      <c r="E4">
        <f t="shared" si="0"/>
        <v>0.71925536994821049</v>
      </c>
      <c r="F4">
        <v>165</v>
      </c>
      <c r="H4">
        <v>1.7749488622318139</v>
      </c>
      <c r="I4" s="35">
        <f t="shared" si="1"/>
        <v>8.3208617554998889E-3</v>
      </c>
    </row>
    <row r="5" spans="1:9" x14ac:dyDescent="0.2">
      <c r="A5">
        <v>1.4761511864927079E-2</v>
      </c>
      <c r="B5" t="s">
        <v>246</v>
      </c>
      <c r="C5" t="s">
        <v>247</v>
      </c>
      <c r="D5" s="13">
        <v>48.7</v>
      </c>
      <c r="E5">
        <f t="shared" si="0"/>
        <v>0.71888562782194876</v>
      </c>
      <c r="F5">
        <v>165</v>
      </c>
      <c r="H5">
        <v>1.7005451466522381</v>
      </c>
      <c r="I5" s="35">
        <f t="shared" si="1"/>
        <v>8.6804586717307616E-3</v>
      </c>
    </row>
    <row r="6" spans="1:9" x14ac:dyDescent="0.2">
      <c r="A6">
        <v>3.7201053587364611E-3</v>
      </c>
      <c r="B6" t="s">
        <v>118</v>
      </c>
      <c r="C6" t="s">
        <v>118</v>
      </c>
      <c r="D6">
        <v>100</v>
      </c>
      <c r="E6">
        <f t="shared" si="0"/>
        <v>0.37201053587364613</v>
      </c>
      <c r="F6">
        <v>0</v>
      </c>
      <c r="H6">
        <v>1.4858612047292299</v>
      </c>
      <c r="I6" s="35">
        <f t="shared" si="1"/>
        <v>2.5036694860166163E-3</v>
      </c>
    </row>
    <row r="7" spans="1:9" x14ac:dyDescent="0.2">
      <c r="A7">
        <v>6.1873697116421982E-3</v>
      </c>
      <c r="B7" t="s">
        <v>118</v>
      </c>
      <c r="C7" t="s">
        <v>118</v>
      </c>
      <c r="D7">
        <v>100</v>
      </c>
      <c r="E7">
        <f t="shared" si="0"/>
        <v>0.61873697116421977</v>
      </c>
      <c r="H7">
        <v>1.4865021584278451</v>
      </c>
      <c r="I7" s="35">
        <f t="shared" si="1"/>
        <v>4.1623684678575145E-3</v>
      </c>
    </row>
    <row r="8" spans="1:9" x14ac:dyDescent="0.2">
      <c r="A8">
        <v>1.9704044773064958E-3</v>
      </c>
      <c r="B8" t="s">
        <v>122</v>
      </c>
      <c r="C8" t="s">
        <v>122</v>
      </c>
      <c r="D8">
        <v>100</v>
      </c>
      <c r="E8">
        <f t="shared" si="0"/>
        <v>0.19704044773064958</v>
      </c>
      <c r="F8">
        <v>0</v>
      </c>
      <c r="H8">
        <v>1.4940492505264531</v>
      </c>
      <c r="I8" s="35">
        <f t="shared" si="1"/>
        <v>1.3188350227492107E-3</v>
      </c>
    </row>
    <row r="9" spans="1:9" x14ac:dyDescent="0.2">
      <c r="A9">
        <v>2.0552029116002869E-3</v>
      </c>
      <c r="B9" t="s">
        <v>122</v>
      </c>
      <c r="C9" t="s">
        <v>122</v>
      </c>
      <c r="D9">
        <v>100</v>
      </c>
      <c r="E9">
        <f t="shared" si="0"/>
        <v>0.20552029116002868</v>
      </c>
      <c r="F9">
        <v>0</v>
      </c>
      <c r="H9">
        <v>1.5148346380960021</v>
      </c>
      <c r="I9" s="35">
        <f t="shared" si="1"/>
        <v>1.3567176640372275E-3</v>
      </c>
    </row>
    <row r="10" spans="1:9" x14ac:dyDescent="0.2">
      <c r="A10">
        <v>2.134842350639253E-2</v>
      </c>
      <c r="H10">
        <v>1.7653523306833869</v>
      </c>
      <c r="I10" s="35">
        <f t="shared" si="1"/>
        <v>1.2093010066794046E-2</v>
      </c>
    </row>
    <row r="11" spans="1:9" x14ac:dyDescent="0.2">
      <c r="A11">
        <v>5.8606210716795207E-3</v>
      </c>
      <c r="H11">
        <v>1.51419046869563</v>
      </c>
      <c r="I11" s="35">
        <f t="shared" si="1"/>
        <v>3.8704649070523071E-3</v>
      </c>
    </row>
    <row r="12" spans="1:9" x14ac:dyDescent="0.2">
      <c r="A12">
        <v>1.4736637460555429E-3</v>
      </c>
      <c r="H12">
        <v>1.4896947134801191</v>
      </c>
      <c r="I12" s="35">
        <f t="shared" si="1"/>
        <v>9.8923875658582039E-4</v>
      </c>
    </row>
    <row r="13" spans="1:9" x14ac:dyDescent="0.2">
      <c r="A13">
        <v>3.1995176874253968E-3</v>
      </c>
      <c r="H13">
        <v>1.5520625966452311</v>
      </c>
      <c r="I13" s="35">
        <f t="shared" si="1"/>
        <v>2.061461756981403E-3</v>
      </c>
    </row>
    <row r="14" spans="1:9" x14ac:dyDescent="0.2">
      <c r="A14">
        <v>1.6507380168970579E-2</v>
      </c>
      <c r="B14" t="s">
        <v>246</v>
      </c>
      <c r="C14" t="s">
        <v>246</v>
      </c>
      <c r="D14" s="13">
        <v>48.7</v>
      </c>
      <c r="E14">
        <f t="shared" si="0"/>
        <v>0.8039094142288673</v>
      </c>
      <c r="F14">
        <v>165</v>
      </c>
      <c r="H14">
        <v>1.8702540750500121</v>
      </c>
      <c r="I14" s="35">
        <f t="shared" si="1"/>
        <v>8.8262768086893005E-3</v>
      </c>
    </row>
    <row r="15" spans="1:9" x14ac:dyDescent="0.2">
      <c r="A15">
        <v>1.8145721168493952E-2</v>
      </c>
      <c r="B15" t="s">
        <v>246</v>
      </c>
      <c r="C15" t="s">
        <v>246</v>
      </c>
      <c r="D15" s="13">
        <v>48.7</v>
      </c>
      <c r="E15">
        <f t="shared" si="0"/>
        <v>0.88369662090565548</v>
      </c>
      <c r="F15">
        <v>165</v>
      </c>
      <c r="H15">
        <v>1.8575479836314199</v>
      </c>
      <c r="I15" s="35">
        <f t="shared" si="1"/>
        <v>9.7686419561662744E-3</v>
      </c>
    </row>
    <row r="16" spans="1:9" x14ac:dyDescent="0.2">
      <c r="A16">
        <v>3.958997431672006E-3</v>
      </c>
      <c r="B16" t="s">
        <v>118</v>
      </c>
      <c r="C16" t="s">
        <v>118</v>
      </c>
      <c r="D16">
        <v>100</v>
      </c>
      <c r="E16">
        <f t="shared" si="0"/>
        <v>0.39589974316720061</v>
      </c>
      <c r="F16">
        <v>0</v>
      </c>
      <c r="H16">
        <v>1.4868157238043149</v>
      </c>
      <c r="I16" s="35">
        <f t="shared" si="1"/>
        <v>2.6627357837877316E-3</v>
      </c>
    </row>
    <row r="17" spans="1:9" x14ac:dyDescent="0.2">
      <c r="A17">
        <v>2.6895210643060959E-3</v>
      </c>
      <c r="B17" t="s">
        <v>118</v>
      </c>
      <c r="C17" t="s">
        <v>118</v>
      </c>
      <c r="D17">
        <v>100</v>
      </c>
      <c r="E17">
        <f t="shared" si="0"/>
        <v>0.26895210643060957</v>
      </c>
      <c r="F17">
        <v>0</v>
      </c>
      <c r="H17">
        <v>1.511595200502833</v>
      </c>
      <c r="I17" s="35">
        <f t="shared" si="1"/>
        <v>1.7792601242789241E-3</v>
      </c>
    </row>
    <row r="18" spans="1:9" x14ac:dyDescent="0.2">
      <c r="A18">
        <v>9.1965118442074024E-4</v>
      </c>
      <c r="B18" t="s">
        <v>122</v>
      </c>
      <c r="C18" t="s">
        <v>122</v>
      </c>
      <c r="D18">
        <v>100</v>
      </c>
      <c r="E18">
        <f t="shared" si="0"/>
        <v>9.1965118442074029E-2</v>
      </c>
      <c r="F18">
        <v>0</v>
      </c>
      <c r="H18">
        <v>1.53855949518428</v>
      </c>
      <c r="I18" s="35">
        <f t="shared" si="1"/>
        <v>5.9773521095496515E-4</v>
      </c>
    </row>
    <row r="19" spans="1:9" x14ac:dyDescent="0.2">
      <c r="A19">
        <v>1.253716292211721E-3</v>
      </c>
      <c r="B19" t="s">
        <v>122</v>
      </c>
      <c r="C19" t="s">
        <v>122</v>
      </c>
      <c r="D19">
        <v>100</v>
      </c>
      <c r="E19">
        <f t="shared" si="0"/>
        <v>0.12537162922117209</v>
      </c>
      <c r="F19">
        <v>0</v>
      </c>
      <c r="H19">
        <v>1.528613554937992</v>
      </c>
      <c r="I19" s="35">
        <f t="shared" si="1"/>
        <v>8.2016562535491703E-4</v>
      </c>
    </row>
    <row r="20" spans="1:9" x14ac:dyDescent="0.2">
      <c r="A20">
        <v>1.5012768915476069E-2</v>
      </c>
      <c r="B20" t="s">
        <v>247</v>
      </c>
      <c r="C20" t="s">
        <v>247</v>
      </c>
      <c r="D20" s="13">
        <v>48.7</v>
      </c>
      <c r="E20">
        <f t="shared" si="0"/>
        <v>0.73112184618368459</v>
      </c>
      <c r="F20">
        <v>165</v>
      </c>
      <c r="H20">
        <v>1.7076689835094589</v>
      </c>
      <c r="I20" s="35">
        <f t="shared" si="1"/>
        <v>8.7913811519976653E-3</v>
      </c>
    </row>
    <row r="21" spans="1:9" x14ac:dyDescent="0.2">
      <c r="A21">
        <v>1.3499667702829919E-2</v>
      </c>
      <c r="B21" t="s">
        <v>247</v>
      </c>
      <c r="C21" t="s">
        <v>247</v>
      </c>
      <c r="D21" s="13">
        <v>48.7</v>
      </c>
      <c r="E21">
        <f t="shared" si="0"/>
        <v>0.65743381712781712</v>
      </c>
      <c r="F21">
        <v>165</v>
      </c>
      <c r="H21">
        <v>1.6134519842474211</v>
      </c>
      <c r="I21" s="35">
        <f t="shared" si="1"/>
        <v>8.3669472873261277E-3</v>
      </c>
    </row>
    <row r="22" spans="1:9" x14ac:dyDescent="0.2">
      <c r="A22">
        <v>2.4580268519091872E-3</v>
      </c>
      <c r="B22" t="s">
        <v>118</v>
      </c>
      <c r="C22" t="s">
        <v>118</v>
      </c>
      <c r="D22">
        <v>100</v>
      </c>
      <c r="E22">
        <f t="shared" si="0"/>
        <v>0.24580268519091872</v>
      </c>
      <c r="F22">
        <v>0</v>
      </c>
      <c r="H22">
        <v>1.5155769643436661</v>
      </c>
      <c r="I22" s="35">
        <f t="shared" si="1"/>
        <v>1.6218423146683661E-3</v>
      </c>
    </row>
    <row r="23" spans="1:9" x14ac:dyDescent="0.2">
      <c r="A23">
        <v>2.9393732506701751E-3</v>
      </c>
      <c r="B23" t="s">
        <v>118</v>
      </c>
      <c r="C23" t="s">
        <v>118</v>
      </c>
      <c r="D23">
        <v>100</v>
      </c>
      <c r="E23">
        <f t="shared" si="0"/>
        <v>0.29393732506701753</v>
      </c>
      <c r="F23">
        <v>0</v>
      </c>
      <c r="H23">
        <v>1.52925851374685</v>
      </c>
      <c r="I23" s="35">
        <f t="shared" si="1"/>
        <v>1.9220904930379562E-3</v>
      </c>
    </row>
    <row r="24" spans="1:9" x14ac:dyDescent="0.2">
      <c r="A24">
        <v>1.1303822141590469E-3</v>
      </c>
      <c r="B24" t="s">
        <v>122</v>
      </c>
      <c r="C24" t="s">
        <v>122</v>
      </c>
      <c r="D24">
        <v>100</v>
      </c>
      <c r="E24">
        <f t="shared" si="0"/>
        <v>0.11303822141590469</v>
      </c>
      <c r="F24">
        <v>0</v>
      </c>
      <c r="H24">
        <v>1.5305249878121041</v>
      </c>
      <c r="I24" s="35">
        <f t="shared" si="1"/>
        <v>7.38558483631774E-4</v>
      </c>
    </row>
    <row r="25" spans="1:9" x14ac:dyDescent="0.2">
      <c r="A25">
        <v>1.225880929872869E-3</v>
      </c>
      <c r="B25" t="s">
        <v>122</v>
      </c>
      <c r="C25" t="s">
        <v>122</v>
      </c>
      <c r="D25">
        <v>100</v>
      </c>
      <c r="E25">
        <f t="shared" si="0"/>
        <v>0.1225880929872869</v>
      </c>
      <c r="F25">
        <v>0</v>
      </c>
      <c r="H25">
        <v>1.545403627659367</v>
      </c>
      <c r="I25" s="35">
        <f t="shared" si="1"/>
        <v>7.9324320710283315E-4</v>
      </c>
    </row>
    <row r="26" spans="1:9" x14ac:dyDescent="0.2">
      <c r="A26">
        <v>1.7407254624146619E-3</v>
      </c>
      <c r="B26" t="s">
        <v>199</v>
      </c>
      <c r="C26" t="s">
        <v>122</v>
      </c>
      <c r="D26">
        <v>100</v>
      </c>
      <c r="E26">
        <f t="shared" si="0"/>
        <v>0.1740725462414662</v>
      </c>
      <c r="F26">
        <v>0</v>
      </c>
      <c r="H26">
        <v>1.495301400386633</v>
      </c>
      <c r="I26" s="35">
        <f t="shared" si="1"/>
        <v>1.1641301626311397E-3</v>
      </c>
    </row>
    <row r="27" spans="1:9" x14ac:dyDescent="0.2">
      <c r="A27">
        <v>2.2716783867823441E-3</v>
      </c>
      <c r="B27" t="s">
        <v>200</v>
      </c>
      <c r="C27" t="s">
        <v>122</v>
      </c>
      <c r="D27">
        <v>100</v>
      </c>
      <c r="E27">
        <f t="shared" si="0"/>
        <v>0.2271678386782344</v>
      </c>
      <c r="F27">
        <v>0</v>
      </c>
      <c r="H27">
        <v>1.4832094520224881</v>
      </c>
      <c r="I27" s="35">
        <f t="shared" si="1"/>
        <v>1.531596487390711E-3</v>
      </c>
    </row>
    <row r="28" spans="1:9" x14ac:dyDescent="0.2">
      <c r="A28">
        <v>2.562987483327268E-3</v>
      </c>
      <c r="B28" t="s">
        <v>197</v>
      </c>
      <c r="C28" t="s">
        <v>118</v>
      </c>
      <c r="D28">
        <v>100</v>
      </c>
      <c r="E28">
        <f t="shared" si="0"/>
        <v>0.25629874833272681</v>
      </c>
      <c r="F28">
        <v>0</v>
      </c>
      <c r="H28">
        <v>1.481482911511242</v>
      </c>
      <c r="I28" s="35">
        <f t="shared" si="1"/>
        <v>1.7300148813142887E-3</v>
      </c>
    </row>
    <row r="29" spans="1:9" x14ac:dyDescent="0.2">
      <c r="A29">
        <v>1.443933868102905E-2</v>
      </c>
      <c r="B29" t="s">
        <v>198</v>
      </c>
      <c r="C29" t="s">
        <v>118</v>
      </c>
      <c r="D29">
        <v>100</v>
      </c>
      <c r="H29">
        <v>1.501666943508565</v>
      </c>
      <c r="I29" s="35">
        <f t="shared" si="1"/>
        <v>9.6155400792750367E-3</v>
      </c>
    </row>
    <row r="30" spans="1:9" x14ac:dyDescent="0.2">
      <c r="A30">
        <v>1.469304471864781E-2</v>
      </c>
      <c r="B30" t="s">
        <v>248</v>
      </c>
      <c r="C30" t="s">
        <v>115</v>
      </c>
      <c r="D30">
        <v>49.7</v>
      </c>
      <c r="E30">
        <f t="shared" si="0"/>
        <v>0.73024432251679616</v>
      </c>
      <c r="F30">
        <v>65</v>
      </c>
      <c r="H30">
        <v>1.8543731054000681</v>
      </c>
      <c r="I30" s="35">
        <f t="shared" si="1"/>
        <v>7.923456544888732E-3</v>
      </c>
    </row>
    <row r="31" spans="1:9" x14ac:dyDescent="0.2">
      <c r="A31">
        <v>1.6537476664681951E-2</v>
      </c>
      <c r="B31" t="s">
        <v>249</v>
      </c>
      <c r="C31" t="s">
        <v>115</v>
      </c>
      <c r="D31">
        <v>49.7</v>
      </c>
      <c r="E31">
        <f t="shared" si="0"/>
        <v>0.82191259023469299</v>
      </c>
      <c r="F31">
        <v>65</v>
      </c>
      <c r="H31">
        <v>1.846626135243824</v>
      </c>
      <c r="I31" s="35">
        <f t="shared" si="1"/>
        <v>8.9555088325977712E-3</v>
      </c>
    </row>
    <row r="32" spans="1:9" x14ac:dyDescent="0.2">
      <c r="A32">
        <v>1.505293307495773E-2</v>
      </c>
      <c r="B32" t="s">
        <v>250</v>
      </c>
      <c r="C32" t="s">
        <v>247</v>
      </c>
      <c r="D32" s="13">
        <v>48.7</v>
      </c>
      <c r="E32">
        <f t="shared" si="0"/>
        <v>0.73307784075044147</v>
      </c>
      <c r="F32">
        <v>165</v>
      </c>
      <c r="H32">
        <v>1.9196260218070429</v>
      </c>
      <c r="I32" s="35">
        <f t="shared" si="1"/>
        <v>7.8415966985004859E-3</v>
      </c>
    </row>
    <row r="33" spans="1:9" x14ac:dyDescent="0.2">
      <c r="A33">
        <v>1.5877218218803849E-2</v>
      </c>
      <c r="B33" t="s">
        <v>251</v>
      </c>
      <c r="C33" t="s">
        <v>247</v>
      </c>
      <c r="D33" s="13">
        <v>48.7</v>
      </c>
      <c r="E33">
        <f t="shared" si="0"/>
        <v>0.77322052725574741</v>
      </c>
      <c r="F33">
        <v>165</v>
      </c>
      <c r="H33">
        <v>1.8988428085621969</v>
      </c>
      <c r="I33" s="35">
        <f t="shared" si="1"/>
        <v>8.3615232115111585E-3</v>
      </c>
    </row>
    <row r="34" spans="1:9" x14ac:dyDescent="0.2">
      <c r="A34">
        <v>1.4290335161252511E-2</v>
      </c>
      <c r="B34" t="s">
        <v>247</v>
      </c>
      <c r="C34" t="s">
        <v>247</v>
      </c>
      <c r="D34" s="13">
        <v>48.7</v>
      </c>
      <c r="E34">
        <f t="shared" si="0"/>
        <v>0.69593932235299727</v>
      </c>
      <c r="F34">
        <v>165</v>
      </c>
      <c r="H34">
        <v>1.8832527978801541</v>
      </c>
      <c r="I34" s="35">
        <f t="shared" si="1"/>
        <v>7.5881130655099209E-3</v>
      </c>
    </row>
    <row r="35" spans="1:9" x14ac:dyDescent="0.2">
      <c r="A35">
        <v>1.5295080724861529E-2</v>
      </c>
      <c r="B35" t="s">
        <v>247</v>
      </c>
      <c r="C35" t="s">
        <v>247</v>
      </c>
      <c r="D35" s="13">
        <v>48.7</v>
      </c>
      <c r="E35">
        <f t="shared" si="0"/>
        <v>0.74487043130075647</v>
      </c>
      <c r="F35">
        <v>165</v>
      </c>
      <c r="H35">
        <v>1.8694274659353951</v>
      </c>
      <c r="I35" s="35">
        <f t="shared" si="1"/>
        <v>8.1816925254216341E-3</v>
      </c>
    </row>
    <row r="36" spans="1:9" x14ac:dyDescent="0.2">
      <c r="A36">
        <v>5.6929652764567693E-3</v>
      </c>
      <c r="B36" t="s">
        <v>118</v>
      </c>
      <c r="C36" t="s">
        <v>118</v>
      </c>
      <c r="D36">
        <v>100</v>
      </c>
      <c r="E36">
        <f t="shared" si="0"/>
        <v>0.56929652764567695</v>
      </c>
      <c r="H36">
        <v>1.54004422863725</v>
      </c>
      <c r="I36" s="35">
        <f t="shared" si="1"/>
        <v>3.6966245323319996E-3</v>
      </c>
    </row>
    <row r="37" spans="1:9" x14ac:dyDescent="0.2">
      <c r="A37">
        <v>2.8648154819166799E-3</v>
      </c>
      <c r="B37" t="s">
        <v>118</v>
      </c>
      <c r="C37" t="s">
        <v>118</v>
      </c>
      <c r="D37">
        <v>100</v>
      </c>
      <c r="E37">
        <f t="shared" si="0"/>
        <v>0.28648154819166799</v>
      </c>
      <c r="F37">
        <v>0</v>
      </c>
      <c r="H37">
        <v>1.522883938232418</v>
      </c>
      <c r="I37" s="35">
        <f t="shared" si="1"/>
        <v>1.8811778166376986E-3</v>
      </c>
    </row>
    <row r="38" spans="1:9" x14ac:dyDescent="0.2">
      <c r="A38">
        <v>1.376256685136564E-2</v>
      </c>
      <c r="B38" t="s">
        <v>115</v>
      </c>
      <c r="C38" t="s">
        <v>115</v>
      </c>
      <c r="D38">
        <v>49.7</v>
      </c>
      <c r="E38">
        <f t="shared" si="0"/>
        <v>0.68399957251287236</v>
      </c>
      <c r="F38">
        <v>65</v>
      </c>
      <c r="H38">
        <v>1.9170941601931279</v>
      </c>
      <c r="I38" s="35">
        <f t="shared" si="1"/>
        <v>7.1788684860315888E-3</v>
      </c>
    </row>
    <row r="39" spans="1:9" x14ac:dyDescent="0.2">
      <c r="A39">
        <v>1.462884145454357E-2</v>
      </c>
      <c r="B39" t="s">
        <v>115</v>
      </c>
      <c r="C39" t="s">
        <v>115</v>
      </c>
      <c r="D39">
        <v>49.7</v>
      </c>
      <c r="E39">
        <f t="shared" si="0"/>
        <v>0.72705342029081543</v>
      </c>
      <c r="F39">
        <v>65</v>
      </c>
      <c r="H39">
        <v>1.9153749737081169</v>
      </c>
      <c r="I39" s="35">
        <f t="shared" si="1"/>
        <v>7.6375861934869635E-3</v>
      </c>
    </row>
    <row r="40" spans="1:9" x14ac:dyDescent="0.2">
      <c r="A40">
        <v>3.9595289059669121E-3</v>
      </c>
      <c r="B40" t="s">
        <v>122</v>
      </c>
      <c r="C40" t="s">
        <v>122</v>
      </c>
      <c r="D40">
        <v>100</v>
      </c>
      <c r="E40">
        <f t="shared" si="0"/>
        <v>0.3959528905966912</v>
      </c>
      <c r="F40">
        <v>0</v>
      </c>
      <c r="H40">
        <v>1.520363361527856</v>
      </c>
      <c r="I40" s="35">
        <f t="shared" si="1"/>
        <v>2.6043306528959432E-3</v>
      </c>
    </row>
    <row r="41" spans="1:9" x14ac:dyDescent="0.2">
      <c r="A41">
        <v>3.9983224463984897E-3</v>
      </c>
      <c r="B41" t="s">
        <v>122</v>
      </c>
      <c r="C41" t="s">
        <v>122</v>
      </c>
      <c r="D41">
        <v>100</v>
      </c>
      <c r="E41">
        <f t="shared" si="0"/>
        <v>0.39983224463984895</v>
      </c>
      <c r="F41">
        <v>0</v>
      </c>
      <c r="H41">
        <v>1.5458230452135051</v>
      </c>
      <c r="I41" s="35">
        <f t="shared" si="1"/>
        <v>2.586533082670049E-3</v>
      </c>
    </row>
    <row r="42" spans="1:9" x14ac:dyDescent="0.2">
      <c r="A42">
        <v>8.1642220161284793E-3</v>
      </c>
      <c r="H42">
        <v>1.558771846720449</v>
      </c>
      <c r="I42" s="35">
        <f t="shared" si="1"/>
        <v>5.2375990965614705E-3</v>
      </c>
    </row>
    <row r="43" spans="1:9" x14ac:dyDescent="0.2">
      <c r="A43">
        <v>1.46731593096072E-3</v>
      </c>
      <c r="H43">
        <v>1.4191822769298821</v>
      </c>
      <c r="I43" s="35">
        <f t="shared" si="1"/>
        <v>1.0339164706417879E-3</v>
      </c>
    </row>
    <row r="44" spans="1:9" x14ac:dyDescent="0.2">
      <c r="A44">
        <v>2.4458618694743871E-3</v>
      </c>
      <c r="H44">
        <v>1.4366367973914269</v>
      </c>
      <c r="I44" s="35">
        <f t="shared" si="1"/>
        <v>1.7024914535917919E-3</v>
      </c>
    </row>
    <row r="45" spans="1:9" x14ac:dyDescent="0.2">
      <c r="A45">
        <v>2.0789042711964038E-3</v>
      </c>
      <c r="B45" t="s">
        <v>122</v>
      </c>
      <c r="C45" t="s">
        <v>122</v>
      </c>
      <c r="D45">
        <v>100</v>
      </c>
      <c r="E45">
        <f t="shared" si="0"/>
        <v>0.20789042711964037</v>
      </c>
      <c r="F45">
        <v>0</v>
      </c>
      <c r="H45">
        <v>1.5627925669953211</v>
      </c>
      <c r="I45" s="35">
        <f t="shared" si="1"/>
        <v>1.3302496537933865E-3</v>
      </c>
    </row>
    <row r="46" spans="1:9" x14ac:dyDescent="0.2">
      <c r="A46">
        <v>1.892562332798911E-3</v>
      </c>
      <c r="B46" t="s">
        <v>122</v>
      </c>
      <c r="C46" t="s">
        <v>122</v>
      </c>
      <c r="D46">
        <v>100</v>
      </c>
      <c r="E46">
        <f t="shared" si="0"/>
        <v>0.18925623327989111</v>
      </c>
      <c r="F46">
        <v>0</v>
      </c>
      <c r="H46">
        <v>1.5241822325160559</v>
      </c>
      <c r="I46" s="35">
        <f t="shared" si="1"/>
        <v>1.2416903257524191E-3</v>
      </c>
    </row>
    <row r="47" spans="1:9" x14ac:dyDescent="0.2">
      <c r="A47">
        <v>3.667636029206139E-3</v>
      </c>
      <c r="B47" t="s">
        <v>118</v>
      </c>
      <c r="C47" t="s">
        <v>118</v>
      </c>
      <c r="D47">
        <v>100</v>
      </c>
      <c r="E47">
        <f t="shared" si="0"/>
        <v>0.36676360292061388</v>
      </c>
      <c r="F47">
        <v>0</v>
      </c>
      <c r="H47">
        <v>1.4985169460349499</v>
      </c>
      <c r="I47" s="35">
        <f t="shared" si="1"/>
        <v>2.4475105462842053E-3</v>
      </c>
    </row>
    <row r="48" spans="1:9" x14ac:dyDescent="0.2">
      <c r="A48">
        <v>8.9023365379363537E-3</v>
      </c>
      <c r="B48" t="s">
        <v>118</v>
      </c>
      <c r="C48" t="s">
        <v>118</v>
      </c>
      <c r="D48">
        <v>100</v>
      </c>
      <c r="E48">
        <f t="shared" si="0"/>
        <v>0.89023365379363539</v>
      </c>
      <c r="H48">
        <v>1.4767027088168121</v>
      </c>
      <c r="I48" s="35">
        <f t="shared" si="1"/>
        <v>6.0285231988700212E-3</v>
      </c>
    </row>
    <row r="49" spans="1:9" x14ac:dyDescent="0.2">
      <c r="A49">
        <v>1.4857058181743059E-2</v>
      </c>
      <c r="B49" t="s">
        <v>247</v>
      </c>
      <c r="C49" t="s">
        <v>247</v>
      </c>
      <c r="D49" s="13">
        <v>48.7</v>
      </c>
      <c r="E49">
        <f t="shared" si="0"/>
        <v>0.72353873345088704</v>
      </c>
      <c r="F49">
        <v>165</v>
      </c>
      <c r="H49">
        <v>1.702638753729683</v>
      </c>
      <c r="I49" s="35">
        <f t="shared" si="1"/>
        <v>8.7259015743640349E-3</v>
      </c>
    </row>
    <row r="50" spans="1:9" x14ac:dyDescent="0.2">
      <c r="A50">
        <v>1.3142584098943311E-2</v>
      </c>
      <c r="B50" t="s">
        <v>247</v>
      </c>
      <c r="C50" t="s">
        <v>247</v>
      </c>
      <c r="D50" s="13">
        <v>48.7</v>
      </c>
      <c r="E50">
        <f t="shared" si="0"/>
        <v>0.64004384561853922</v>
      </c>
      <c r="F50">
        <v>165</v>
      </c>
      <c r="H50">
        <v>1.679536444753668</v>
      </c>
      <c r="I50" s="35">
        <f t="shared" si="1"/>
        <v>7.8251258792249017E-3</v>
      </c>
    </row>
    <row r="51" spans="1:9" x14ac:dyDescent="0.2">
      <c r="A51">
        <v>1.3632956138317311E-2</v>
      </c>
      <c r="B51" t="s">
        <v>115</v>
      </c>
      <c r="C51" t="s">
        <v>115</v>
      </c>
      <c r="D51">
        <v>49.7</v>
      </c>
      <c r="E51">
        <f t="shared" si="0"/>
        <v>0.67755792007437032</v>
      </c>
      <c r="F51">
        <v>65</v>
      </c>
      <c r="H51">
        <v>1.748051489859062</v>
      </c>
      <c r="I51" s="35">
        <f t="shared" si="1"/>
        <v>7.7989442630299628E-3</v>
      </c>
    </row>
    <row r="52" spans="1:9" x14ac:dyDescent="0.2">
      <c r="A52">
        <v>1.351963017010188E-2</v>
      </c>
      <c r="B52" t="s">
        <v>115</v>
      </c>
      <c r="C52" t="s">
        <v>115</v>
      </c>
      <c r="D52">
        <v>49.7</v>
      </c>
      <c r="E52">
        <f t="shared" si="0"/>
        <v>0.67192561945406348</v>
      </c>
      <c r="F52">
        <v>65</v>
      </c>
      <c r="H52">
        <v>1.698875008498814</v>
      </c>
      <c r="I52" s="35">
        <f t="shared" si="1"/>
        <v>7.9579899065372103E-3</v>
      </c>
    </row>
    <row r="53" spans="1:9" x14ac:dyDescent="0.2">
      <c r="A53">
        <v>1.202573419935946E-3</v>
      </c>
      <c r="B53" t="s">
        <v>122</v>
      </c>
      <c r="C53" t="s">
        <v>122</v>
      </c>
      <c r="D53">
        <v>100</v>
      </c>
      <c r="E53">
        <f t="shared" si="0"/>
        <v>0.1202573419935946</v>
      </c>
      <c r="F53">
        <v>0</v>
      </c>
      <c r="H53">
        <v>1.4742051573198749</v>
      </c>
      <c r="I53" s="35">
        <f t="shared" si="1"/>
        <v>8.1574359848410848E-4</v>
      </c>
    </row>
    <row r="54" spans="1:9" x14ac:dyDescent="0.2">
      <c r="A54">
        <v>1.181241671514786E-3</v>
      </c>
      <c r="B54" t="s">
        <v>122</v>
      </c>
      <c r="C54" t="s">
        <v>122</v>
      </c>
      <c r="D54">
        <v>100</v>
      </c>
      <c r="E54">
        <f t="shared" si="0"/>
        <v>0.11812416715147861</v>
      </c>
      <c r="F54">
        <v>0</v>
      </c>
      <c r="H54">
        <v>1.49894318286349</v>
      </c>
      <c r="I54" s="35">
        <f t="shared" si="1"/>
        <v>7.8804966393603633E-4</v>
      </c>
    </row>
    <row r="55" spans="1:9" x14ac:dyDescent="0.2">
      <c r="A55">
        <v>6.8444654272637904E-3</v>
      </c>
      <c r="B55" t="s">
        <v>118</v>
      </c>
      <c r="C55" t="s">
        <v>118</v>
      </c>
      <c r="D55">
        <v>100</v>
      </c>
      <c r="E55">
        <f t="shared" si="0"/>
        <v>0.68444654272637906</v>
      </c>
      <c r="H55">
        <v>1.4589410783800869</v>
      </c>
      <c r="I55" s="35">
        <f t="shared" si="1"/>
        <v>4.6913926331167803E-3</v>
      </c>
    </row>
    <row r="56" spans="1:9" x14ac:dyDescent="0.2">
      <c r="A56">
        <v>3.6540712851452E-3</v>
      </c>
      <c r="B56" t="s">
        <v>118</v>
      </c>
      <c r="C56" t="s">
        <v>118</v>
      </c>
      <c r="D56">
        <v>100</v>
      </c>
      <c r="E56">
        <f t="shared" si="0"/>
        <v>0.36540712851452001</v>
      </c>
      <c r="F56">
        <v>0</v>
      </c>
      <c r="H56">
        <v>1.4763013445170581</v>
      </c>
      <c r="I56" s="35">
        <f t="shared" si="1"/>
        <v>2.4751527177810403E-3</v>
      </c>
    </row>
    <row r="57" spans="1:9" x14ac:dyDescent="0.2">
      <c r="A57">
        <v>1.2481131463625891E-2</v>
      </c>
      <c r="B57" t="s">
        <v>115</v>
      </c>
      <c r="C57" t="s">
        <v>115</v>
      </c>
      <c r="D57">
        <v>49.7</v>
      </c>
      <c r="E57">
        <f t="shared" si="0"/>
        <v>0.62031223374220679</v>
      </c>
      <c r="F57">
        <v>65</v>
      </c>
      <c r="H57">
        <v>1.5365317515141901</v>
      </c>
      <c r="I57" s="35">
        <f t="shared" si="1"/>
        <v>8.1229245352894518E-3</v>
      </c>
    </row>
    <row r="58" spans="1:9" x14ac:dyDescent="0.2">
      <c r="A58">
        <v>1.293591000034012E-2</v>
      </c>
      <c r="B58" t="s">
        <v>115</v>
      </c>
      <c r="C58" t="s">
        <v>115</v>
      </c>
      <c r="D58">
        <v>49.7</v>
      </c>
      <c r="E58">
        <f t="shared" si="0"/>
        <v>0.642914727016904</v>
      </c>
      <c r="F58">
        <v>65</v>
      </c>
      <c r="H58">
        <v>1.6719555812938931</v>
      </c>
      <c r="I58" s="35">
        <f t="shared" si="1"/>
        <v>7.7369938203318044E-3</v>
      </c>
    </row>
    <row r="59" spans="1:9" x14ac:dyDescent="0.2">
      <c r="A59">
        <v>1.821148648947098E-2</v>
      </c>
      <c r="B59" t="s">
        <v>247</v>
      </c>
      <c r="C59" t="s">
        <v>247</v>
      </c>
      <c r="D59" s="13">
        <v>48.7</v>
      </c>
      <c r="E59">
        <f t="shared" si="0"/>
        <v>0.88689939203723678</v>
      </c>
      <c r="F59">
        <v>165</v>
      </c>
      <c r="H59">
        <v>1.6339102178199001</v>
      </c>
      <c r="I59" s="35">
        <f t="shared" si="1"/>
        <v>1.1145952997203402E-2</v>
      </c>
    </row>
    <row r="60" spans="1:9" x14ac:dyDescent="0.2">
      <c r="A60">
        <v>1.5922053963797811E-2</v>
      </c>
      <c r="B60" t="s">
        <v>247</v>
      </c>
      <c r="C60" t="s">
        <v>247</v>
      </c>
      <c r="D60" s="13">
        <v>48.7</v>
      </c>
      <c r="E60">
        <f t="shared" si="0"/>
        <v>0.77540402803695341</v>
      </c>
      <c r="F60">
        <v>165</v>
      </c>
      <c r="H60">
        <v>1.6861504455881391</v>
      </c>
      <c r="I60" s="35">
        <f t="shared" si="1"/>
        <v>9.4428430188174019E-3</v>
      </c>
    </row>
    <row r="61" spans="1:9" x14ac:dyDescent="0.2">
      <c r="D61" s="13"/>
    </row>
    <row r="62" spans="1:9" x14ac:dyDescent="0.2">
      <c r="B62" t="s">
        <v>254</v>
      </c>
      <c r="H62" s="30" t="s">
        <v>27</v>
      </c>
      <c r="I62" s="35" t="e">
        <f t="shared" si="1"/>
        <v>#VALUE!</v>
      </c>
    </row>
    <row r="63" spans="1:9" x14ac:dyDescent="0.2">
      <c r="A63">
        <v>1.8590495018736192E-2</v>
      </c>
      <c r="B63" t="s">
        <v>255</v>
      </c>
      <c r="H63">
        <v>1.9227979019448911</v>
      </c>
    </row>
    <row r="64" spans="1:9" x14ac:dyDescent="0.2">
      <c r="A64">
        <v>3.0792314806035351E-2</v>
      </c>
      <c r="B64" t="s">
        <v>256</v>
      </c>
      <c r="H64">
        <v>8.8163104249145494</v>
      </c>
    </row>
    <row r="65" spans="1:9" x14ac:dyDescent="0.2">
      <c r="A65">
        <v>2.155660296612075E-2</v>
      </c>
      <c r="B65" t="s">
        <v>257</v>
      </c>
      <c r="H65">
        <v>1.932272308566223</v>
      </c>
    </row>
    <row r="66" spans="1:9" x14ac:dyDescent="0.2">
      <c r="A66">
        <v>2.959844047051444E-2</v>
      </c>
      <c r="B66" t="s">
        <v>258</v>
      </c>
      <c r="H66">
        <v>1.91115777349278</v>
      </c>
    </row>
    <row r="67" spans="1:9" x14ac:dyDescent="0.2">
      <c r="A67">
        <v>4.4103167887201998E-2</v>
      </c>
      <c r="B67" t="s">
        <v>259</v>
      </c>
      <c r="H67">
        <v>1.9677450482650789</v>
      </c>
    </row>
    <row r="68" spans="1:9" x14ac:dyDescent="0.2">
      <c r="A68">
        <v>6.3919097501513561E-2</v>
      </c>
      <c r="B68" t="s">
        <v>260</v>
      </c>
      <c r="H68">
        <v>2.0756083756896411</v>
      </c>
    </row>
    <row r="69" spans="1:9" x14ac:dyDescent="0.2">
      <c r="A69">
        <v>7.110514306677726E-2</v>
      </c>
      <c r="B69" t="s">
        <v>261</v>
      </c>
      <c r="H69">
        <v>1.9166813592588019</v>
      </c>
    </row>
    <row r="70" spans="1:9" x14ac:dyDescent="0.2">
      <c r="A70">
        <v>7.7518895924984843E-2</v>
      </c>
      <c r="B70" t="s">
        <v>262</v>
      </c>
      <c r="H70">
        <v>1.91900406993829</v>
      </c>
    </row>
    <row r="71" spans="1:9" x14ac:dyDescent="0.2">
      <c r="A71">
        <v>7.9237406062625512E-2</v>
      </c>
      <c r="B71" t="s">
        <v>263</v>
      </c>
      <c r="H71">
        <v>1.944726359884543</v>
      </c>
    </row>
    <row r="72" spans="1:9" x14ac:dyDescent="0.2">
      <c r="A72">
        <v>7.9720012331595549E-2</v>
      </c>
      <c r="B72" t="s">
        <v>264</v>
      </c>
      <c r="H72">
        <v>2.0546972704176629</v>
      </c>
    </row>
    <row r="73" spans="1:9" x14ac:dyDescent="0.2">
      <c r="A73">
        <v>6.5981157405556129E-2</v>
      </c>
      <c r="B73" t="s">
        <v>265</v>
      </c>
      <c r="H73">
        <v>2.018625921143157</v>
      </c>
    </row>
    <row r="74" spans="1:9" x14ac:dyDescent="0.2">
      <c r="A74">
        <v>0.37129018836901528</v>
      </c>
      <c r="B74" t="s">
        <v>266</v>
      </c>
      <c r="H74">
        <v>1.714580985696655</v>
      </c>
    </row>
    <row r="75" spans="1:9" x14ac:dyDescent="0.2">
      <c r="A75">
        <v>0.15925251840049379</v>
      </c>
      <c r="B75" t="s">
        <v>17</v>
      </c>
      <c r="H75">
        <v>1.9762360251965949</v>
      </c>
    </row>
    <row r="76" spans="1:9" x14ac:dyDescent="0.2">
      <c r="A76">
        <v>1.558001398374504E-3</v>
      </c>
      <c r="B76" t="s">
        <v>267</v>
      </c>
      <c r="F76">
        <v>0</v>
      </c>
      <c r="H76">
        <v>1.61111739319696</v>
      </c>
      <c r="I76" s="35">
        <f t="shared" ref="I76:I139" si="2">A76/H76</f>
        <v>9.6703158004082042E-4</v>
      </c>
    </row>
    <row r="77" spans="1:9" x14ac:dyDescent="0.2">
      <c r="A77">
        <v>2.0606477198192238E-3</v>
      </c>
      <c r="B77" t="s">
        <v>268</v>
      </c>
      <c r="F77">
        <v>0</v>
      </c>
      <c r="H77">
        <v>1.6220847320821901</v>
      </c>
      <c r="I77" s="35">
        <f t="shared" si="2"/>
        <v>1.2703699622239044E-3</v>
      </c>
    </row>
    <row r="78" spans="1:9" x14ac:dyDescent="0.2">
      <c r="A78">
        <v>2.7648106417332671E-3</v>
      </c>
      <c r="B78" t="s">
        <v>269</v>
      </c>
      <c r="F78">
        <v>0</v>
      </c>
      <c r="H78">
        <v>1.666363785923564</v>
      </c>
      <c r="I78" s="35">
        <f t="shared" si="2"/>
        <v>1.6591879066796334E-3</v>
      </c>
    </row>
    <row r="79" spans="1:9" x14ac:dyDescent="0.2">
      <c r="A79">
        <v>1.4968324172604411E-3</v>
      </c>
      <c r="B79" t="s">
        <v>270</v>
      </c>
      <c r="F79">
        <v>0</v>
      </c>
      <c r="H79">
        <v>1.634191289006645</v>
      </c>
      <c r="I79" s="35">
        <f t="shared" si="2"/>
        <v>9.1594688291987008E-4</v>
      </c>
    </row>
    <row r="80" spans="1:9" x14ac:dyDescent="0.2">
      <c r="A80">
        <v>2.2843061912689111E-3</v>
      </c>
      <c r="B80" t="s">
        <v>271</v>
      </c>
      <c r="F80">
        <v>0</v>
      </c>
      <c r="H80">
        <v>1.783070706595574</v>
      </c>
      <c r="I80" s="35">
        <f t="shared" si="2"/>
        <v>1.2811080249477871E-3</v>
      </c>
    </row>
    <row r="81" spans="1:9" x14ac:dyDescent="0.2">
      <c r="A81">
        <v>2.13119678896971E-3</v>
      </c>
      <c r="B81" t="s">
        <v>272</v>
      </c>
      <c r="F81">
        <v>0</v>
      </c>
      <c r="H81">
        <v>1.9028206001643</v>
      </c>
      <c r="I81" s="35">
        <f t="shared" si="2"/>
        <v>1.1200198215142777E-3</v>
      </c>
    </row>
    <row r="82" spans="1:9" x14ac:dyDescent="0.2">
      <c r="A82">
        <v>4.065480123548678E-3</v>
      </c>
      <c r="B82" t="s">
        <v>273</v>
      </c>
      <c r="F82">
        <v>0</v>
      </c>
      <c r="H82">
        <v>1.72776178299806</v>
      </c>
      <c r="I82" s="35">
        <f t="shared" si="2"/>
        <v>2.35303278701659E-3</v>
      </c>
    </row>
    <row r="83" spans="1:9" x14ac:dyDescent="0.2">
      <c r="A83">
        <v>1.4600298187920221E-3</v>
      </c>
      <c r="B83" t="s">
        <v>274</v>
      </c>
      <c r="F83">
        <v>0</v>
      </c>
      <c r="H83">
        <v>1.7147341719215989</v>
      </c>
      <c r="I83" s="35">
        <f t="shared" si="2"/>
        <v>8.5146131843623026E-4</v>
      </c>
    </row>
    <row r="84" spans="1:9" x14ac:dyDescent="0.2">
      <c r="A84">
        <v>4.0419605512934664E-3</v>
      </c>
      <c r="B84" t="s">
        <v>275</v>
      </c>
      <c r="F84">
        <v>0</v>
      </c>
      <c r="H84">
        <v>1.73940736833503</v>
      </c>
      <c r="I84" s="35">
        <f t="shared" si="2"/>
        <v>2.3237572893361103E-3</v>
      </c>
    </row>
    <row r="85" spans="1:9" x14ac:dyDescent="0.2">
      <c r="A85">
        <v>1.4554036026580329E-3</v>
      </c>
      <c r="B85" t="s">
        <v>276</v>
      </c>
      <c r="F85">
        <v>0</v>
      </c>
      <c r="H85">
        <v>1.742274817336257</v>
      </c>
      <c r="I85" s="35">
        <f t="shared" si="2"/>
        <v>8.3534674792762147E-4</v>
      </c>
    </row>
    <row r="86" spans="1:9" x14ac:dyDescent="0.2">
      <c r="A86">
        <v>1.241505456425976E-3</v>
      </c>
      <c r="B86" t="s">
        <v>277</v>
      </c>
      <c r="F86">
        <v>0</v>
      </c>
      <c r="H86">
        <v>1.7717323762735711</v>
      </c>
      <c r="I86" s="35">
        <f t="shared" si="2"/>
        <v>7.0072967737779641E-4</v>
      </c>
    </row>
    <row r="87" spans="1:9" x14ac:dyDescent="0.2">
      <c r="A87">
        <v>1.58506792494384E-3</v>
      </c>
      <c r="B87" t="s">
        <v>278</v>
      </c>
      <c r="F87">
        <v>0</v>
      </c>
      <c r="H87">
        <v>1.725788931380575</v>
      </c>
      <c r="I87" s="35">
        <f t="shared" si="2"/>
        <v>9.1845989745445705E-4</v>
      </c>
    </row>
    <row r="88" spans="1:9" x14ac:dyDescent="0.2">
      <c r="A88">
        <v>1.5084139665042841E-3</v>
      </c>
      <c r="B88" t="s">
        <v>279</v>
      </c>
      <c r="F88">
        <v>0</v>
      </c>
      <c r="H88">
        <v>1.768427452938991</v>
      </c>
      <c r="I88" s="35">
        <f t="shared" si="2"/>
        <v>8.5296909635587009E-4</v>
      </c>
    </row>
    <row r="89" spans="1:9" x14ac:dyDescent="0.2">
      <c r="A89">
        <v>1.5029094580677391E-3</v>
      </c>
      <c r="B89" t="s">
        <v>280</v>
      </c>
      <c r="F89">
        <v>0</v>
      </c>
      <c r="H89">
        <v>1.779067627875331</v>
      </c>
      <c r="I89" s="35">
        <f t="shared" si="2"/>
        <v>8.4477365251291962E-4</v>
      </c>
    </row>
    <row r="90" spans="1:9" x14ac:dyDescent="0.2">
      <c r="A90">
        <v>1.5252788404851549E-3</v>
      </c>
      <c r="B90" t="s">
        <v>281</v>
      </c>
      <c r="F90">
        <v>0</v>
      </c>
      <c r="H90">
        <v>1.7979105766136401</v>
      </c>
      <c r="I90" s="35">
        <f t="shared" si="2"/>
        <v>8.4836190427113102E-4</v>
      </c>
    </row>
    <row r="91" spans="1:9" x14ac:dyDescent="0.2">
      <c r="A91">
        <v>1.5192547456113049E-3</v>
      </c>
      <c r="B91" t="s">
        <v>282</v>
      </c>
      <c r="F91">
        <v>0</v>
      </c>
      <c r="H91">
        <v>1.718136655312664</v>
      </c>
      <c r="I91" s="35">
        <f t="shared" si="2"/>
        <v>8.8424558134744715E-4</v>
      </c>
    </row>
    <row r="92" spans="1:9" x14ac:dyDescent="0.2">
      <c r="A92">
        <v>1.579575682900845E-3</v>
      </c>
      <c r="B92" t="s">
        <v>283</v>
      </c>
      <c r="F92">
        <v>0</v>
      </c>
      <c r="H92">
        <v>1.930108028291373</v>
      </c>
      <c r="I92" s="35">
        <f t="shared" si="2"/>
        <v>8.1838718856537963E-4</v>
      </c>
    </row>
    <row r="93" spans="1:9" x14ac:dyDescent="0.2">
      <c r="A93">
        <v>1.4366728731726719E-3</v>
      </c>
      <c r="B93" t="s">
        <v>284</v>
      </c>
      <c r="F93">
        <v>0</v>
      </c>
      <c r="H93">
        <v>1.8537295154389981</v>
      </c>
      <c r="I93" s="35">
        <f t="shared" si="2"/>
        <v>7.7501753152613563E-4</v>
      </c>
    </row>
    <row r="94" spans="1:9" x14ac:dyDescent="0.2">
      <c r="A94">
        <v>2.4084535218166282E-3</v>
      </c>
      <c r="B94" t="s">
        <v>285</v>
      </c>
      <c r="F94">
        <v>0</v>
      </c>
      <c r="H94">
        <v>1.8150417701662189</v>
      </c>
      <c r="I94" s="35">
        <f t="shared" si="2"/>
        <v>1.3269410993203012E-3</v>
      </c>
    </row>
    <row r="95" spans="1:9" x14ac:dyDescent="0.2">
      <c r="A95">
        <v>2.1064114078877629E-3</v>
      </c>
      <c r="B95" t="s">
        <v>286</v>
      </c>
      <c r="F95">
        <v>0</v>
      </c>
      <c r="H95">
        <v>1.832191907407057</v>
      </c>
      <c r="I95" s="35">
        <f t="shared" si="2"/>
        <v>1.1496674553424838E-3</v>
      </c>
    </row>
    <row r="96" spans="1:9" x14ac:dyDescent="0.2">
      <c r="A96">
        <v>4.5879269304278429E-2</v>
      </c>
      <c r="B96" t="s">
        <v>287</v>
      </c>
      <c r="F96">
        <v>0</v>
      </c>
      <c r="H96">
        <v>1.813976144488151</v>
      </c>
      <c r="I96" s="35">
        <f t="shared" si="2"/>
        <v>2.5292101797305701E-2</v>
      </c>
    </row>
    <row r="97" spans="1:9" x14ac:dyDescent="0.2">
      <c r="A97">
        <v>1.488465869061494E-3</v>
      </c>
      <c r="B97" t="s">
        <v>288</v>
      </c>
      <c r="F97">
        <v>0</v>
      </c>
      <c r="H97">
        <v>1.7996531893557799</v>
      </c>
      <c r="I97" s="35">
        <f t="shared" si="2"/>
        <v>8.2708483938192482E-4</v>
      </c>
    </row>
    <row r="98" spans="1:9" x14ac:dyDescent="0.2">
      <c r="A98">
        <v>1.53471863729765E-3</v>
      </c>
      <c r="B98" t="s">
        <v>289</v>
      </c>
      <c r="F98">
        <v>0</v>
      </c>
      <c r="H98">
        <v>1.791134361206344</v>
      </c>
      <c r="I98" s="35">
        <f t="shared" si="2"/>
        <v>8.5684171469079754E-4</v>
      </c>
    </row>
    <row r="99" spans="1:9" x14ac:dyDescent="0.2">
      <c r="A99">
        <v>2.3172576927832631E-3</v>
      </c>
      <c r="B99" t="s">
        <v>290</v>
      </c>
      <c r="F99">
        <v>0</v>
      </c>
      <c r="H99">
        <v>1.788248700826246</v>
      </c>
      <c r="I99" s="35">
        <f t="shared" si="2"/>
        <v>1.2958251789656511E-3</v>
      </c>
    </row>
    <row r="100" spans="1:9" x14ac:dyDescent="0.2">
      <c r="A100">
        <v>1.2756156406053319E-3</v>
      </c>
      <c r="B100" t="s">
        <v>291</v>
      </c>
      <c r="F100">
        <v>0</v>
      </c>
      <c r="H100">
        <v>1.799851694485223</v>
      </c>
      <c r="I100" s="35">
        <f t="shared" si="2"/>
        <v>7.0873374984941283E-4</v>
      </c>
    </row>
    <row r="101" spans="1:9" x14ac:dyDescent="0.2">
      <c r="A101">
        <v>1.32294811307768E-3</v>
      </c>
      <c r="B101" t="s">
        <v>292</v>
      </c>
      <c r="F101">
        <v>0</v>
      </c>
      <c r="H101">
        <v>1.806612079710112</v>
      </c>
      <c r="I101" s="35">
        <f t="shared" si="2"/>
        <v>7.3228122845827508E-4</v>
      </c>
    </row>
    <row r="102" spans="1:9" x14ac:dyDescent="0.2">
      <c r="A102">
        <v>1.288322748564976E-3</v>
      </c>
      <c r="B102" t="s">
        <v>293</v>
      </c>
      <c r="F102">
        <v>0</v>
      </c>
      <c r="H102">
        <v>1.830232835029366</v>
      </c>
      <c r="I102" s="35">
        <f t="shared" si="2"/>
        <v>7.0391194164337297E-4</v>
      </c>
    </row>
    <row r="103" spans="1:9" x14ac:dyDescent="0.2">
      <c r="A103">
        <v>1.2276610277900479E-3</v>
      </c>
      <c r="B103" t="s">
        <v>294</v>
      </c>
      <c r="F103">
        <v>0</v>
      </c>
      <c r="H103">
        <v>1.8385393248819739</v>
      </c>
      <c r="I103" s="35">
        <f t="shared" si="2"/>
        <v>6.6773716024206241E-4</v>
      </c>
    </row>
    <row r="104" spans="1:9" x14ac:dyDescent="0.2">
      <c r="A104">
        <v>3.8520523491575392E-3</v>
      </c>
      <c r="B104" t="s">
        <v>295</v>
      </c>
      <c r="F104">
        <v>0</v>
      </c>
      <c r="H104">
        <v>2.0828652712757512</v>
      </c>
      <c r="I104" s="35">
        <f t="shared" si="2"/>
        <v>1.84940063204288E-3</v>
      </c>
    </row>
    <row r="105" spans="1:9" x14ac:dyDescent="0.2">
      <c r="A105">
        <v>2.0191700069864911E-3</v>
      </c>
      <c r="B105" t="s">
        <v>296</v>
      </c>
      <c r="F105">
        <v>0</v>
      </c>
      <c r="H105">
        <v>1.981687907604583</v>
      </c>
      <c r="I105" s="35">
        <f t="shared" si="2"/>
        <v>1.0189142292477405E-3</v>
      </c>
    </row>
    <row r="106" spans="1:9" x14ac:dyDescent="0.2">
      <c r="A106">
        <v>1.617254407367373E-3</v>
      </c>
      <c r="B106" t="s">
        <v>297</v>
      </c>
      <c r="F106">
        <v>0</v>
      </c>
      <c r="H106">
        <v>1.9016959743287349</v>
      </c>
      <c r="I106" s="35">
        <f t="shared" si="2"/>
        <v>8.5042742330999313E-4</v>
      </c>
    </row>
    <row r="107" spans="1:9" x14ac:dyDescent="0.2">
      <c r="A107">
        <v>1.6401783751248721E-3</v>
      </c>
      <c r="B107" t="s">
        <v>298</v>
      </c>
      <c r="F107">
        <v>0</v>
      </c>
      <c r="H107">
        <v>1.8713811534420171</v>
      </c>
      <c r="I107" s="35">
        <f t="shared" si="2"/>
        <v>8.7645340026434729E-4</v>
      </c>
    </row>
    <row r="108" spans="1:9" x14ac:dyDescent="0.2">
      <c r="A108">
        <v>1.648940783339335E-3</v>
      </c>
      <c r="B108" t="s">
        <v>299</v>
      </c>
      <c r="F108">
        <v>0</v>
      </c>
      <c r="H108">
        <v>1.868312990991966</v>
      </c>
      <c r="I108" s="35">
        <f t="shared" si="2"/>
        <v>8.8258273174230989E-4</v>
      </c>
    </row>
    <row r="109" spans="1:9" x14ac:dyDescent="0.2">
      <c r="A109">
        <v>1.8504307891177049E-3</v>
      </c>
      <c r="B109" t="s">
        <v>300</v>
      </c>
      <c r="F109">
        <v>0</v>
      </c>
      <c r="H109">
        <v>1.9044480149176719</v>
      </c>
      <c r="I109" s="35">
        <f t="shared" si="2"/>
        <v>9.7163628233648471E-4</v>
      </c>
    </row>
    <row r="110" spans="1:9" x14ac:dyDescent="0.2">
      <c r="A110">
        <v>1.7844137085539309E-3</v>
      </c>
      <c r="B110" t="s">
        <v>301</v>
      </c>
      <c r="F110">
        <v>0</v>
      </c>
      <c r="H110">
        <v>1.950326580068972</v>
      </c>
      <c r="I110" s="35">
        <f t="shared" si="2"/>
        <v>9.1493072328985346E-4</v>
      </c>
    </row>
    <row r="111" spans="1:9" x14ac:dyDescent="0.2">
      <c r="A111">
        <v>6.5979246705839212E-2</v>
      </c>
      <c r="B111" t="s">
        <v>302</v>
      </c>
      <c r="H111">
        <v>1.781765443569151</v>
      </c>
    </row>
    <row r="112" spans="1:9" x14ac:dyDescent="0.2">
      <c r="A112">
        <v>5.8353873091326121E-2</v>
      </c>
      <c r="B112" t="s">
        <v>303</v>
      </c>
      <c r="H112">
        <v>1.8559547121535589</v>
      </c>
    </row>
    <row r="113" spans="1:9" x14ac:dyDescent="0.2">
      <c r="A113">
        <v>7.3170322638733548E-2</v>
      </c>
      <c r="B113" t="s">
        <v>304</v>
      </c>
      <c r="H113">
        <v>1.853345104464291</v>
      </c>
    </row>
    <row r="114" spans="1:9" x14ac:dyDescent="0.2">
      <c r="A114">
        <v>1.1718776788661071E-2</v>
      </c>
      <c r="B114" t="s">
        <v>305</v>
      </c>
      <c r="F114">
        <v>0</v>
      </c>
      <c r="H114">
        <v>1.7085369930319001</v>
      </c>
      <c r="I114" s="35">
        <f t="shared" si="2"/>
        <v>6.8589540855450879E-3</v>
      </c>
    </row>
    <row r="115" spans="1:9" x14ac:dyDescent="0.2">
      <c r="A115">
        <v>1.463152923113925E-3</v>
      </c>
      <c r="B115" t="s">
        <v>306</v>
      </c>
      <c r="F115">
        <v>0</v>
      </c>
      <c r="H115">
        <v>1.6516754666109019</v>
      </c>
      <c r="I115" s="35">
        <f t="shared" si="2"/>
        <v>8.8585981489220202E-4</v>
      </c>
    </row>
    <row r="116" spans="1:9" x14ac:dyDescent="0.2">
      <c r="A116">
        <v>3.0269311879679689E-3</v>
      </c>
      <c r="B116" t="s">
        <v>307</v>
      </c>
      <c r="F116">
        <v>0</v>
      </c>
      <c r="H116">
        <v>1.6201979530320061</v>
      </c>
      <c r="I116" s="35">
        <f t="shared" si="2"/>
        <v>1.8682477547286307E-3</v>
      </c>
    </row>
    <row r="117" spans="1:9" x14ac:dyDescent="0.2">
      <c r="A117">
        <v>2.2067767431458718E-3</v>
      </c>
      <c r="B117" t="s">
        <v>308</v>
      </c>
      <c r="F117">
        <v>0</v>
      </c>
      <c r="H117">
        <v>1.6137442452708921</v>
      </c>
      <c r="I117" s="35">
        <f t="shared" si="2"/>
        <v>1.3674885283791857E-3</v>
      </c>
    </row>
    <row r="118" spans="1:9" x14ac:dyDescent="0.2">
      <c r="A118">
        <v>0.57576075072426247</v>
      </c>
      <c r="B118" t="s">
        <v>309</v>
      </c>
      <c r="H118">
        <v>1.8902201032163159</v>
      </c>
    </row>
    <row r="119" spans="1:9" x14ac:dyDescent="0.2">
      <c r="A119">
        <v>4.0145540303527603E-3</v>
      </c>
      <c r="B119" t="s">
        <v>310</v>
      </c>
      <c r="F119">
        <v>0</v>
      </c>
      <c r="H119">
        <v>1.8247199079313781</v>
      </c>
      <c r="I119" s="35">
        <f t="shared" si="2"/>
        <v>2.2000932926215079E-3</v>
      </c>
    </row>
    <row r="120" spans="1:9" x14ac:dyDescent="0.2">
      <c r="A120">
        <v>1.776990394244455E-3</v>
      </c>
      <c r="B120" t="s">
        <v>311</v>
      </c>
      <c r="F120">
        <v>0</v>
      </c>
      <c r="H120">
        <v>1.834711625517585</v>
      </c>
      <c r="I120" s="35">
        <f t="shared" si="2"/>
        <v>9.6853934401988293E-4</v>
      </c>
    </row>
    <row r="121" spans="1:9" x14ac:dyDescent="0.2">
      <c r="A121">
        <v>5.9897970441287083E-3</v>
      </c>
      <c r="B121" t="s">
        <v>312</v>
      </c>
      <c r="F121">
        <v>0</v>
      </c>
      <c r="H121">
        <v>1.821220907571282</v>
      </c>
      <c r="I121" s="35">
        <f t="shared" si="2"/>
        <v>3.2888909957202814E-3</v>
      </c>
    </row>
    <row r="122" spans="1:9" x14ac:dyDescent="0.2">
      <c r="A122">
        <v>1.3110023864486211E-3</v>
      </c>
      <c r="B122" t="s">
        <v>313</v>
      </c>
      <c r="F122">
        <v>0</v>
      </c>
      <c r="H122">
        <v>1.815108049663402</v>
      </c>
      <c r="I122" s="35">
        <f t="shared" si="2"/>
        <v>7.2227236648073729E-4</v>
      </c>
    </row>
    <row r="123" spans="1:9" x14ac:dyDescent="0.2">
      <c r="A123">
        <v>1.351654912103441E-3</v>
      </c>
      <c r="B123" t="s">
        <v>314</v>
      </c>
      <c r="F123">
        <v>0</v>
      </c>
      <c r="H123">
        <v>1.8429245467771109</v>
      </c>
      <c r="I123" s="35">
        <f t="shared" si="2"/>
        <v>7.3342932811177892E-4</v>
      </c>
    </row>
    <row r="124" spans="1:9" x14ac:dyDescent="0.2">
      <c r="A124">
        <v>1.295311011805826E-3</v>
      </c>
      <c r="B124" t="s">
        <v>315</v>
      </c>
      <c r="F124">
        <v>0</v>
      </c>
      <c r="H124">
        <v>1.8300543290645039</v>
      </c>
      <c r="I124" s="35">
        <f t="shared" si="2"/>
        <v>7.0779921187802625E-4</v>
      </c>
    </row>
    <row r="125" spans="1:9" x14ac:dyDescent="0.2">
      <c r="A125">
        <v>4.1705475853449817E-2</v>
      </c>
      <c r="B125" t="s">
        <v>316</v>
      </c>
      <c r="F125">
        <v>0</v>
      </c>
      <c r="H125">
        <v>1.8065923331145159</v>
      </c>
      <c r="I125" s="35">
        <f t="shared" si="2"/>
        <v>2.3085161543639848E-2</v>
      </c>
    </row>
    <row r="126" spans="1:9" x14ac:dyDescent="0.2">
      <c r="A126">
        <v>2.732000937603174E-2</v>
      </c>
      <c r="B126" t="s">
        <v>317</v>
      </c>
      <c r="F126">
        <v>0</v>
      </c>
      <c r="H126">
        <v>1.8378513396883409</v>
      </c>
      <c r="I126" s="35">
        <f t="shared" si="2"/>
        <v>1.4865190010778897E-2</v>
      </c>
    </row>
    <row r="127" spans="1:9" x14ac:dyDescent="0.2">
      <c r="A127">
        <v>1.4826693432951801E-3</v>
      </c>
      <c r="B127" t="s">
        <v>318</v>
      </c>
      <c r="F127">
        <v>0</v>
      </c>
      <c r="H127">
        <v>1.843742324968767</v>
      </c>
      <c r="I127" s="35">
        <f t="shared" si="2"/>
        <v>8.0416299133356198E-4</v>
      </c>
    </row>
    <row r="128" spans="1:9" x14ac:dyDescent="0.2">
      <c r="A128">
        <v>1.4958482071581931E-3</v>
      </c>
      <c r="B128" t="s">
        <v>319</v>
      </c>
      <c r="F128">
        <v>0</v>
      </c>
      <c r="H128">
        <v>1.8235293664043211</v>
      </c>
      <c r="I128" s="35">
        <f t="shared" si="2"/>
        <v>8.2030387594346369E-4</v>
      </c>
    </row>
    <row r="129" spans="1:9" x14ac:dyDescent="0.2">
      <c r="A129">
        <v>1.3837632396000851E-3</v>
      </c>
      <c r="B129" t="s">
        <v>320</v>
      </c>
      <c r="F129">
        <v>0</v>
      </c>
      <c r="H129">
        <v>1.8143205045237409</v>
      </c>
      <c r="I129" s="35">
        <f t="shared" si="2"/>
        <v>7.6268952268900415E-4</v>
      </c>
    </row>
    <row r="130" spans="1:9" x14ac:dyDescent="0.2">
      <c r="A130">
        <v>1.3537992234087079E-3</v>
      </c>
      <c r="B130" t="s">
        <v>321</v>
      </c>
      <c r="F130">
        <v>0</v>
      </c>
      <c r="H130">
        <v>1.8166904814752209</v>
      </c>
      <c r="I130" s="35">
        <f t="shared" si="2"/>
        <v>7.4520081280404576E-4</v>
      </c>
    </row>
    <row r="131" spans="1:9" x14ac:dyDescent="0.2">
      <c r="A131">
        <v>1.576810514128862E-3</v>
      </c>
      <c r="B131" t="s">
        <v>322</v>
      </c>
      <c r="F131">
        <v>0</v>
      </c>
      <c r="H131">
        <v>1.810255187033317</v>
      </c>
      <c r="I131" s="35">
        <f t="shared" si="2"/>
        <v>8.7104322386335543E-4</v>
      </c>
    </row>
    <row r="132" spans="1:9" x14ac:dyDescent="0.2">
      <c r="A132">
        <v>4.7668592471113002E-3</v>
      </c>
      <c r="B132" t="s">
        <v>323</v>
      </c>
      <c r="F132">
        <v>0</v>
      </c>
      <c r="H132">
        <v>2.127583032463463</v>
      </c>
      <c r="I132" s="35">
        <f t="shared" si="2"/>
        <v>2.2405044477121537E-3</v>
      </c>
    </row>
    <row r="133" spans="1:9" x14ac:dyDescent="0.2">
      <c r="A133">
        <v>2.135251990188272E-3</v>
      </c>
      <c r="B133" t="s">
        <v>324</v>
      </c>
      <c r="F133">
        <v>0</v>
      </c>
      <c r="H133">
        <v>2.050542495058052</v>
      </c>
      <c r="I133" s="35">
        <f t="shared" si="2"/>
        <v>1.0413107728000643E-3</v>
      </c>
    </row>
    <row r="134" spans="1:9" x14ac:dyDescent="0.2">
      <c r="A134">
        <v>1.891740843604064E-3</v>
      </c>
      <c r="B134" t="s">
        <v>325</v>
      </c>
      <c r="F134">
        <v>0</v>
      </c>
      <c r="H134">
        <v>2.032205826444017</v>
      </c>
      <c r="I134" s="35">
        <f t="shared" si="2"/>
        <v>9.3088053335338547E-4</v>
      </c>
    </row>
    <row r="135" spans="1:9" x14ac:dyDescent="0.2">
      <c r="A135">
        <v>3.8520631949746872E-3</v>
      </c>
      <c r="B135" t="s">
        <v>326</v>
      </c>
      <c r="F135">
        <v>0</v>
      </c>
      <c r="H135">
        <v>2.0931071679569051</v>
      </c>
      <c r="I135" s="35">
        <f t="shared" si="2"/>
        <v>1.8403564107683556E-3</v>
      </c>
    </row>
    <row r="136" spans="1:9" x14ac:dyDescent="0.2">
      <c r="A136">
        <v>2.9668601006048079E-3</v>
      </c>
      <c r="B136" t="s">
        <v>327</v>
      </c>
      <c r="F136">
        <v>0</v>
      </c>
      <c r="H136">
        <v>1.921747426673682</v>
      </c>
      <c r="I136" s="35">
        <f t="shared" si="2"/>
        <v>1.5438345640145295E-3</v>
      </c>
    </row>
    <row r="137" spans="1:9" x14ac:dyDescent="0.2">
      <c r="A137">
        <v>3.7940412530662452E-3</v>
      </c>
      <c r="B137" t="s">
        <v>328</v>
      </c>
      <c r="F137">
        <v>0</v>
      </c>
      <c r="H137">
        <v>2.233707651456883</v>
      </c>
      <c r="I137" s="35">
        <f t="shared" si="2"/>
        <v>1.6985397576946436E-3</v>
      </c>
    </row>
    <row r="138" spans="1:9" x14ac:dyDescent="0.2">
      <c r="A138">
        <v>2.235036868752652E-3</v>
      </c>
      <c r="B138" t="s">
        <v>329</v>
      </c>
      <c r="F138">
        <v>0</v>
      </c>
      <c r="H138">
        <v>2.0575868302816089</v>
      </c>
      <c r="I138" s="35">
        <f t="shared" si="2"/>
        <v>1.0862418226339234E-3</v>
      </c>
    </row>
    <row r="139" spans="1:9" x14ac:dyDescent="0.2">
      <c r="A139">
        <v>5.7980305130202201E-3</v>
      </c>
      <c r="B139" t="s">
        <v>330</v>
      </c>
      <c r="F139">
        <v>0</v>
      </c>
      <c r="H139">
        <v>1.977040084190379</v>
      </c>
      <c r="I139" s="35">
        <f t="shared" si="2"/>
        <v>2.9326823261626388E-3</v>
      </c>
    </row>
    <row r="140" spans="1:9" x14ac:dyDescent="0.2">
      <c r="A140">
        <v>3.0051570774705218E-3</v>
      </c>
      <c r="B140" t="s">
        <v>331</v>
      </c>
      <c r="F140">
        <v>0</v>
      </c>
      <c r="H140">
        <v>2.0594249475934339</v>
      </c>
      <c r="I140" s="35">
        <f t="shared" ref="I140:I152" si="3">A140/H140</f>
        <v>1.4592214593604077E-3</v>
      </c>
    </row>
    <row r="141" spans="1:9" x14ac:dyDescent="0.2">
      <c r="A141">
        <v>2.6899007593409242E-3</v>
      </c>
      <c r="B141" t="s">
        <v>332</v>
      </c>
      <c r="F141">
        <v>0</v>
      </c>
      <c r="H141">
        <v>2.079097827859461</v>
      </c>
      <c r="I141" s="35">
        <f t="shared" si="3"/>
        <v>1.2937826798223903E-3</v>
      </c>
    </row>
    <row r="142" spans="1:9" x14ac:dyDescent="0.2">
      <c r="A142">
        <v>3.098763514880149E-3</v>
      </c>
      <c r="B142" t="s">
        <v>333</v>
      </c>
      <c r="F142">
        <v>0</v>
      </c>
      <c r="H142">
        <v>2.0195578617612302</v>
      </c>
      <c r="I142" s="35">
        <f t="shared" si="3"/>
        <v>1.5343771889643992E-3</v>
      </c>
    </row>
    <row r="143" spans="1:9" x14ac:dyDescent="0.2">
      <c r="A143">
        <v>4.4715877291580724E-3</v>
      </c>
      <c r="B143" t="s">
        <v>334</v>
      </c>
      <c r="F143">
        <v>0</v>
      </c>
      <c r="H143">
        <v>1.5760839845097949</v>
      </c>
      <c r="I143" s="35">
        <f t="shared" si="3"/>
        <v>2.8371506677982378E-3</v>
      </c>
    </row>
    <row r="144" spans="1:9" x14ac:dyDescent="0.2">
      <c r="A144">
        <v>2.7710494879290581E-3</v>
      </c>
      <c r="B144" t="s">
        <v>335</v>
      </c>
      <c r="F144">
        <v>0</v>
      </c>
      <c r="H144">
        <v>1.5731200269263279</v>
      </c>
      <c r="I144" s="35">
        <f t="shared" si="3"/>
        <v>1.7614990849384384E-3</v>
      </c>
    </row>
    <row r="145" spans="1:9" x14ac:dyDescent="0.2">
      <c r="A145">
        <v>2.3005051771119302E-3</v>
      </c>
      <c r="B145" t="s">
        <v>336</v>
      </c>
      <c r="F145">
        <v>0</v>
      </c>
      <c r="H145">
        <v>1.5814221282769609</v>
      </c>
      <c r="I145" s="35">
        <f t="shared" si="3"/>
        <v>1.4547065808535552E-3</v>
      </c>
    </row>
    <row r="146" spans="1:9" x14ac:dyDescent="0.2">
      <c r="A146">
        <v>2.5132247377810698E-3</v>
      </c>
      <c r="B146" t="s">
        <v>337</v>
      </c>
      <c r="F146">
        <v>0</v>
      </c>
      <c r="H146">
        <v>1.5651700436280289</v>
      </c>
      <c r="I146" s="35">
        <f t="shared" si="3"/>
        <v>1.6057199331233503E-3</v>
      </c>
    </row>
    <row r="147" spans="1:9" x14ac:dyDescent="0.2">
      <c r="A147">
        <v>2.278602486429279E-3</v>
      </c>
      <c r="B147" t="s">
        <v>338</v>
      </c>
      <c r="F147">
        <v>0</v>
      </c>
      <c r="H147">
        <v>1.5573399445181371</v>
      </c>
      <c r="I147" s="35">
        <f t="shared" si="3"/>
        <v>1.463137508576723E-3</v>
      </c>
    </row>
    <row r="148" spans="1:9" x14ac:dyDescent="0.2">
      <c r="A148">
        <v>3.7156149015819501E-3</v>
      </c>
      <c r="B148" t="s">
        <v>339</v>
      </c>
      <c r="F148">
        <v>0</v>
      </c>
      <c r="H148">
        <v>1.5803379646402631</v>
      </c>
      <c r="I148" s="35">
        <f t="shared" si="3"/>
        <v>2.3511520856412168E-3</v>
      </c>
    </row>
    <row r="149" spans="1:9" x14ac:dyDescent="0.2">
      <c r="A149">
        <v>2.4906942868792871E-3</v>
      </c>
      <c r="B149" t="s">
        <v>340</v>
      </c>
      <c r="F149">
        <v>0</v>
      </c>
      <c r="H149">
        <v>1.6372289153617059</v>
      </c>
      <c r="I149" s="35">
        <f t="shared" si="3"/>
        <v>1.5212865247551707E-3</v>
      </c>
    </row>
    <row r="150" spans="1:9" x14ac:dyDescent="0.2">
      <c r="A150">
        <v>2.1643671313434439E-3</v>
      </c>
      <c r="B150" t="s">
        <v>341</v>
      </c>
      <c r="F150">
        <v>0</v>
      </c>
      <c r="H150">
        <v>1.5834102894948361</v>
      </c>
      <c r="I150" s="35">
        <f t="shared" si="3"/>
        <v>1.3669022777627355E-3</v>
      </c>
    </row>
    <row r="151" spans="1:9" x14ac:dyDescent="0.2">
      <c r="A151" s="36">
        <v>2.8700000000000002E-3</v>
      </c>
      <c r="B151" s="37" t="s">
        <v>342</v>
      </c>
      <c r="F151">
        <v>0</v>
      </c>
      <c r="H151" s="38">
        <v>1.65595</v>
      </c>
      <c r="I151" s="35">
        <f t="shared" si="3"/>
        <v>1.7331441166701894E-3</v>
      </c>
    </row>
    <row r="152" spans="1:9" x14ac:dyDescent="0.2">
      <c r="A152" s="38">
        <v>1.85888E-3</v>
      </c>
      <c r="B152" s="37" t="s">
        <v>343</v>
      </c>
      <c r="F152">
        <v>0</v>
      </c>
      <c r="H152" s="38">
        <v>1.6522399999999999</v>
      </c>
      <c r="I152" s="35">
        <f t="shared" si="3"/>
        <v>1.125066576284317E-3</v>
      </c>
    </row>
  </sheetData>
  <autoFilter ref="A1:I152" xr:uid="{7FE728E3-B767-944C-BD87-028D23F9FF75}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6B0EE-0AD8-7A43-B985-6C967CF42E4D}">
  <dimension ref="A2:BR27"/>
  <sheetViews>
    <sheetView workbookViewId="0">
      <selection activeCell="H25" sqref="H25"/>
    </sheetView>
  </sheetViews>
  <sheetFormatPr baseColWidth="10" defaultRowHeight="16" x14ac:dyDescent="0.2"/>
  <cols>
    <col min="1" max="1" width="14.83203125" customWidth="1"/>
    <col min="2" max="2" width="26.5" customWidth="1"/>
  </cols>
  <sheetData>
    <row r="2" spans="1:70" x14ac:dyDescent="0.2">
      <c r="F2" t="s">
        <v>225</v>
      </c>
      <c r="G2" t="s">
        <v>226</v>
      </c>
    </row>
    <row r="3" spans="1:70" s="1" customFormat="1" x14ac:dyDescent="0.2">
      <c r="A3" s="1" t="s">
        <v>0</v>
      </c>
      <c r="C3" s="1" t="s">
        <v>23</v>
      </c>
      <c r="D3" s="1" t="s">
        <v>227</v>
      </c>
      <c r="E3" s="28" t="s">
        <v>137</v>
      </c>
      <c r="F3" s="28"/>
      <c r="G3" s="28"/>
      <c r="H3" s="28"/>
      <c r="I3" s="1" t="s">
        <v>25</v>
      </c>
      <c r="J3" s="28" t="s">
        <v>137</v>
      </c>
      <c r="K3" s="1" t="s">
        <v>27</v>
      </c>
      <c r="L3" s="28" t="s">
        <v>137</v>
      </c>
      <c r="M3" s="1" t="s">
        <v>5</v>
      </c>
      <c r="N3" s="28" t="s">
        <v>137</v>
      </c>
      <c r="O3" s="1" t="s">
        <v>30</v>
      </c>
      <c r="P3" s="28" t="s">
        <v>137</v>
      </c>
      <c r="Q3" s="1" t="s">
        <v>228</v>
      </c>
      <c r="R3" s="28" t="s">
        <v>137</v>
      </c>
      <c r="S3" s="1" t="s">
        <v>34</v>
      </c>
      <c r="T3" s="28" t="s">
        <v>137</v>
      </c>
      <c r="U3" s="28"/>
      <c r="V3" s="28"/>
      <c r="W3" s="1" t="s">
        <v>36</v>
      </c>
      <c r="X3" s="28" t="s">
        <v>137</v>
      </c>
      <c r="Y3" s="1" t="s">
        <v>38</v>
      </c>
      <c r="Z3" s="28" t="s">
        <v>137</v>
      </c>
      <c r="AA3" s="1" t="s">
        <v>40</v>
      </c>
      <c r="AB3" s="28" t="s">
        <v>137</v>
      </c>
      <c r="AC3" s="1" t="s">
        <v>42</v>
      </c>
      <c r="AD3" s="28" t="s">
        <v>137</v>
      </c>
      <c r="AE3" s="1" t="s">
        <v>44</v>
      </c>
      <c r="AF3" s="28" t="s">
        <v>137</v>
      </c>
      <c r="AG3" s="1" t="s">
        <v>229</v>
      </c>
      <c r="AH3" s="28" t="s">
        <v>137</v>
      </c>
      <c r="AI3" s="1" t="s">
        <v>48</v>
      </c>
      <c r="AJ3" s="28" t="s">
        <v>137</v>
      </c>
      <c r="AL3" s="28" t="s">
        <v>157</v>
      </c>
      <c r="AM3" s="28" t="s">
        <v>158</v>
      </c>
      <c r="AN3" s="28" t="s">
        <v>159</v>
      </c>
      <c r="AO3" s="28" t="s">
        <v>160</v>
      </c>
      <c r="AP3" s="28" t="s">
        <v>161</v>
      </c>
      <c r="AQ3" s="28" t="s">
        <v>162</v>
      </c>
      <c r="AR3" s="28" t="s">
        <v>163</v>
      </c>
      <c r="AU3" s="28"/>
      <c r="AW3" s="28"/>
      <c r="AY3" s="28"/>
      <c r="BA3" s="28"/>
      <c r="BC3" s="28"/>
      <c r="BE3" s="28"/>
      <c r="BG3" s="28"/>
      <c r="BH3" s="28"/>
      <c r="BK3"/>
      <c r="BL3"/>
      <c r="BM3"/>
      <c r="BN3"/>
      <c r="BO3"/>
      <c r="BP3"/>
      <c r="BQ3"/>
      <c r="BR3"/>
    </row>
    <row r="4" spans="1:70" x14ac:dyDescent="0.2">
      <c r="A4" s="18" t="s">
        <v>230</v>
      </c>
      <c r="B4" s="18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</row>
    <row r="5" spans="1:70" x14ac:dyDescent="0.2">
      <c r="A5" t="s">
        <v>231</v>
      </c>
      <c r="B5" s="13">
        <v>49.7</v>
      </c>
      <c r="C5">
        <v>900</v>
      </c>
      <c r="D5">
        <v>8.6065176418996091E-3</v>
      </c>
      <c r="E5">
        <v>8.8304546658518515E-5</v>
      </c>
      <c r="F5">
        <f>B5*D5</f>
        <v>0.42774392680241058</v>
      </c>
      <c r="G5">
        <v>65</v>
      </c>
      <c r="I5">
        <v>1.497646182220651</v>
      </c>
      <c r="J5">
        <v>1.4824567467183621E-3</v>
      </c>
      <c r="K5">
        <v>1.8328472336577064</v>
      </c>
      <c r="L5">
        <v>1.6623366594465754E-3</v>
      </c>
      <c r="M5">
        <v>0.27673589644461416</v>
      </c>
      <c r="N5">
        <v>4.4121708690558357E-4</v>
      </c>
      <c r="O5">
        <v>1</v>
      </c>
      <c r="P5">
        <v>0</v>
      </c>
      <c r="Q5">
        <v>1.0953391179448981</v>
      </c>
      <c r="R5">
        <v>1.4236001579610745E-3</v>
      </c>
      <c r="S5">
        <v>0.16911585042284955</v>
      </c>
      <c r="T5">
        <v>3.8020786837253471E-4</v>
      </c>
      <c r="W5">
        <v>855.35</v>
      </c>
      <c r="X5">
        <v>8.6512168295320713</v>
      </c>
      <c r="Y5">
        <v>148851.45000000001</v>
      </c>
      <c r="Z5">
        <v>312.57489607755559</v>
      </c>
      <c r="AA5">
        <v>182163.4</v>
      </c>
      <c r="AB5">
        <v>265.45650253260345</v>
      </c>
      <c r="AC5">
        <v>27504.75</v>
      </c>
      <c r="AD5">
        <v>65.03055455949756</v>
      </c>
      <c r="AE5">
        <v>99390.8</v>
      </c>
      <c r="AF5">
        <v>199.23332790316087</v>
      </c>
      <c r="AG5">
        <v>108867.9</v>
      </c>
      <c r="AH5">
        <v>285.269539208097</v>
      </c>
      <c r="AI5">
        <v>16809.099999999999</v>
      </c>
      <c r="AJ5">
        <v>58.788420807609988</v>
      </c>
      <c r="AL5">
        <v>1.4202288755076589</v>
      </c>
      <c r="AM5">
        <v>1.1486194078942893</v>
      </c>
      <c r="AN5">
        <v>1.0932183892759115</v>
      </c>
      <c r="AO5">
        <v>1.1123261275210579</v>
      </c>
      <c r="AP5">
        <v>0</v>
      </c>
      <c r="AQ5">
        <v>1.4081613938638342</v>
      </c>
      <c r="AR5">
        <v>1.281358922570762</v>
      </c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</row>
    <row r="6" spans="1:70" x14ac:dyDescent="0.2">
      <c r="A6" t="s">
        <v>207</v>
      </c>
      <c r="B6" s="13">
        <v>49.7</v>
      </c>
      <c r="C6">
        <v>1414</v>
      </c>
      <c r="D6">
        <v>1.5885606458159889E-2</v>
      </c>
      <c r="E6">
        <v>1.259880470033912E-4</v>
      </c>
      <c r="F6">
        <f t="shared" ref="F6:F26" si="0">B6*D6</f>
        <v>0.78951464097054647</v>
      </c>
      <c r="G6">
        <v>65</v>
      </c>
      <c r="I6">
        <v>1.4735837400701419</v>
      </c>
      <c r="J6">
        <v>1.5596734093216427E-3</v>
      </c>
      <c r="K6">
        <v>1.8690855584462263</v>
      </c>
      <c r="L6">
        <v>1.518618586392372E-3</v>
      </c>
      <c r="M6">
        <v>0.27483189025795851</v>
      </c>
      <c r="N6">
        <v>4.8786615980151213E-4</v>
      </c>
      <c r="O6">
        <v>1</v>
      </c>
      <c r="P6">
        <v>0</v>
      </c>
      <c r="Q6">
        <v>1.0868020999416113</v>
      </c>
      <c r="R6">
        <v>1.6816722042769159E-3</v>
      </c>
      <c r="S6">
        <v>0.16553523817019658</v>
      </c>
      <c r="T6">
        <v>4.4662412203291606E-4</v>
      </c>
      <c r="W6">
        <v>1387.55</v>
      </c>
      <c r="X6">
        <v>10.794363782719397</v>
      </c>
      <c r="Y6">
        <v>128716.35</v>
      </c>
      <c r="Z6">
        <v>192.02471434961862</v>
      </c>
      <c r="AA6">
        <v>163263.1</v>
      </c>
      <c r="AB6">
        <v>216.98261996856118</v>
      </c>
      <c r="AC6">
        <v>24006.35</v>
      </c>
      <c r="AD6">
        <v>49.803840213381136</v>
      </c>
      <c r="AE6">
        <v>87349.5</v>
      </c>
      <c r="AF6">
        <v>106.49031337218076</v>
      </c>
      <c r="AG6">
        <v>94932.65</v>
      </c>
      <c r="AH6">
        <v>212.43893580831275</v>
      </c>
      <c r="AI6">
        <v>14459.7</v>
      </c>
      <c r="AJ6">
        <v>47.435945730726402</v>
      </c>
      <c r="AL6">
        <v>1.3932182288083406</v>
      </c>
      <c r="AM6">
        <v>1.147636668828212</v>
      </c>
      <c r="AN6">
        <v>0.92126351785439065</v>
      </c>
      <c r="AO6">
        <v>1.1578755792776141</v>
      </c>
      <c r="AP6">
        <v>0</v>
      </c>
      <c r="AQ6">
        <v>1.5687306580191926</v>
      </c>
      <c r="AR6">
        <v>1.428432170287357</v>
      </c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</row>
    <row r="7" spans="1:70" x14ac:dyDescent="0.2">
      <c r="A7" t="s">
        <v>232</v>
      </c>
      <c r="B7" s="13">
        <v>48.7</v>
      </c>
      <c r="C7">
        <v>1641</v>
      </c>
      <c r="D7">
        <v>1.4769104105712744E-2</v>
      </c>
      <c r="E7">
        <v>9.2557652060970392E-5</v>
      </c>
      <c r="F7">
        <f t="shared" si="0"/>
        <v>0.71925536994821071</v>
      </c>
      <c r="G7" s="13">
        <v>165</v>
      </c>
      <c r="I7">
        <v>0.29048848988900333</v>
      </c>
      <c r="J7">
        <v>4.7883793104691889E-4</v>
      </c>
      <c r="K7">
        <v>1.7749488622318139</v>
      </c>
      <c r="L7">
        <v>1.7092445614276741E-3</v>
      </c>
      <c r="M7">
        <v>0.20799610976048927</v>
      </c>
      <c r="N7">
        <v>3.6953977311261906E-4</v>
      </c>
      <c r="O7">
        <v>1</v>
      </c>
      <c r="P7">
        <v>0</v>
      </c>
      <c r="Q7">
        <v>1.1277786063430941</v>
      </c>
      <c r="R7">
        <v>1.3227994207255696E-3</v>
      </c>
      <c r="S7">
        <v>4.12925494934668E-2</v>
      </c>
      <c r="T7">
        <v>1.9066278479465027E-4</v>
      </c>
      <c r="W7">
        <v>1608.1</v>
      </c>
      <c r="X7">
        <v>9.5479124199453871</v>
      </c>
      <c r="Y7">
        <v>31630.7</v>
      </c>
      <c r="Z7">
        <v>61.918796567932844</v>
      </c>
      <c r="AA7">
        <v>193268.75</v>
      </c>
      <c r="AB7">
        <v>200.36898692425589</v>
      </c>
      <c r="AC7">
        <v>22648.1</v>
      </c>
      <c r="AD7">
        <v>42.222711523788384</v>
      </c>
      <c r="AE7">
        <v>108888</v>
      </c>
      <c r="AF7">
        <v>117.64471491473137</v>
      </c>
      <c r="AG7">
        <v>122801.2</v>
      </c>
      <c r="AH7">
        <v>183.562245286815</v>
      </c>
      <c r="AI7">
        <v>4496.3999999999996</v>
      </c>
      <c r="AJ7">
        <v>22.740457802177854</v>
      </c>
      <c r="AL7">
        <v>1.1858310110230046</v>
      </c>
      <c r="AM7">
        <v>1.2266722245354464</v>
      </c>
      <c r="AN7">
        <v>1.2079935214544237</v>
      </c>
      <c r="AO7">
        <v>1.1563277737174082</v>
      </c>
      <c r="AP7">
        <v>0</v>
      </c>
      <c r="AQ7">
        <v>1.3393686504905806</v>
      </c>
      <c r="AR7">
        <v>1.4422203705502075</v>
      </c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</row>
    <row r="8" spans="1:70" x14ac:dyDescent="0.2">
      <c r="A8" t="s">
        <v>233</v>
      </c>
      <c r="B8" s="13">
        <v>48.7</v>
      </c>
      <c r="C8">
        <v>1935</v>
      </c>
      <c r="D8">
        <v>1.4761511864927076E-2</v>
      </c>
      <c r="E8">
        <v>7.7543573570310685E-5</v>
      </c>
      <c r="F8">
        <f t="shared" si="0"/>
        <v>0.71888562782194865</v>
      </c>
      <c r="G8" s="13">
        <v>165</v>
      </c>
      <c r="I8">
        <v>0.28827819413121453</v>
      </c>
      <c r="J8">
        <v>3.8771548570264782E-4</v>
      </c>
      <c r="K8">
        <v>1.7005451466522381</v>
      </c>
      <c r="L8">
        <v>1.2041230459231762E-3</v>
      </c>
      <c r="M8">
        <v>0.20439582019282015</v>
      </c>
      <c r="N8">
        <v>2.1211646990150539E-4</v>
      </c>
      <c r="O8">
        <v>1</v>
      </c>
      <c r="P8">
        <v>0</v>
      </c>
      <c r="Q8">
        <v>1.1211798336231342</v>
      </c>
      <c r="R8">
        <v>1.1243132457535981E-3</v>
      </c>
      <c r="S8">
        <v>4.1860818049851332E-2</v>
      </c>
      <c r="T8">
        <v>1.5016588877005143E-4</v>
      </c>
      <c r="W8">
        <v>1887.7</v>
      </c>
      <c r="X8">
        <v>9.6496795692641371</v>
      </c>
      <c r="Y8">
        <v>36865.599999999999</v>
      </c>
      <c r="Z8">
        <v>53.178765053652562</v>
      </c>
      <c r="AA8">
        <v>217468.65</v>
      </c>
      <c r="AB8">
        <v>159.4432958931267</v>
      </c>
      <c r="AC8">
        <v>26139</v>
      </c>
      <c r="AD8">
        <v>46.241983658052334</v>
      </c>
      <c r="AE8">
        <v>127883</v>
      </c>
      <c r="AF8">
        <v>132.89360604000399</v>
      </c>
      <c r="AG8">
        <v>143379.25</v>
      </c>
      <c r="AH8">
        <v>183.90802728537977</v>
      </c>
      <c r="AI8">
        <v>5353.35</v>
      </c>
      <c r="AJ8">
        <v>20.797681424417934</v>
      </c>
      <c r="AL8">
        <v>1.0769390087486264</v>
      </c>
      <c r="AM8">
        <v>1.0814317450165765</v>
      </c>
      <c r="AN8">
        <v>0.95509866121256182</v>
      </c>
      <c r="AO8">
        <v>0.72669715175715421</v>
      </c>
      <c r="AP8">
        <v>0</v>
      </c>
      <c r="AQ8">
        <v>1.2392487636807126</v>
      </c>
      <c r="AR8">
        <v>1.2222583361091039</v>
      </c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</row>
    <row r="9" spans="1:70" x14ac:dyDescent="0.2">
      <c r="A9" t="s">
        <v>197</v>
      </c>
      <c r="B9" s="13">
        <v>100</v>
      </c>
      <c r="C9">
        <v>382</v>
      </c>
      <c r="D9">
        <v>3.7201053587364611E-3</v>
      </c>
      <c r="E9">
        <v>7.5645041962067906E-5</v>
      </c>
      <c r="F9">
        <f t="shared" si="0"/>
        <v>0.37201053587364613</v>
      </c>
      <c r="G9">
        <v>0</v>
      </c>
      <c r="I9">
        <v>7.5134105047441448E-3</v>
      </c>
      <c r="J9">
        <v>6.7521417807133013E-5</v>
      </c>
      <c r="K9">
        <v>1.4858612047292297</v>
      </c>
      <c r="L9">
        <v>1.670852320392275E-3</v>
      </c>
      <c r="M9">
        <v>3.2533025546566737E-4</v>
      </c>
      <c r="N9">
        <v>1.4392281282226198E-5</v>
      </c>
      <c r="O9">
        <v>1</v>
      </c>
      <c r="P9">
        <v>0</v>
      </c>
      <c r="Q9">
        <v>7.5336075761536732E-5</v>
      </c>
      <c r="R9">
        <v>8.4634726719056798E-6</v>
      </c>
      <c r="S9">
        <v>2.0542707655637755E-4</v>
      </c>
      <c r="T9">
        <v>8.9357988075006029E-6</v>
      </c>
      <c r="W9">
        <v>350.65</v>
      </c>
      <c r="X9">
        <v>7.4830598160462598</v>
      </c>
      <c r="Y9">
        <v>708.05</v>
      </c>
      <c r="Z9">
        <v>6.7533519942244036</v>
      </c>
      <c r="AA9">
        <v>140010.79999999999</v>
      </c>
      <c r="AB9">
        <v>157.37848445204014</v>
      </c>
      <c r="AC9">
        <v>30.65</v>
      </c>
      <c r="AD9">
        <v>1.3480492728773905</v>
      </c>
      <c r="AE9">
        <v>94230.6</v>
      </c>
      <c r="AF9">
        <v>136.72691568847813</v>
      </c>
      <c r="AG9">
        <v>7.1</v>
      </c>
      <c r="AH9">
        <v>0.79769404502834551</v>
      </c>
      <c r="AI9">
        <v>19.350000000000001</v>
      </c>
      <c r="AJ9">
        <v>0.8343765400143488</v>
      </c>
      <c r="AL9">
        <v>1.8065382770896783</v>
      </c>
      <c r="AM9">
        <v>1.1324066618398543</v>
      </c>
      <c r="AN9">
        <v>1.2685170424054448</v>
      </c>
      <c r="AO9">
        <v>1.1639688793421943</v>
      </c>
      <c r="AP9">
        <v>0</v>
      </c>
      <c r="AQ9">
        <v>1.4228200619122748</v>
      </c>
      <c r="AR9">
        <v>0.90941719063166981</v>
      </c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</row>
    <row r="10" spans="1:70" x14ac:dyDescent="0.2">
      <c r="A10" t="s">
        <v>198</v>
      </c>
      <c r="B10" s="13">
        <v>100</v>
      </c>
      <c r="C10">
        <v>571</v>
      </c>
      <c r="D10">
        <v>6.1873697116421982E-3</v>
      </c>
      <c r="E10">
        <v>6.7741034343408204E-5</v>
      </c>
      <c r="F10">
        <f t="shared" si="0"/>
        <v>0.61873697116421977</v>
      </c>
      <c r="G10">
        <v>0</v>
      </c>
      <c r="I10">
        <v>7.394331750769448E-3</v>
      </c>
      <c r="J10">
        <v>5.2023157754048079E-5</v>
      </c>
      <c r="K10">
        <v>1.4865021584278453</v>
      </c>
      <c r="L10">
        <v>1.5000404855310767E-3</v>
      </c>
      <c r="M10">
        <v>3.0828459660393198E-4</v>
      </c>
      <c r="N10">
        <v>1.3463447004178702E-5</v>
      </c>
      <c r="O10">
        <v>1</v>
      </c>
      <c r="P10">
        <v>0</v>
      </c>
      <c r="Q10">
        <v>1.047880710364605E-4</v>
      </c>
      <c r="R10">
        <v>7.1064635010935668E-6</v>
      </c>
      <c r="S10">
        <v>1.8915508036676477E-4</v>
      </c>
      <c r="T10">
        <v>9.4748088364435545E-6</v>
      </c>
      <c r="W10">
        <v>557.85</v>
      </c>
      <c r="X10">
        <v>6.2066496598406458</v>
      </c>
      <c r="Y10">
        <v>666.65</v>
      </c>
      <c r="Z10">
        <v>4.7084889742944744</v>
      </c>
      <c r="AA10">
        <v>134018</v>
      </c>
      <c r="AB10">
        <v>129.60521025913962</v>
      </c>
      <c r="AC10">
        <v>27.8</v>
      </c>
      <c r="AD10">
        <v>1.2195771484627913</v>
      </c>
      <c r="AE10">
        <v>90157.35</v>
      </c>
      <c r="AF10">
        <v>79.443799234692349</v>
      </c>
      <c r="AG10">
        <v>9.4499999999999993</v>
      </c>
      <c r="AH10">
        <v>0.64267123460559039</v>
      </c>
      <c r="AI10">
        <v>17.05</v>
      </c>
      <c r="AJ10">
        <v>0.85061896967969552</v>
      </c>
      <c r="AL10">
        <v>1.2253399062376691</v>
      </c>
      <c r="AM10">
        <v>0.8602774540818019</v>
      </c>
      <c r="AN10">
        <v>1.1135691940331898</v>
      </c>
      <c r="AO10">
        <v>1.0943379366453494</v>
      </c>
      <c r="AP10">
        <v>0</v>
      </c>
      <c r="AQ10">
        <v>0.99089216236703326</v>
      </c>
      <c r="AR10">
        <v>0.98302630820117043</v>
      </c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</row>
    <row r="11" spans="1:70" x14ac:dyDescent="0.2">
      <c r="A11" t="s">
        <v>199</v>
      </c>
      <c r="B11" s="13">
        <v>100</v>
      </c>
      <c r="C11">
        <v>175</v>
      </c>
      <c r="D11">
        <v>1.9704044773064958E-3</v>
      </c>
      <c r="E11">
        <v>3.8467685072128552E-5</v>
      </c>
      <c r="F11">
        <f t="shared" si="0"/>
        <v>0.19704044773064958</v>
      </c>
      <c r="G11">
        <v>0</v>
      </c>
      <c r="I11">
        <v>1.7756781336105173E-3</v>
      </c>
      <c r="J11">
        <v>3.3039134455702553E-5</v>
      </c>
      <c r="K11">
        <v>1.4940492505264529</v>
      </c>
      <c r="L11">
        <v>1.7461011443016328E-3</v>
      </c>
      <c r="M11">
        <v>3.2483198665453697E-4</v>
      </c>
      <c r="N11">
        <v>9.7888899509439189E-6</v>
      </c>
      <c r="O11">
        <v>1</v>
      </c>
      <c r="P11">
        <v>0</v>
      </c>
      <c r="Q11">
        <v>4.9067250917733629E-5</v>
      </c>
      <c r="R11">
        <v>4.5199468201742818E-6</v>
      </c>
      <c r="S11">
        <v>0.90680478862121716</v>
      </c>
      <c r="T11">
        <v>1.7357035803547321E-3</v>
      </c>
      <c r="W11">
        <v>180.75</v>
      </c>
      <c r="X11">
        <v>3.3817427771086193</v>
      </c>
      <c r="Y11">
        <v>162.94999999999999</v>
      </c>
      <c r="Z11">
        <v>3.0979407421875038</v>
      </c>
      <c r="AA11">
        <v>137090.25</v>
      </c>
      <c r="AB11">
        <v>231.37175457645964</v>
      </c>
      <c r="AC11">
        <v>29.8</v>
      </c>
      <c r="AD11">
        <v>0.89029858977051635</v>
      </c>
      <c r="AE11">
        <v>91758.399999999994</v>
      </c>
      <c r="AF11">
        <v>145.40343874888242</v>
      </c>
      <c r="AG11">
        <v>4.5</v>
      </c>
      <c r="AH11">
        <v>0.41358509593425558</v>
      </c>
      <c r="AI11">
        <v>83210.149999999994</v>
      </c>
      <c r="AJ11">
        <v>263.34427411760129</v>
      </c>
      <c r="AL11">
        <v>1.2463615930958671</v>
      </c>
      <c r="AM11">
        <v>1.1279708611833534</v>
      </c>
      <c r="AN11">
        <v>1.302411044298122</v>
      </c>
      <c r="AO11">
        <v>0.78181472136390251</v>
      </c>
      <c r="AP11">
        <v>0</v>
      </c>
      <c r="AQ11">
        <v>0.92881403863235035</v>
      </c>
      <c r="AR11">
        <v>1.9005722815200872</v>
      </c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</row>
    <row r="12" spans="1:70" x14ac:dyDescent="0.2">
      <c r="A12" t="s">
        <v>200</v>
      </c>
      <c r="B12" s="13">
        <v>100</v>
      </c>
      <c r="C12">
        <v>166</v>
      </c>
      <c r="D12">
        <v>2.0552029116002873E-3</v>
      </c>
      <c r="E12">
        <v>4.105460399406735E-5</v>
      </c>
      <c r="F12">
        <f t="shared" si="0"/>
        <v>0.20552029116002873</v>
      </c>
      <c r="G12">
        <v>0</v>
      </c>
      <c r="I12">
        <v>1.802246474662397E-3</v>
      </c>
      <c r="J12">
        <v>3.5224159180461564E-5</v>
      </c>
      <c r="K12">
        <v>1.5148346380960025</v>
      </c>
      <c r="L12">
        <v>1.1748740787802905E-3</v>
      </c>
      <c r="M12">
        <v>2.9428078265497616E-4</v>
      </c>
      <c r="N12">
        <v>9.6140846100577141E-6</v>
      </c>
      <c r="O12">
        <v>1</v>
      </c>
      <c r="P12">
        <v>0</v>
      </c>
      <c r="Q12">
        <v>7.5799815097343147E-5</v>
      </c>
      <c r="R12">
        <v>6.3521807720140998E-6</v>
      </c>
      <c r="S12">
        <v>0.91451125137206135</v>
      </c>
      <c r="T12">
        <v>1.9899766742032293E-3</v>
      </c>
      <c r="W12">
        <v>184.3</v>
      </c>
      <c r="X12">
        <v>3.537096638710759</v>
      </c>
      <c r="Y12">
        <v>161.65</v>
      </c>
      <c r="Z12">
        <v>3.1307263324061165</v>
      </c>
      <c r="AA12">
        <v>135880.75</v>
      </c>
      <c r="AB12">
        <v>183.65720177318912</v>
      </c>
      <c r="AC12">
        <v>26.4</v>
      </c>
      <c r="AD12">
        <v>0.86875591629942939</v>
      </c>
      <c r="AE12">
        <v>89700.2</v>
      </c>
      <c r="AF12">
        <v>106.36275070174756</v>
      </c>
      <c r="AG12">
        <v>6.8</v>
      </c>
      <c r="AH12">
        <v>0.56939487731783256</v>
      </c>
      <c r="AI12">
        <v>82033.600000000006</v>
      </c>
      <c r="AJ12">
        <v>235.77403767613018</v>
      </c>
      <c r="AL12">
        <v>1.2877029635257122</v>
      </c>
      <c r="AM12">
        <v>1.180089367531528</v>
      </c>
      <c r="AN12">
        <v>0.85692363661157811</v>
      </c>
      <c r="AO12">
        <v>0.79776626130656147</v>
      </c>
      <c r="AP12">
        <v>0</v>
      </c>
      <c r="AQ12">
        <v>1.0386859631960903</v>
      </c>
      <c r="AR12">
        <v>2.1409927588214295</v>
      </c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</row>
    <row r="17" spans="1:58" x14ac:dyDescent="0.2">
      <c r="A17" s="18" t="s">
        <v>234</v>
      </c>
      <c r="B17" s="18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</row>
    <row r="18" spans="1:58" x14ac:dyDescent="0.2">
      <c r="A18" t="s">
        <v>235</v>
      </c>
      <c r="B18" s="13">
        <v>49.7</v>
      </c>
      <c r="C18">
        <v>699</v>
      </c>
      <c r="D18">
        <v>9.4719307964982857E-3</v>
      </c>
      <c r="E18">
        <v>7.5706160995321346E-5</v>
      </c>
      <c r="F18">
        <f t="shared" si="0"/>
        <v>0.47075496058596483</v>
      </c>
      <c r="G18">
        <v>65</v>
      </c>
      <c r="I18">
        <v>1.6390834167054109</v>
      </c>
      <c r="J18">
        <v>1.484192922990306E-3</v>
      </c>
      <c r="K18">
        <v>1.9687638057090562</v>
      </c>
      <c r="L18">
        <v>2.231542085427308E-3</v>
      </c>
      <c r="M18">
        <v>0.2959912599387225</v>
      </c>
      <c r="N18">
        <v>4.6800028852622021E-4</v>
      </c>
      <c r="O18">
        <v>1</v>
      </c>
      <c r="P18">
        <v>0</v>
      </c>
      <c r="Q18">
        <v>1.0923014967631146</v>
      </c>
      <c r="R18">
        <v>1.6321856556692417E-3</v>
      </c>
      <c r="S18">
        <v>0.17216047024743641</v>
      </c>
      <c r="T18">
        <v>3.9215619136029274E-4</v>
      </c>
      <c r="W18">
        <v>727.16</v>
      </c>
      <c r="X18">
        <v>6.5375020713827201</v>
      </c>
      <c r="Y18">
        <v>125836</v>
      </c>
      <c r="Z18">
        <v>547.6325440779915</v>
      </c>
      <c r="AA18">
        <v>151134.39999999999</v>
      </c>
      <c r="AB18">
        <v>542.12767868833259</v>
      </c>
      <c r="AC18">
        <v>22723.040000000001</v>
      </c>
      <c r="AD18">
        <v>94.791832981539088</v>
      </c>
      <c r="AE18">
        <v>76772.240000000005</v>
      </c>
      <c r="AF18">
        <v>327.75271816823528</v>
      </c>
      <c r="AG18">
        <v>83861.16</v>
      </c>
      <c r="AH18">
        <v>403.30821414893092</v>
      </c>
      <c r="AI18">
        <v>13218.36</v>
      </c>
      <c r="AJ18">
        <v>73.946734883969015</v>
      </c>
      <c r="AL18">
        <v>1.1400061787003342</v>
      </c>
      <c r="AM18">
        <v>1.0507801924765976</v>
      </c>
      <c r="AN18">
        <v>1.3591372527133647</v>
      </c>
      <c r="AO18">
        <v>1.1126226271668367</v>
      </c>
      <c r="AP18">
        <v>0</v>
      </c>
      <c r="AQ18">
        <v>1.5897843300877823</v>
      </c>
      <c r="AR18">
        <v>1.2854776408401249</v>
      </c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</row>
    <row r="19" spans="1:58" x14ac:dyDescent="0.2">
      <c r="A19" t="s">
        <v>236</v>
      </c>
      <c r="B19" s="13">
        <v>49.7</v>
      </c>
      <c r="C19">
        <v>524</v>
      </c>
      <c r="D19">
        <v>6.6701503832652855E-3</v>
      </c>
      <c r="E19">
        <v>5.3143993549509046E-5</v>
      </c>
      <c r="F19">
        <f t="shared" si="0"/>
        <v>0.3315064740482847</v>
      </c>
      <c r="G19">
        <v>65</v>
      </c>
      <c r="I19">
        <v>1.6225201895755945</v>
      </c>
      <c r="J19">
        <v>1.4548040020093129E-3</v>
      </c>
      <c r="K19">
        <v>1.9465990657018701</v>
      </c>
      <c r="L19">
        <v>1.7728551637710924E-3</v>
      </c>
      <c r="M19">
        <v>0.2870766914909581</v>
      </c>
      <c r="N19">
        <v>4.7788820541437208E-4</v>
      </c>
      <c r="O19">
        <v>1</v>
      </c>
      <c r="P19">
        <v>0</v>
      </c>
      <c r="Q19">
        <v>1.0823283288528627</v>
      </c>
      <c r="R19">
        <v>1.9779379789156724E-3</v>
      </c>
      <c r="S19">
        <v>0.16985235266193741</v>
      </c>
      <c r="T19">
        <v>4.2010443579513682E-4</v>
      </c>
      <c r="W19">
        <v>551.16</v>
      </c>
      <c r="X19">
        <v>4.6244567248488764</v>
      </c>
      <c r="Y19">
        <v>134085.44</v>
      </c>
      <c r="Z19">
        <v>545.86042807052183</v>
      </c>
      <c r="AA19">
        <v>160855.24</v>
      </c>
      <c r="AB19">
        <v>522.11217913394819</v>
      </c>
      <c r="AC19">
        <v>23724.639999999999</v>
      </c>
      <c r="AD19">
        <v>107.15146413683139</v>
      </c>
      <c r="AE19">
        <v>82638.12</v>
      </c>
      <c r="AF19">
        <v>306.44326456947954</v>
      </c>
      <c r="AG19">
        <v>89449.36</v>
      </c>
      <c r="AH19">
        <v>436.90102952499439</v>
      </c>
      <c r="AI19">
        <v>14038.64</v>
      </c>
      <c r="AJ19">
        <v>80.15276830320127</v>
      </c>
      <c r="AL19">
        <v>0.99074185234143419</v>
      </c>
      <c r="AM19">
        <v>1.0774296194896158</v>
      </c>
      <c r="AN19">
        <v>1.1308567028582177</v>
      </c>
      <c r="AO19">
        <v>1.2010751490795324</v>
      </c>
      <c r="AP19">
        <v>0</v>
      </c>
      <c r="AQ19">
        <v>2.0128175494529645</v>
      </c>
      <c r="AR19">
        <v>1.4398722466163674</v>
      </c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</row>
    <row r="20" spans="1:58" x14ac:dyDescent="0.2">
      <c r="A20" t="s">
        <v>237</v>
      </c>
      <c r="B20">
        <v>100</v>
      </c>
      <c r="C20">
        <v>133</v>
      </c>
      <c r="D20">
        <v>1.0595593700379823E-3</v>
      </c>
      <c r="E20">
        <v>1.6395667241559945E-5</v>
      </c>
      <c r="F20">
        <f t="shared" si="0"/>
        <v>0.10595593700379823</v>
      </c>
      <c r="G20">
        <v>0</v>
      </c>
      <c r="I20">
        <v>1.1324426840217082E-3</v>
      </c>
      <c r="J20">
        <v>1.690261580171243E-5</v>
      </c>
      <c r="K20">
        <v>1.5113177772761515</v>
      </c>
      <c r="L20">
        <v>2.0294253194669274E-3</v>
      </c>
      <c r="M20">
        <v>2.5627770057047106E-4</v>
      </c>
      <c r="N20">
        <v>1.0081658826848337E-5</v>
      </c>
      <c r="O20">
        <v>1</v>
      </c>
      <c r="P20">
        <v>0</v>
      </c>
      <c r="Q20">
        <v>3.0232381163431572E-5</v>
      </c>
      <c r="R20">
        <v>3.188049586777297E-6</v>
      </c>
      <c r="S20">
        <v>0.94873763174914827</v>
      </c>
      <c r="T20">
        <v>1.2781863440709299E-3</v>
      </c>
      <c r="W20">
        <v>133.16</v>
      </c>
      <c r="X20">
        <v>2.0596763499799349</v>
      </c>
      <c r="Y20">
        <v>142.32</v>
      </c>
      <c r="Z20">
        <v>2.1289433999052205</v>
      </c>
      <c r="AA20">
        <v>189929.12</v>
      </c>
      <c r="AB20">
        <v>123.26938414167027</v>
      </c>
      <c r="AC20">
        <v>32.200000000000003</v>
      </c>
      <c r="AD20">
        <v>1.2596295751794122</v>
      </c>
      <c r="AE20">
        <v>125675.04</v>
      </c>
      <c r="AF20">
        <v>135.31045143175996</v>
      </c>
      <c r="AG20">
        <v>3.8</v>
      </c>
      <c r="AH20">
        <v>0.4</v>
      </c>
      <c r="AI20">
        <v>119229.12</v>
      </c>
      <c r="AJ20">
        <v>86.210485054506762</v>
      </c>
      <c r="AL20">
        <v>0.94843441624195557</v>
      </c>
      <c r="AM20">
        <v>0.94573935154754707</v>
      </c>
      <c r="AN20">
        <v>1.9625141154301153</v>
      </c>
      <c r="AO20">
        <v>1.1861512068394409</v>
      </c>
      <c r="AP20">
        <v>0</v>
      </c>
      <c r="AQ20">
        <v>1.0924071070766173</v>
      </c>
      <c r="AR20">
        <v>1.7709741469449256</v>
      </c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</row>
    <row r="21" spans="1:58" x14ac:dyDescent="0.2">
      <c r="A21" t="s">
        <v>238</v>
      </c>
      <c r="B21">
        <v>100</v>
      </c>
      <c r="C21">
        <v>177</v>
      </c>
      <c r="D21">
        <v>1.202943843316756E-3</v>
      </c>
      <c r="E21">
        <v>2.2772935911017507E-5</v>
      </c>
      <c r="F21">
        <f t="shared" si="0"/>
        <v>0.12029438433167559</v>
      </c>
      <c r="G21">
        <v>0</v>
      </c>
      <c r="I21">
        <v>1.1280948779463116E-3</v>
      </c>
      <c r="J21">
        <v>2.1540421805507345E-5</v>
      </c>
      <c r="K21">
        <v>1.5046635069729584</v>
      </c>
      <c r="L21">
        <v>1.5482776682289431E-3</v>
      </c>
      <c r="M21">
        <v>2.5558538945385378E-4</v>
      </c>
      <c r="N21">
        <v>7.5212891999459899E-6</v>
      </c>
      <c r="O21">
        <v>1</v>
      </c>
      <c r="P21">
        <v>0</v>
      </c>
      <c r="Q21">
        <v>4.0406606594339658E-5</v>
      </c>
      <c r="R21">
        <v>4.1994934066662746E-6</v>
      </c>
      <c r="S21">
        <v>0.94652218049731929</v>
      </c>
      <c r="T21">
        <v>1.0818963695632673E-3</v>
      </c>
      <c r="W21">
        <v>152.47999999999999</v>
      </c>
      <c r="X21">
        <v>2.9006436067420163</v>
      </c>
      <c r="Y21">
        <v>143</v>
      </c>
      <c r="Z21">
        <v>2.7640549922170505</v>
      </c>
      <c r="AA21">
        <v>190716.72</v>
      </c>
      <c r="AB21">
        <v>130.94405319321172</v>
      </c>
      <c r="AC21">
        <v>32.4</v>
      </c>
      <c r="AD21">
        <v>0.9574271077563381</v>
      </c>
      <c r="AE21">
        <v>126753.52</v>
      </c>
      <c r="AF21">
        <v>152.95192185781781</v>
      </c>
      <c r="AG21">
        <v>5.12</v>
      </c>
      <c r="AH21">
        <v>0.53015720938856115</v>
      </c>
      <c r="AI21">
        <v>119972.48</v>
      </c>
      <c r="AJ21">
        <v>120.08970424922639</v>
      </c>
      <c r="AL21">
        <v>1.2415540169289725</v>
      </c>
      <c r="AM21">
        <v>1.2127696612983643</v>
      </c>
      <c r="AN21">
        <v>1.508964148299405</v>
      </c>
      <c r="AO21">
        <v>0.89006114279100479</v>
      </c>
      <c r="AP21">
        <v>0</v>
      </c>
      <c r="AQ21">
        <v>1.2497331928939441</v>
      </c>
      <c r="AR21">
        <v>1.5080467762289895</v>
      </c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</row>
    <row r="22" spans="1:58" x14ac:dyDescent="0.2">
      <c r="A22" t="s">
        <v>239</v>
      </c>
      <c r="C22">
        <v>43627</v>
      </c>
      <c r="D22">
        <v>0.30680526048146745</v>
      </c>
      <c r="E22">
        <v>3.4608238065892E-3</v>
      </c>
      <c r="I22">
        <v>0.74462337999585204</v>
      </c>
      <c r="J22">
        <v>5.8122986278634501E-3</v>
      </c>
      <c r="K22">
        <v>1.5667611010747069</v>
      </c>
      <c r="L22">
        <v>1.4711146370128159E-3</v>
      </c>
      <c r="M22">
        <v>2.1013897244686093</v>
      </c>
      <c r="N22">
        <v>3.5924828280002883E-3</v>
      </c>
      <c r="O22">
        <v>1</v>
      </c>
      <c r="P22">
        <v>0</v>
      </c>
      <c r="Q22">
        <v>6.2869286534182383</v>
      </c>
      <c r="R22">
        <v>7.3263320993845166E-2</v>
      </c>
      <c r="S22">
        <v>0.46516734976531959</v>
      </c>
      <c r="T22">
        <v>1.3054258300541452E-3</v>
      </c>
      <c r="W22">
        <v>40115.879999999997</v>
      </c>
      <c r="X22">
        <v>434.82554095483709</v>
      </c>
      <c r="Y22">
        <v>97371.96</v>
      </c>
      <c r="Z22">
        <v>744.81517054009225</v>
      </c>
      <c r="AA22">
        <v>204890.76</v>
      </c>
      <c r="AB22">
        <v>256.64686685534792</v>
      </c>
      <c r="AC22">
        <v>274799.32</v>
      </c>
      <c r="AD22">
        <v>349.58069511916699</v>
      </c>
      <c r="AE22">
        <v>130776.68</v>
      </c>
      <c r="AF22">
        <v>216.90451601261481</v>
      </c>
      <c r="AG22">
        <v>822427.64</v>
      </c>
      <c r="AH22">
        <v>10528.821789241187</v>
      </c>
      <c r="AI22">
        <v>60828.2</v>
      </c>
      <c r="AJ22">
        <v>122.72276344128936</v>
      </c>
      <c r="AL22">
        <v>10.503281293450222</v>
      </c>
      <c r="AM22">
        <v>9.8001108979518072</v>
      </c>
      <c r="AN22">
        <v>1.4098147158071765</v>
      </c>
      <c r="AO22">
        <v>2.7044037194741852</v>
      </c>
      <c r="AP22">
        <v>0</v>
      </c>
      <c r="AQ22">
        <v>20.802505335852906</v>
      </c>
      <c r="AR22">
        <v>3.0388124874060911</v>
      </c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</row>
    <row r="23" spans="1:58" x14ac:dyDescent="0.2">
      <c r="A23" t="s">
        <v>240</v>
      </c>
      <c r="B23" s="13">
        <v>48.7</v>
      </c>
      <c r="C23">
        <v>619</v>
      </c>
      <c r="D23">
        <v>1.0347415528251105E-2</v>
      </c>
      <c r="E23">
        <v>8.6322791466100914E-5</v>
      </c>
      <c r="F23">
        <f t="shared" si="0"/>
        <v>0.50391913622582885</v>
      </c>
      <c r="G23" s="13">
        <v>165</v>
      </c>
      <c r="I23">
        <v>0.28870908091035724</v>
      </c>
      <c r="J23">
        <v>5.119792246183263E-4</v>
      </c>
      <c r="K23">
        <v>1.9814262330343433</v>
      </c>
      <c r="L23">
        <v>2.321325735376913E-3</v>
      </c>
      <c r="M23">
        <v>0.20819647801582655</v>
      </c>
      <c r="N23">
        <v>3.9261952397939544E-4</v>
      </c>
      <c r="O23">
        <v>1</v>
      </c>
      <c r="P23">
        <v>0</v>
      </c>
      <c r="Q23">
        <v>1.0559722082695846</v>
      </c>
      <c r="R23">
        <v>2.9779744174277625E-3</v>
      </c>
      <c r="S23">
        <v>3.6190754079018346E-2</v>
      </c>
      <c r="T23">
        <v>1.6011512130431306E-4</v>
      </c>
      <c r="W23">
        <v>699.16</v>
      </c>
      <c r="X23">
        <v>7.688883750801109</v>
      </c>
      <c r="Y23">
        <v>19501.88</v>
      </c>
      <c r="Z23">
        <v>105.34195618714004</v>
      </c>
      <c r="AA23">
        <v>133826.28</v>
      </c>
      <c r="AB23">
        <v>564.10611448556381</v>
      </c>
      <c r="AC23">
        <v>14063.24</v>
      </c>
      <c r="AD23">
        <v>76.374412818255649</v>
      </c>
      <c r="AE23">
        <v>67547.44</v>
      </c>
      <c r="AF23">
        <v>338.14763580424449</v>
      </c>
      <c r="AG23">
        <v>71334.92</v>
      </c>
      <c r="AH23">
        <v>453.97801312398377</v>
      </c>
      <c r="AI23">
        <v>2445</v>
      </c>
      <c r="AJ23">
        <v>18.760241647342035</v>
      </c>
      <c r="AL23">
        <v>1.1662519454125517</v>
      </c>
      <c r="AM23">
        <v>1.1593070066749622</v>
      </c>
      <c r="AN23">
        <v>1.3191023752549182</v>
      </c>
      <c r="AO23">
        <v>1.0812315948515643</v>
      </c>
      <c r="AP23">
        <v>0</v>
      </c>
      <c r="AQ23">
        <v>2.7915604566405894</v>
      </c>
      <c r="AR23">
        <v>1.1420880817246646</v>
      </c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</row>
    <row r="24" spans="1:58" x14ac:dyDescent="0.2">
      <c r="A24" t="s">
        <v>241</v>
      </c>
      <c r="B24" s="13">
        <v>48.7</v>
      </c>
      <c r="C24">
        <v>613</v>
      </c>
      <c r="D24">
        <v>1.0664804586717647E-2</v>
      </c>
      <c r="E24">
        <v>1.0020541801693315E-4</v>
      </c>
      <c r="F24">
        <f t="shared" si="0"/>
        <v>0.51937598337314939</v>
      </c>
      <c r="G24" s="13">
        <v>165</v>
      </c>
      <c r="I24">
        <v>0.288341563372843</v>
      </c>
      <c r="J24">
        <v>6.4129832925053872E-4</v>
      </c>
      <c r="K24">
        <v>2.0569346407332034</v>
      </c>
      <c r="L24">
        <v>3.1329534406715994E-3</v>
      </c>
      <c r="M24">
        <v>0.21158907437286062</v>
      </c>
      <c r="N24">
        <v>4.2525565121882966E-4</v>
      </c>
      <c r="O24">
        <v>1</v>
      </c>
      <c r="P24">
        <v>0</v>
      </c>
      <c r="Q24">
        <v>1.040866474911041</v>
      </c>
      <c r="R24">
        <v>3.8849199060779723E-3</v>
      </c>
      <c r="S24">
        <v>3.5572096900269461E-2</v>
      </c>
      <c r="T24">
        <v>1.6786410435786053E-4</v>
      </c>
      <c r="W24">
        <v>581.76</v>
      </c>
      <c r="X24">
        <v>6.0319372233691784</v>
      </c>
      <c r="Y24">
        <v>15732.08</v>
      </c>
      <c r="Z24">
        <v>103.53335887529197</v>
      </c>
      <c r="AA24">
        <v>112204.92</v>
      </c>
      <c r="AB24">
        <v>559.80973231983023</v>
      </c>
      <c r="AC24">
        <v>11544.36</v>
      </c>
      <c r="AD24">
        <v>75.517809819935863</v>
      </c>
      <c r="AE24">
        <v>54559.24</v>
      </c>
      <c r="AF24">
        <v>332.00120622270839</v>
      </c>
      <c r="AG24">
        <v>56808.36</v>
      </c>
      <c r="AH24">
        <v>504.93920716590554</v>
      </c>
      <c r="AI24">
        <v>1941.08</v>
      </c>
      <c r="AJ24">
        <v>16.451840829118989</v>
      </c>
      <c r="AL24">
        <v>1.1979912294501547</v>
      </c>
      <c r="AM24">
        <v>1.3060981378362144</v>
      </c>
      <c r="AN24">
        <v>1.5508463268990678</v>
      </c>
      <c r="AO24">
        <v>1.0425813618367352</v>
      </c>
      <c r="AP24">
        <v>0</v>
      </c>
      <c r="AQ24">
        <v>3.308982509210892</v>
      </c>
      <c r="AR24">
        <v>1.0857388089051678</v>
      </c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</row>
    <row r="25" spans="1:58" x14ac:dyDescent="0.2">
      <c r="A25" t="s">
        <v>242</v>
      </c>
      <c r="B25">
        <v>100</v>
      </c>
      <c r="C25">
        <v>83</v>
      </c>
      <c r="D25">
        <v>7.6334452017468935E-4</v>
      </c>
      <c r="E25">
        <v>1.8509284381006538E-5</v>
      </c>
      <c r="F25">
        <f t="shared" si="0"/>
        <v>7.633445201746894E-2</v>
      </c>
      <c r="G25">
        <v>0</v>
      </c>
      <c r="I25">
        <v>1.0079493420679724E-3</v>
      </c>
      <c r="J25">
        <v>1.8658081727886177E-5</v>
      </c>
      <c r="K25">
        <v>1.5094246222222778</v>
      </c>
      <c r="L25">
        <v>1.9306137877957261E-3</v>
      </c>
      <c r="M25">
        <v>2.1481108617163225E-4</v>
      </c>
      <c r="N25">
        <v>5.27821341616719E-6</v>
      </c>
      <c r="O25">
        <v>1</v>
      </c>
      <c r="P25">
        <v>0</v>
      </c>
      <c r="Q25">
        <v>2.496940118051206E-5</v>
      </c>
      <c r="R25">
        <v>2.8456483753823098E-6</v>
      </c>
      <c r="S25">
        <v>0.99745775590995989</v>
      </c>
      <c r="T25">
        <v>1.7130335974211309E-3</v>
      </c>
      <c r="W25">
        <v>94.24</v>
      </c>
      <c r="X25">
        <v>2.3038229098609113</v>
      </c>
      <c r="Y25">
        <v>124.44</v>
      </c>
      <c r="Z25">
        <v>2.3473957200835711</v>
      </c>
      <c r="AA25">
        <v>186321.84</v>
      </c>
      <c r="AB25">
        <v>145.2832484034779</v>
      </c>
      <c r="AC25">
        <v>26.52</v>
      </c>
      <c r="AD25">
        <v>0.65858434033412605</v>
      </c>
      <c r="AE25">
        <v>123441.44</v>
      </c>
      <c r="AF25">
        <v>96.89745576295249</v>
      </c>
      <c r="AG25">
        <v>3.08</v>
      </c>
      <c r="AH25">
        <v>0.35080858978460983</v>
      </c>
      <c r="AI25">
        <v>123124.24</v>
      </c>
      <c r="AJ25">
        <v>140.73175761000073</v>
      </c>
      <c r="AL25">
        <v>1.250453452994887</v>
      </c>
      <c r="AM25">
        <v>1.0968217755617962</v>
      </c>
      <c r="AN25">
        <v>1.8521576473451598</v>
      </c>
      <c r="AO25">
        <v>0.67238333268195716</v>
      </c>
      <c r="AP25">
        <v>0</v>
      </c>
      <c r="AQ25">
        <v>1.0628931771200647</v>
      </c>
      <c r="AR25">
        <v>2.265968656035847</v>
      </c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</row>
    <row r="26" spans="1:58" x14ac:dyDescent="0.2">
      <c r="A26" t="s">
        <v>243</v>
      </c>
      <c r="B26" s="13">
        <v>49.7</v>
      </c>
      <c r="C26">
        <v>1522</v>
      </c>
      <c r="D26">
        <v>1.4291434089531018E-2</v>
      </c>
      <c r="E26">
        <v>7.9991244066870867E-5</v>
      </c>
      <c r="F26">
        <f t="shared" si="0"/>
        <v>0.71028427424969165</v>
      </c>
      <c r="I26">
        <v>1.3520536679741995</v>
      </c>
      <c r="J26">
        <v>1.3633982035729255E-3</v>
      </c>
      <c r="K26">
        <v>1.7678850036435594</v>
      </c>
      <c r="L26">
        <v>2.0327696486563272E-3</v>
      </c>
      <c r="M26">
        <v>0.25479492394687187</v>
      </c>
      <c r="N26">
        <v>3.2875510553129162E-4</v>
      </c>
      <c r="O26">
        <v>1</v>
      </c>
      <c r="P26">
        <v>0</v>
      </c>
      <c r="Q26">
        <v>1.0170698529426971</v>
      </c>
      <c r="R26">
        <v>2.3497032929402722E-3</v>
      </c>
      <c r="S26">
        <v>0.20911230445350606</v>
      </c>
      <c r="T26">
        <v>3.2612011823631137E-4</v>
      </c>
      <c r="W26">
        <v>1519.28</v>
      </c>
      <c r="X26">
        <v>8.9913884726813293</v>
      </c>
      <c r="Y26">
        <v>143725.4</v>
      </c>
      <c r="Z26">
        <v>67.258754077071643</v>
      </c>
      <c r="AA26">
        <v>187928.28</v>
      </c>
      <c r="AB26">
        <v>92.894322036745962</v>
      </c>
      <c r="AC26">
        <v>27085.32</v>
      </c>
      <c r="AD26">
        <v>33.773693905168273</v>
      </c>
      <c r="AE26">
        <v>106304.04</v>
      </c>
      <c r="AF26">
        <v>114.30656849017907</v>
      </c>
      <c r="AG26">
        <v>108115.28</v>
      </c>
      <c r="AH26">
        <v>214.03254051662333</v>
      </c>
      <c r="AI26">
        <v>22228.92</v>
      </c>
      <c r="AJ26">
        <v>27.057464774069281</v>
      </c>
      <c r="AL26">
        <v>1.1511996708834131</v>
      </c>
      <c r="AM26">
        <v>1.3247118815855943</v>
      </c>
      <c r="AN26">
        <v>1.5922325321900828</v>
      </c>
      <c r="AO26">
        <v>1.0074177102384865</v>
      </c>
      <c r="AP26">
        <v>0</v>
      </c>
      <c r="AQ26">
        <v>2.8424660185416424</v>
      </c>
      <c r="AR26">
        <v>1.1237543500510594</v>
      </c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</row>
    <row r="27" spans="1:58" x14ac:dyDescent="0.2">
      <c r="B27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Melt Inclusion Data</vt:lpstr>
      <vt:lpstr>Sheet4</vt:lpstr>
      <vt:lpstr>Glass Calib With Sulfur (2)</vt:lpstr>
      <vt:lpstr>Glass Calibs Combined</vt:lpstr>
      <vt:lpstr>Glass Calib With Sulfur</vt:lpstr>
      <vt:lpstr>Mount B Drift</vt:lpstr>
      <vt:lpstr>Sheet5</vt:lpstr>
      <vt:lpstr>Mount A Drift Standards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Towbin</dc:creator>
  <cp:lastModifiedBy>Henry Towbin</cp:lastModifiedBy>
  <dcterms:created xsi:type="dcterms:W3CDTF">2024-10-30T16:37:39Z</dcterms:created>
  <dcterms:modified xsi:type="dcterms:W3CDTF">2025-04-16T15:23:20Z</dcterms:modified>
</cp:coreProperties>
</file>