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j\Desktop\"/>
    </mc:Choice>
  </mc:AlternateContent>
  <xr:revisionPtr revIDLastSave="0" documentId="13_ncr:1_{9228412A-ADBD-4E30-B290-B36FF8F291D6}" xr6:coauthVersionLast="47" xr6:coauthVersionMax="47" xr10:uidLastSave="{00000000-0000-0000-0000-000000000000}"/>
  <bookViews>
    <workbookView xWindow="-96" yWindow="-96" windowWidth="23232" windowHeight="12552" firstSheet="5" activeTab="5" xr2:uid="{05D17411-AE2E-4F0A-978A-7923BC063FD3}"/>
  </bookViews>
  <sheets>
    <sheet name="Dynasty" sheetId="2" r:id="rId1"/>
    <sheet name="Dynasty Rosters" sheetId="3" r:id="rId2"/>
    <sheet name="Dynasty Records" sheetId="7" r:id="rId3"/>
    <sheet name="Auction Rounds" sheetId="4" r:id="rId4"/>
    <sheet name="Groot Ninjas Records" sheetId="10" r:id="rId5"/>
    <sheet name="PNDL Reg. Season Game Database" sheetId="11" r:id="rId6"/>
    <sheet name="PNDL Postseason Game Database" sheetId="12" r:id="rId7"/>
    <sheet name="Sheet1" sheetId="13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3" l="1"/>
  <c r="K4" i="13"/>
  <c r="L4" i="13"/>
  <c r="K5" i="13"/>
  <c r="L5" i="13"/>
  <c r="K6" i="13"/>
  <c r="L6" i="13"/>
  <c r="K7" i="13"/>
  <c r="L7" i="13"/>
  <c r="K8" i="13"/>
  <c r="L8" i="13"/>
  <c r="K9" i="13"/>
  <c r="L9" i="13"/>
  <c r="K10" i="13"/>
  <c r="L10" i="13"/>
  <c r="K3" i="13"/>
  <c r="L3" i="13"/>
  <c r="C3" i="13"/>
  <c r="H9" i="12"/>
  <c r="I9" i="12"/>
  <c r="H2" i="12"/>
  <c r="I2" i="12"/>
  <c r="H3" i="12"/>
  <c r="I3" i="12"/>
  <c r="H12" i="12"/>
  <c r="I12" i="12"/>
  <c r="H14" i="12"/>
  <c r="I14" i="12"/>
  <c r="H6" i="12"/>
  <c r="I6" i="12"/>
  <c r="H16" i="12"/>
  <c r="I16" i="12"/>
  <c r="H10" i="12"/>
  <c r="I10" i="12"/>
  <c r="H11" i="12"/>
  <c r="I11" i="12"/>
  <c r="H4" i="12"/>
  <c r="I4" i="12"/>
  <c r="H5" i="12"/>
  <c r="I5" i="12"/>
  <c r="H13" i="12"/>
  <c r="I13" i="12"/>
  <c r="H15" i="12"/>
  <c r="I15" i="12"/>
  <c r="H7" i="12"/>
  <c r="I7" i="12"/>
  <c r="H17" i="12"/>
  <c r="I17" i="12"/>
  <c r="I8" i="12"/>
  <c r="H8" i="1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2" i="11"/>
  <c r="G3" i="11"/>
  <c r="G4" i="11"/>
  <c r="G5" i="11"/>
  <c r="C4" i="13" s="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2" i="11"/>
  <c r="D11" i="10"/>
  <c r="D3" i="10"/>
  <c r="D4" i="10"/>
  <c r="D5" i="10"/>
  <c r="D6" i="10"/>
  <c r="D7" i="10"/>
  <c r="D8" i="10"/>
  <c r="D9" i="10"/>
  <c r="C11" i="10"/>
  <c r="B11" i="10"/>
  <c r="K3" i="7"/>
  <c r="J3" i="7"/>
  <c r="D4" i="13" l="1"/>
  <c r="D7" i="13"/>
  <c r="C7" i="13"/>
  <c r="D3" i="13"/>
  <c r="D10" i="13"/>
  <c r="D6" i="13"/>
  <c r="C10" i="13"/>
  <c r="C6" i="13"/>
  <c r="D9" i="13"/>
  <c r="D5" i="13"/>
  <c r="C5" i="13"/>
  <c r="C9" i="13"/>
  <c r="D8" i="13"/>
  <c r="C8" i="13"/>
  <c r="F13" i="4"/>
  <c r="D13" i="4" l="1"/>
  <c r="D14" i="4" s="1"/>
  <c r="F14" i="4"/>
  <c r="H13" i="4"/>
  <c r="H14" i="4" s="1"/>
  <c r="J13" i="4"/>
  <c r="J14" i="4" s="1"/>
  <c r="L13" i="4"/>
  <c r="L14" i="4" s="1"/>
  <c r="N13" i="4"/>
  <c r="N14" i="4" s="1"/>
  <c r="P13" i="4"/>
  <c r="P14" i="4" s="1"/>
  <c r="B13" i="4"/>
  <c r="B14" i="4" s="1"/>
</calcChain>
</file>

<file path=xl/sharedStrings.xml><?xml version="1.0" encoding="utf-8"?>
<sst xmlns="http://schemas.openxmlformats.org/spreadsheetml/2006/main" count="1232" uniqueCount="549">
  <si>
    <t>David Johnson</t>
  </si>
  <si>
    <t>Ezekiel Elliott</t>
  </si>
  <si>
    <t>Antonio Brown</t>
  </si>
  <si>
    <t>Alvin Kamara</t>
  </si>
  <si>
    <t>DeAndre Hopkins</t>
  </si>
  <si>
    <t>Odell Beckham Jr</t>
  </si>
  <si>
    <t>Julio Jones</t>
  </si>
  <si>
    <t>Leonard Fournette</t>
  </si>
  <si>
    <t>Kareem Hunt</t>
  </si>
  <si>
    <t>Keenan Allen</t>
  </si>
  <si>
    <t>Saquon Barkley</t>
  </si>
  <si>
    <t>Dalvin Cook</t>
  </si>
  <si>
    <t>Melvin Gordon</t>
  </si>
  <si>
    <t>Davantae Adams</t>
  </si>
  <si>
    <t>Michael Thomas</t>
  </si>
  <si>
    <t>Devonta Freeman</t>
  </si>
  <si>
    <t>AJ Green</t>
  </si>
  <si>
    <t>Rob Gronkowski</t>
  </si>
  <si>
    <t>Christian McCaffery</t>
  </si>
  <si>
    <t>Travis Kelce</t>
  </si>
  <si>
    <t>TY Hilton</t>
  </si>
  <si>
    <t>Mike Evans</t>
  </si>
  <si>
    <t>Doug Baldwin</t>
  </si>
  <si>
    <t>LeSean McCoy</t>
  </si>
  <si>
    <t>Adam Thielen</t>
  </si>
  <si>
    <t>Tyreek Hill</t>
  </si>
  <si>
    <t>Larry Fitzgerald</t>
  </si>
  <si>
    <t>Aaron Rodgers</t>
  </si>
  <si>
    <t>Jerrick McKinnon</t>
  </si>
  <si>
    <t>Stefon Diggs</t>
  </si>
  <si>
    <t>Zach Ertz</t>
  </si>
  <si>
    <t>Demaryius Thomas</t>
  </si>
  <si>
    <t>Allen Robinson</t>
  </si>
  <si>
    <t>Golden Tate</t>
  </si>
  <si>
    <t>Josh Gordon</t>
  </si>
  <si>
    <t>Joe Mixon</t>
  </si>
  <si>
    <t>Jordan Howard</t>
  </si>
  <si>
    <t>Alshonn Jeffery</t>
  </si>
  <si>
    <t>Amari Cooper</t>
  </si>
  <si>
    <t>JuJu Smith-Schuster</t>
  </si>
  <si>
    <t>Jarvis Landry</t>
  </si>
  <si>
    <t>Kenyan Drake</t>
  </si>
  <si>
    <t>Derrius Guice</t>
  </si>
  <si>
    <t>Royce Freeman</t>
  </si>
  <si>
    <t>Rashaad Penny</t>
  </si>
  <si>
    <t>Sony Michel</t>
  </si>
  <si>
    <t>Ronald Jones II</t>
  </si>
  <si>
    <t>Alex Collins</t>
  </si>
  <si>
    <t>Marshawn Lynch</t>
  </si>
  <si>
    <t>Marvin Jones Jr</t>
  </si>
  <si>
    <t>Robert Woods</t>
  </si>
  <si>
    <t>Emmanuel Sanders</t>
  </si>
  <si>
    <t>Michael Crabtree</t>
  </si>
  <si>
    <t>Jay Ajayi</t>
  </si>
  <si>
    <t>Derrick Henry</t>
  </si>
  <si>
    <t>Dion Lewis</t>
  </si>
  <si>
    <t>Mark Ingram</t>
  </si>
  <si>
    <t>Duke Johnson Jr</t>
  </si>
  <si>
    <t>Pierre Garcon</t>
  </si>
  <si>
    <t>Chris Hogan</t>
  </si>
  <si>
    <t>Brandin Cooks</t>
  </si>
  <si>
    <t>Corey Davis</t>
  </si>
  <si>
    <t>Tom Brady</t>
  </si>
  <si>
    <t>Sammy Watkins</t>
  </si>
  <si>
    <t>Randall Cobb</t>
  </si>
  <si>
    <t>Devin Funchess</t>
  </si>
  <si>
    <t>Will Fuller V</t>
  </si>
  <si>
    <t>Cooper Kupp</t>
  </si>
  <si>
    <t>DeVante Parker</t>
  </si>
  <si>
    <t>Robby Anderson</t>
  </si>
  <si>
    <t>Greg Olsen</t>
  </si>
  <si>
    <t>Delanie Walker</t>
  </si>
  <si>
    <t>Evan Engram</t>
  </si>
  <si>
    <t>Lamar Miller</t>
  </si>
  <si>
    <t>Julian Edelman</t>
  </si>
  <si>
    <t>Kelvin Benjamin</t>
  </si>
  <si>
    <t>Kerryon Johnson</t>
  </si>
  <si>
    <t>Cam Newton</t>
  </si>
  <si>
    <t>Carson Wentz</t>
  </si>
  <si>
    <t>Russell Wilson</t>
  </si>
  <si>
    <t>Deshaun Watson</t>
  </si>
  <si>
    <t>Jordan Reed</t>
  </si>
  <si>
    <t>Tevin Coleman</t>
  </si>
  <si>
    <t>Tarik Cohen</t>
  </si>
  <si>
    <t>Chris Thompson</t>
  </si>
  <si>
    <t>DeSean Jackson</t>
  </si>
  <si>
    <t>Jimmy Graham</t>
  </si>
  <si>
    <t>Jordy Nelson</t>
  </si>
  <si>
    <t>Marquise Goodwin</t>
  </si>
  <si>
    <t>Dez Bryant</t>
  </si>
  <si>
    <t>Marlon Mack</t>
  </si>
  <si>
    <t>Jamaal Williams</t>
  </si>
  <si>
    <t>Isaiah Crowell</t>
  </si>
  <si>
    <t>Rex Burkhead</t>
  </si>
  <si>
    <t>D'Onta Foreman</t>
  </si>
  <si>
    <t>Kyle Rudolph</t>
  </si>
  <si>
    <t>Ty Montgomery</t>
  </si>
  <si>
    <t>Marqise Lee</t>
  </si>
  <si>
    <t>Josh Doctson</t>
  </si>
  <si>
    <t>Kenny Stills</t>
  </si>
  <si>
    <t>Sterling Shepard</t>
  </si>
  <si>
    <t>Nelson Agholor</t>
  </si>
  <si>
    <t>Rishard Matthews</t>
  </si>
  <si>
    <t>Nick Chubb</t>
  </si>
  <si>
    <t>Carlos Hyde</t>
  </si>
  <si>
    <t>Giovani Bernard</t>
  </si>
  <si>
    <t>Jack Doyle</t>
  </si>
  <si>
    <t>Trey Burton</t>
  </si>
  <si>
    <t>Devontae Booker</t>
  </si>
  <si>
    <t>Theo Riddick</t>
  </si>
  <si>
    <t>James White</t>
  </si>
  <si>
    <t>Allen Hurns</t>
  </si>
  <si>
    <t>Paul Richardson</t>
  </si>
  <si>
    <t>Ben Roethlisberger</t>
  </si>
  <si>
    <t>Kirk Cousins</t>
  </si>
  <si>
    <t>Andrew Luck</t>
  </si>
  <si>
    <t>Tyler Eifert</t>
  </si>
  <si>
    <t>Drew Brees</t>
  </si>
  <si>
    <t>Matthew Stafford</t>
  </si>
  <si>
    <t>Jimmy Garoppolo</t>
  </si>
  <si>
    <t>Patrick Mahomes</t>
  </si>
  <si>
    <t>Alex Smith</t>
  </si>
  <si>
    <t>Dak Prescott</t>
  </si>
  <si>
    <t>Jared Goff</t>
  </si>
  <si>
    <t>Matt Ryan</t>
  </si>
  <si>
    <t>Marcus Mariota</t>
  </si>
  <si>
    <t>Derek Carr</t>
  </si>
  <si>
    <t>Rams</t>
  </si>
  <si>
    <t>Ravens</t>
  </si>
  <si>
    <t>Texans</t>
  </si>
  <si>
    <t>Broncos</t>
  </si>
  <si>
    <t>Patriots</t>
  </si>
  <si>
    <t>Saints</t>
  </si>
  <si>
    <t>Todd Gurley II</t>
  </si>
  <si>
    <t>Le'Veon Bell</t>
  </si>
  <si>
    <t>Davante Adams</t>
  </si>
  <si>
    <t>Top 200</t>
  </si>
  <si>
    <t>Alshon Jeffery</t>
  </si>
  <si>
    <t>Jerick McKinnon</t>
  </si>
  <si>
    <t>Hunter Henry</t>
  </si>
  <si>
    <t>DJ Moore</t>
  </si>
  <si>
    <t>Calvin Ridley</t>
  </si>
  <si>
    <t>Courtland Sutton</t>
  </si>
  <si>
    <t>David Njoku</t>
  </si>
  <si>
    <t>Jamison Crowder</t>
  </si>
  <si>
    <t>Mike Williams</t>
  </si>
  <si>
    <t>Kenny Golladay</t>
  </si>
  <si>
    <t>John Ross</t>
  </si>
  <si>
    <t>James Washington</t>
  </si>
  <si>
    <t>Martavis Bryant</t>
  </si>
  <si>
    <t>Jameis Winston</t>
  </si>
  <si>
    <t>Aaron Jones</t>
  </si>
  <si>
    <t>CJ Anderson</t>
  </si>
  <si>
    <t>OJ Howard</t>
  </si>
  <si>
    <t>Cameron Meredith</t>
  </si>
  <si>
    <t>Kenneth Dixon</t>
  </si>
  <si>
    <t>Christian Kirk</t>
  </si>
  <si>
    <t>Anthony Miller</t>
  </si>
  <si>
    <t>Michael Gallup</t>
  </si>
  <si>
    <t>DJ Chark</t>
  </si>
  <si>
    <t>Zay Jones</t>
  </si>
  <si>
    <t>Tyler Lockett</t>
  </si>
  <si>
    <t>Cameron Brate</t>
  </si>
  <si>
    <t>Austin Seferian-Jenkins</t>
  </si>
  <si>
    <t>Chris Godwin</t>
  </si>
  <si>
    <t>Tre'Quan Smith</t>
  </si>
  <si>
    <t>Mike Gesicki</t>
  </si>
  <si>
    <t>Keke Coutee</t>
  </si>
  <si>
    <t>Dante Pettis</t>
  </si>
  <si>
    <t>Mitchell Trubisky</t>
  </si>
  <si>
    <t>Phillip Rivers</t>
  </si>
  <si>
    <t>Mark Walton</t>
  </si>
  <si>
    <t>Jordan Wilkins</t>
  </si>
  <si>
    <t>Bilal Powell</t>
  </si>
  <si>
    <t>Matt Breida</t>
  </si>
  <si>
    <t>Sam Darnold</t>
  </si>
  <si>
    <t>Baker Mayfield</t>
  </si>
  <si>
    <t>Lamar Jackson</t>
  </si>
  <si>
    <t>Josh Rosen</t>
  </si>
  <si>
    <t>Austin Ekeler</t>
  </si>
  <si>
    <t>Charles Clay</t>
  </si>
  <si>
    <t>George Kittle</t>
  </si>
  <si>
    <t>Austin Hooper</t>
  </si>
  <si>
    <t>Eric Ebron</t>
  </si>
  <si>
    <t>Mark Andrews</t>
  </si>
  <si>
    <t>Hayden Hurst</t>
  </si>
  <si>
    <t>Gerald Everett</t>
  </si>
  <si>
    <t>Dallas Goedert</t>
  </si>
  <si>
    <t>John Kelly</t>
  </si>
  <si>
    <t>Spencer Ware</t>
  </si>
  <si>
    <t>Chris Carson</t>
  </si>
  <si>
    <t>Jordan Lasley</t>
  </si>
  <si>
    <t>Donte Moncrief</t>
  </si>
  <si>
    <t>Albert Wilson</t>
  </si>
  <si>
    <t>Mohamed Sanu</t>
  </si>
  <si>
    <t>Jordan Matthews</t>
  </si>
  <si>
    <t>Corey Coleman</t>
  </si>
  <si>
    <t>Curtis Samuel</t>
  </si>
  <si>
    <t>J'Mon Moore</t>
  </si>
  <si>
    <t>DaeSean Hamilton</t>
  </si>
  <si>
    <t>DeMarco Murray</t>
  </si>
  <si>
    <t>Corey Clement</t>
  </si>
  <si>
    <t>Josh Adams</t>
  </si>
  <si>
    <t>Bo Scarbrough</t>
  </si>
  <si>
    <t>Nyheim Hines</t>
  </si>
  <si>
    <t>Kalen Ballage</t>
  </si>
  <si>
    <t>Chase Edmonds</t>
  </si>
  <si>
    <t>Blake Bortles</t>
  </si>
  <si>
    <t>Tyrod Taylor</t>
  </si>
  <si>
    <t>Jared Cook</t>
  </si>
  <si>
    <t>QB</t>
  </si>
  <si>
    <t>RB</t>
  </si>
  <si>
    <t>WR</t>
  </si>
  <si>
    <t>TE</t>
  </si>
  <si>
    <t>K</t>
  </si>
  <si>
    <t>DL</t>
  </si>
  <si>
    <t>LB</t>
  </si>
  <si>
    <t>DB</t>
  </si>
  <si>
    <t>Rookie Draft Picks</t>
  </si>
  <si>
    <t>Cal</t>
  </si>
  <si>
    <t>Billy</t>
  </si>
  <si>
    <t>Shawn</t>
  </si>
  <si>
    <t>Blake</t>
  </si>
  <si>
    <t>Nate</t>
  </si>
  <si>
    <t>Keegan</t>
  </si>
  <si>
    <t>Ryan</t>
  </si>
  <si>
    <t>Tommy</t>
  </si>
  <si>
    <t>Top 60 + Auction Value</t>
  </si>
  <si>
    <t>Max Bid</t>
  </si>
  <si>
    <t>Auction Targets</t>
  </si>
  <si>
    <t>Deandre Hopkins</t>
  </si>
  <si>
    <t>Tarik  Cohen</t>
  </si>
  <si>
    <t>1st-25</t>
  </si>
  <si>
    <t>26-50</t>
  </si>
  <si>
    <t>51-75</t>
  </si>
  <si>
    <t>76-100</t>
  </si>
  <si>
    <t>101-125</t>
  </si>
  <si>
    <t>126-150</t>
  </si>
  <si>
    <t>151-175</t>
  </si>
  <si>
    <t>176-200</t>
  </si>
  <si>
    <t>Stay away from/ Don’t bid on</t>
  </si>
  <si>
    <t>IDP's</t>
  </si>
  <si>
    <t>Bobby Wagner</t>
  </si>
  <si>
    <t>CJ Mosley</t>
  </si>
  <si>
    <t>Luke Kuechly</t>
  </si>
  <si>
    <t>Deion Jones</t>
  </si>
  <si>
    <t>Blake Martinez</t>
  </si>
  <si>
    <t>Wesley Woodyard</t>
  </si>
  <si>
    <t>Telvin Smith</t>
  </si>
  <si>
    <t>Joe Schobert</t>
  </si>
  <si>
    <t>Christian Kirksey</t>
  </si>
  <si>
    <t>Demario Davis</t>
  </si>
  <si>
    <t>Alec Ogletree</t>
  </si>
  <si>
    <t>NaVorro Bowman</t>
  </si>
  <si>
    <t>Preston Brown</t>
  </si>
  <si>
    <t>Eric Kendricks</t>
  </si>
  <si>
    <t>Tahir Whitehead</t>
  </si>
  <si>
    <t>Brandon Marshall</t>
  </si>
  <si>
    <t>Lavonte David</t>
  </si>
  <si>
    <t>Myles Jack</t>
  </si>
  <si>
    <t>Roquan Smith</t>
  </si>
  <si>
    <t>Cameron Jordan</t>
  </si>
  <si>
    <t>Cameron Heyward</t>
  </si>
  <si>
    <t>Calais Campbell</t>
  </si>
  <si>
    <t>Akeim Hicks</t>
  </si>
  <si>
    <t>Chandler Jones</t>
  </si>
  <si>
    <t>A'Shawn Robinson</t>
  </si>
  <si>
    <t>Sean Lee</t>
  </si>
  <si>
    <t>Damon Harrison</t>
  </si>
  <si>
    <t>Khalil Mack</t>
  </si>
  <si>
    <t>Aaron Donald</t>
  </si>
  <si>
    <t>DeMarcus Lawrence</t>
  </si>
  <si>
    <t>Kawann Short</t>
  </si>
  <si>
    <t>Joey Bosa</t>
  </si>
  <si>
    <t>Jadeveon Clowney</t>
  </si>
  <si>
    <t>DeForest Buckner</t>
  </si>
  <si>
    <t>Linval Joseph</t>
  </si>
  <si>
    <t>Ryan Kerrigan</t>
  </si>
  <si>
    <t>Brandon Graham</t>
  </si>
  <si>
    <t>Geno Atkins</t>
  </si>
  <si>
    <t>Reshad Jones</t>
  </si>
  <si>
    <t>Darius Slay</t>
  </si>
  <si>
    <t>Kevin Byard</t>
  </si>
  <si>
    <t>Tre'Davious White</t>
  </si>
  <si>
    <t>Jordan Poyer</t>
  </si>
  <si>
    <t>Marshon Lattimore</t>
  </si>
  <si>
    <t>Kyle Fuller</t>
  </si>
  <si>
    <t>Keanu Neal</t>
  </si>
  <si>
    <t>Micah Hyde</t>
  </si>
  <si>
    <t>AJ Bouye</t>
  </si>
  <si>
    <t>Harrison Smith</t>
  </si>
  <si>
    <t>Casey Hayward</t>
  </si>
  <si>
    <t>Landon Collins</t>
  </si>
  <si>
    <t>Jalen Ramsey</t>
  </si>
  <si>
    <t>Eric Weddle</t>
  </si>
  <si>
    <t>Jason McCourty</t>
  </si>
  <si>
    <t>Trumaine Johnson</t>
  </si>
  <si>
    <t>Eddie Jackson</t>
  </si>
  <si>
    <t>Auction Rounds</t>
  </si>
  <si>
    <t>Players</t>
  </si>
  <si>
    <t>$ Remaining</t>
  </si>
  <si>
    <t>Todd Gurley</t>
  </si>
  <si>
    <t>AJ Geen</t>
  </si>
  <si>
    <t>Juju Smith-Schuster</t>
  </si>
  <si>
    <t>Ronald Jones</t>
  </si>
  <si>
    <t>Stephen Gostowski</t>
  </si>
  <si>
    <t>Mitchell Tribusky</t>
  </si>
  <si>
    <t>Will Fuller</t>
  </si>
  <si>
    <t>Jimmy Garrapollo</t>
  </si>
  <si>
    <t>DeShaun Watson</t>
  </si>
  <si>
    <t>Justin Tucker</t>
  </si>
  <si>
    <t>Willie Snead</t>
  </si>
  <si>
    <t>JJ Watt</t>
  </si>
  <si>
    <t>Latavius Murray</t>
  </si>
  <si>
    <t>James Conner</t>
  </si>
  <si>
    <t>Will Lutz</t>
  </si>
  <si>
    <t>Myles Garrett</t>
  </si>
  <si>
    <t>Jadaveon Clowney</t>
  </si>
  <si>
    <t>Budda Baker</t>
  </si>
  <si>
    <t>Adrian Amos</t>
  </si>
  <si>
    <t>Deforest Buckner</t>
  </si>
  <si>
    <t>Stepthen Gostowski</t>
  </si>
  <si>
    <t>TJ Watt</t>
  </si>
  <si>
    <t>Antonio Callaway</t>
  </si>
  <si>
    <t>Marshonn Lattimore</t>
  </si>
  <si>
    <t>Geronimo Allison</t>
  </si>
  <si>
    <t>Marvin Jones</t>
  </si>
  <si>
    <t>Phillip Lindsay</t>
  </si>
  <si>
    <t>Peyton Barber</t>
  </si>
  <si>
    <t>Adrian Peterson</t>
  </si>
  <si>
    <t>Danielle Hunter</t>
  </si>
  <si>
    <t>Dede Westbrook</t>
  </si>
  <si>
    <t>Darius Leonard</t>
  </si>
  <si>
    <t>John Brown</t>
  </si>
  <si>
    <t>Ito Smith</t>
  </si>
  <si>
    <t>Marques Valdes-Scantling</t>
  </si>
  <si>
    <t>Greg Zurlein</t>
  </si>
  <si>
    <t>Avery Williamson</t>
  </si>
  <si>
    <t>Mohammed Sanu</t>
  </si>
  <si>
    <t>Jameson Crowder</t>
  </si>
  <si>
    <t>Corey Littleton</t>
  </si>
  <si>
    <t>Jamal Adams</t>
  </si>
  <si>
    <t>Jaylen Samuels</t>
  </si>
  <si>
    <t>Taylor Gabriel</t>
  </si>
  <si>
    <t>Damien Williams</t>
  </si>
  <si>
    <t>Adam Humphries</t>
  </si>
  <si>
    <t>Antoine Bethea</t>
  </si>
  <si>
    <t>Devante Parker</t>
  </si>
  <si>
    <t>Justin Reid</t>
  </si>
  <si>
    <t>Tyler Boyd</t>
  </si>
  <si>
    <t>Cal 2021 1st</t>
  </si>
  <si>
    <t>Cal 2021 2nd</t>
  </si>
  <si>
    <t>Cal 2021 3rd</t>
  </si>
  <si>
    <t>Cal 2021 4th</t>
  </si>
  <si>
    <t>Cal 2021 5th</t>
  </si>
  <si>
    <t>Billy 2021 1st</t>
  </si>
  <si>
    <t>Billy 2021 3rd</t>
  </si>
  <si>
    <t>Billy 2021 4th</t>
  </si>
  <si>
    <t>Billy 2021 5th</t>
  </si>
  <si>
    <t>Shawn 2021 1st</t>
  </si>
  <si>
    <t>Shawn 2021 2nd</t>
  </si>
  <si>
    <t>Shawn 2021 3rd</t>
  </si>
  <si>
    <t>Shawn 2021 4th</t>
  </si>
  <si>
    <t>Shawn 2021 5th</t>
  </si>
  <si>
    <t>Blake 2021 1st</t>
  </si>
  <si>
    <t>Blake 2021 2nd</t>
  </si>
  <si>
    <t>Blake 2021 3rd</t>
  </si>
  <si>
    <t>Blake 2021 4th</t>
  </si>
  <si>
    <t>Blake 2021 5th</t>
  </si>
  <si>
    <t>Nate 2021 1st</t>
  </si>
  <si>
    <t>Nate 2021 5th</t>
  </si>
  <si>
    <t>Nate 2021 2nd</t>
  </si>
  <si>
    <t>Nate 2021 3rd</t>
  </si>
  <si>
    <t>Nate 2021 4th</t>
  </si>
  <si>
    <t>Keegan 2021 1st</t>
  </si>
  <si>
    <t>Keegan 2021 2nd</t>
  </si>
  <si>
    <t>Keegan 2021 3rd</t>
  </si>
  <si>
    <t>Keegan 2021 4th</t>
  </si>
  <si>
    <t>Keegan 2021 5th</t>
  </si>
  <si>
    <t>Ryan 2021 1st</t>
  </si>
  <si>
    <t>Ryan 2021 3rd</t>
  </si>
  <si>
    <t>Ryan 2021 4th</t>
  </si>
  <si>
    <t>Ryan 2021 5th</t>
  </si>
  <si>
    <t>Tommy 2021 1st</t>
  </si>
  <si>
    <t>Tommy 2021 2nd</t>
  </si>
  <si>
    <t>Tommy 2021 3rd</t>
  </si>
  <si>
    <t>Tommy 2021 4th</t>
  </si>
  <si>
    <t>Tommy 2021 5th</t>
  </si>
  <si>
    <t>Ryan 2021 2nd^</t>
  </si>
  <si>
    <t>^Right to swap 2021 or 2022 2nd round picks with Ryan</t>
  </si>
  <si>
    <t>Billy 2021 2nd^</t>
  </si>
  <si>
    <t>Josh Jacobs</t>
  </si>
  <si>
    <t>Devin Singletary</t>
  </si>
  <si>
    <t>Dwayne Haskins</t>
  </si>
  <si>
    <t>Parris Campbell</t>
  </si>
  <si>
    <t>Jace Sternberger</t>
  </si>
  <si>
    <t>TJ Hockenson</t>
  </si>
  <si>
    <t>N'Keal Harry</t>
  </si>
  <si>
    <t>Marquise Brown</t>
  </si>
  <si>
    <t>Riley Ridley</t>
  </si>
  <si>
    <t>Tony Pollard</t>
  </si>
  <si>
    <t>Kyler Murray</t>
  </si>
  <si>
    <t>David Montgomery</t>
  </si>
  <si>
    <t>Andy Isabella</t>
  </si>
  <si>
    <t>Gary Jennings Jr</t>
  </si>
  <si>
    <t>Terry McLaurin</t>
  </si>
  <si>
    <t>Hunter Renfrow</t>
  </si>
  <si>
    <t>Noah Fant</t>
  </si>
  <si>
    <t>Diontae Johnson</t>
  </si>
  <si>
    <t>Daniel Jones</t>
  </si>
  <si>
    <t>AJ Brown</t>
  </si>
  <si>
    <t>Darrell Henderson</t>
  </si>
  <si>
    <t>Hakeem Butler</t>
  </si>
  <si>
    <t>Kelvin Harmon</t>
  </si>
  <si>
    <t>Darius Slayton</t>
  </si>
  <si>
    <t>DK Metcalf</t>
  </si>
  <si>
    <t>Mecole Hardmon</t>
  </si>
  <si>
    <t>Bryce Love</t>
  </si>
  <si>
    <t>Jalen Hurd</t>
  </si>
  <si>
    <t>Ryquell Armstead</t>
  </si>
  <si>
    <t>Deebo Samuel</t>
  </si>
  <si>
    <t>Miles Boykin</t>
  </si>
  <si>
    <t>Justice Hill</t>
  </si>
  <si>
    <t>Alexander Mattison</t>
  </si>
  <si>
    <t>Rodney Anderson</t>
  </si>
  <si>
    <t>Miles Sanders</t>
  </si>
  <si>
    <t>JJ Arcega-Whiteside</t>
  </si>
  <si>
    <t>Damien Harris</t>
  </si>
  <si>
    <t>Irv Smith Jr</t>
  </si>
  <si>
    <t>Benny Snell</t>
  </si>
  <si>
    <t>HC</t>
  </si>
  <si>
    <t>Tyrell Williams</t>
  </si>
  <si>
    <t>Bears</t>
  </si>
  <si>
    <t>Chris Conley</t>
  </si>
  <si>
    <t>Round</t>
  </si>
  <si>
    <t>Tremaine Edmunds</t>
  </si>
  <si>
    <t>Preston Williams</t>
  </si>
  <si>
    <t>Ryan 2022 2nd"</t>
  </si>
  <si>
    <t>"Right to change to Ryan's 2023 2nd if 2022 pick is affected by Billy</t>
  </si>
  <si>
    <t>Demarcus Robinson</t>
  </si>
  <si>
    <t>Justin Jackson</t>
  </si>
  <si>
    <t>Most Points Scored in a single week</t>
  </si>
  <si>
    <t>Team Name</t>
  </si>
  <si>
    <t>Owner</t>
  </si>
  <si>
    <t>Points</t>
  </si>
  <si>
    <t>Year</t>
  </si>
  <si>
    <t>Week</t>
  </si>
  <si>
    <t>Shake It (G)off</t>
  </si>
  <si>
    <t>Ghengis Swans</t>
  </si>
  <si>
    <t>Saquon Deez Nuts</t>
  </si>
  <si>
    <t>Most Points Scored in a year</t>
  </si>
  <si>
    <t>No</t>
  </si>
  <si>
    <t>Super Bowl?</t>
  </si>
  <si>
    <t>PPG</t>
  </si>
  <si>
    <t>Differential/Game</t>
  </si>
  <si>
    <t>Raheem Mostert</t>
  </si>
  <si>
    <t>Bradley Chubb</t>
  </si>
  <si>
    <t>KJ Wright</t>
  </si>
  <si>
    <t>Darren Waller</t>
  </si>
  <si>
    <t>Vonn Bell</t>
  </si>
  <si>
    <t>Jacoby Brissett</t>
  </si>
  <si>
    <t>Harrison Butker</t>
  </si>
  <si>
    <t>Gardner Minshew II</t>
  </si>
  <si>
    <t>Jordan Hicks</t>
  </si>
  <si>
    <t>Tedd Ginn</t>
  </si>
  <si>
    <t>Jaylon Smith</t>
  </si>
  <si>
    <t>Robbie Gould</t>
  </si>
  <si>
    <t>Melvin Ingram</t>
  </si>
  <si>
    <t>Josh Allen</t>
  </si>
  <si>
    <t>Auden Tate</t>
  </si>
  <si>
    <t>Chiefs</t>
  </si>
  <si>
    <t>Yes</t>
  </si>
  <si>
    <t>Mike Boone</t>
  </si>
  <si>
    <t>Minkah Fitzpatrick</t>
  </si>
  <si>
    <t>Ryan Tannehill</t>
  </si>
  <si>
    <t>Cole Beasely</t>
  </si>
  <si>
    <t>Marcus Johnson</t>
  </si>
  <si>
    <t>Austin Seibert</t>
  </si>
  <si>
    <t>Justin Simmons</t>
  </si>
  <si>
    <t>De'Vondre Campbell</t>
  </si>
  <si>
    <t>Devin White</t>
  </si>
  <si>
    <t>Logan Ryan</t>
  </si>
  <si>
    <t>Matt Gay</t>
  </si>
  <si>
    <t>Darren Fells</t>
  </si>
  <si>
    <t>Yannick Ngakoue</t>
  </si>
  <si>
    <t>Phillip Dorsett</t>
  </si>
  <si>
    <t>Breshad Perriman</t>
  </si>
  <si>
    <t>Seahawks</t>
  </si>
  <si>
    <t>Tyler Higbee</t>
  </si>
  <si>
    <t>Packers</t>
  </si>
  <si>
    <t>Nick Bosa</t>
  </si>
  <si>
    <t>Brian Hill</t>
  </si>
  <si>
    <t>Russell Gage</t>
  </si>
  <si>
    <t>Jason Witten</t>
  </si>
  <si>
    <t>Eric Reid</t>
  </si>
  <si>
    <t>Marlon Humphrey</t>
  </si>
  <si>
    <t>Fred Warner</t>
  </si>
  <si>
    <t>Gus Edwards</t>
  </si>
  <si>
    <t>Patrick Laird</t>
  </si>
  <si>
    <t>Darrel Williams</t>
  </si>
  <si>
    <t>Boston Scott</t>
  </si>
  <si>
    <t>Kai Forbath</t>
  </si>
  <si>
    <t>Carlos Dunlap</t>
  </si>
  <si>
    <t>Foster Moreau</t>
  </si>
  <si>
    <t>Zach Pascal</t>
  </si>
  <si>
    <t>Greg Ward Jr</t>
  </si>
  <si>
    <t>Bills</t>
  </si>
  <si>
    <t>Von Miller</t>
  </si>
  <si>
    <t>Player</t>
  </si>
  <si>
    <t>Groot Ninjas</t>
  </si>
  <si>
    <t>Billy's Bills</t>
  </si>
  <si>
    <t>Records against Each Team</t>
  </si>
  <si>
    <t>Wins</t>
  </si>
  <si>
    <t>Losses</t>
  </si>
  <si>
    <t>Percentage</t>
  </si>
  <si>
    <t>Total</t>
  </si>
  <si>
    <t>League Award Winners</t>
  </si>
  <si>
    <t>James Robinson</t>
  </si>
  <si>
    <t>Award</t>
  </si>
  <si>
    <t>Points Scored</t>
  </si>
  <si>
    <t>ROTY</t>
  </si>
  <si>
    <t>Highest Scoring Games</t>
  </si>
  <si>
    <t>Opponent</t>
  </si>
  <si>
    <t>Goffam City</t>
  </si>
  <si>
    <t>Highest Scoring Years</t>
  </si>
  <si>
    <t>Record</t>
  </si>
  <si>
    <t xml:space="preserve"> 10-4 </t>
  </si>
  <si>
    <t>Season</t>
  </si>
  <si>
    <t>Home Team</t>
  </si>
  <si>
    <t>Home Score</t>
  </si>
  <si>
    <t xml:space="preserve">Away Team </t>
  </si>
  <si>
    <t>Away Score</t>
  </si>
  <si>
    <t>Semifinals</t>
  </si>
  <si>
    <t>Consolation Semifinals</t>
  </si>
  <si>
    <t>Super Bowl</t>
  </si>
  <si>
    <t>Third Place</t>
  </si>
  <si>
    <t>Fifth Place</t>
  </si>
  <si>
    <t>Toilet Bowl</t>
  </si>
  <si>
    <t>Winner</t>
  </si>
  <si>
    <t>Loser</t>
  </si>
  <si>
    <t>Team</t>
  </si>
  <si>
    <t>PF</t>
  </si>
  <si>
    <t>PA</t>
  </si>
  <si>
    <t>PD</t>
  </si>
  <si>
    <t>PD/game</t>
  </si>
  <si>
    <t>PF/game</t>
  </si>
  <si>
    <t>PA/game</t>
  </si>
  <si>
    <t>Regular Season</t>
  </si>
  <si>
    <t>Postseason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</si>
</sst>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4B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2" xfId="0" applyFill="1" applyBorder="1"/>
    <xf numFmtId="0" fontId="0" fillId="2" borderId="12" xfId="0" applyFill="1" applyBorder="1"/>
    <xf numFmtId="0" fontId="0" fillId="5" borderId="12" xfId="0" applyFill="1" applyBorder="1"/>
    <xf numFmtId="0" fontId="0" fillId="3" borderId="12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0" borderId="17" xfId="0" applyBorder="1"/>
    <xf numFmtId="0" fontId="0" fillId="5" borderId="16" xfId="0" applyFill="1" applyBorder="1"/>
    <xf numFmtId="0" fontId="0" fillId="5" borderId="18" xfId="0" applyFill="1" applyBorder="1"/>
    <xf numFmtId="0" fontId="0" fillId="0" borderId="19" xfId="0" applyBorder="1"/>
    <xf numFmtId="0" fontId="0" fillId="5" borderId="14" xfId="0" applyFill="1" applyBorder="1"/>
    <xf numFmtId="0" fontId="0" fillId="3" borderId="16" xfId="0" applyFill="1" applyBorder="1"/>
    <xf numFmtId="0" fontId="0" fillId="2" borderId="16" xfId="0" applyFill="1" applyBorder="1"/>
    <xf numFmtId="0" fontId="0" fillId="4" borderId="1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20" xfId="0" applyFill="1" applyBorder="1"/>
    <xf numFmtId="0" fontId="0" fillId="0" borderId="0" xfId="0" applyFill="1"/>
    <xf numFmtId="0" fontId="1" fillId="4" borderId="12" xfId="0" applyFont="1" applyFill="1" applyBorder="1"/>
    <xf numFmtId="0" fontId="1" fillId="5" borderId="12" xfId="0" applyFont="1" applyFill="1" applyBorder="1"/>
    <xf numFmtId="0" fontId="1" fillId="2" borderId="12" xfId="0" applyFont="1" applyFill="1" applyBorder="1"/>
    <xf numFmtId="0" fontId="1" fillId="3" borderId="12" xfId="0" applyFont="1" applyFill="1" applyBorder="1"/>
    <xf numFmtId="0" fontId="0" fillId="0" borderId="0" xfId="0" applyBorder="1"/>
    <xf numFmtId="0" fontId="0" fillId="0" borderId="22" xfId="0" applyBorder="1"/>
    <xf numFmtId="0" fontId="0" fillId="0" borderId="13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8" xfId="0" applyBorder="1"/>
    <xf numFmtId="0" fontId="0" fillId="0" borderId="0" xfId="0" applyBorder="1" applyAlignment="1"/>
    <xf numFmtId="0" fontId="0" fillId="7" borderId="24" xfId="0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2" borderId="24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6" borderId="29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6" xfId="0" applyFont="1" applyBorder="1"/>
    <xf numFmtId="0" fontId="0" fillId="0" borderId="6" xfId="0" applyFill="1" applyBorder="1"/>
    <xf numFmtId="0" fontId="0" fillId="0" borderId="6" xfId="0" applyFill="1" applyBorder="1" applyAlignment="1"/>
    <xf numFmtId="0" fontId="2" fillId="13" borderId="24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0" fillId="0" borderId="21" xfId="0" applyBorder="1"/>
    <xf numFmtId="0" fontId="3" fillId="0" borderId="10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4" fillId="0" borderId="10" xfId="0" applyFont="1" applyBorder="1"/>
    <xf numFmtId="0" fontId="4" fillId="0" borderId="1" xfId="0" applyFont="1" applyFill="1" applyBorder="1"/>
    <xf numFmtId="0" fontId="0" fillId="0" borderId="9" xfId="0" applyBorder="1"/>
    <xf numFmtId="0" fontId="0" fillId="0" borderId="1" xfId="0" applyFill="1" applyBorder="1"/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8" xfId="0" applyBorder="1" applyAlignment="1">
      <alignment horizontal="left"/>
    </xf>
    <xf numFmtId="0" fontId="5" fillId="14" borderId="38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6" xfId="0" applyFont="1" applyFill="1" applyBorder="1"/>
    <xf numFmtId="0" fontId="3" fillId="0" borderId="0" xfId="0" applyFont="1" applyBorder="1"/>
    <xf numFmtId="0" fontId="3" fillId="0" borderId="0" xfId="0" applyFont="1"/>
    <xf numFmtId="0" fontId="0" fillId="0" borderId="11" xfId="0" applyBorder="1" applyAlignment="1">
      <alignment horizontal="center" wrapText="1"/>
    </xf>
    <xf numFmtId="0" fontId="0" fillId="0" borderId="5" xfId="0" applyFill="1" applyBorder="1"/>
    <xf numFmtId="0" fontId="5" fillId="0" borderId="0" xfId="0" applyFont="1"/>
    <xf numFmtId="0" fontId="5" fillId="14" borderId="12" xfId="0" applyFont="1" applyFill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5" fillId="14" borderId="16" xfId="0" applyFont="1" applyFill="1" applyBorder="1" applyAlignment="1">
      <alignment horizontal="left"/>
    </xf>
    <xf numFmtId="0" fontId="5" fillId="14" borderId="17" xfId="0" applyFont="1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/>
    <xf numFmtId="0" fontId="0" fillId="0" borderId="40" xfId="0" applyBorder="1"/>
    <xf numFmtId="0" fontId="0" fillId="0" borderId="4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6" xfId="0" applyBorder="1" applyAlignment="1">
      <alignment horizontal="left"/>
    </xf>
    <xf numFmtId="2" fontId="0" fillId="0" borderId="12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7" xfId="0" applyBorder="1"/>
    <xf numFmtId="0" fontId="0" fillId="0" borderId="3" xfId="0" applyBorder="1"/>
    <xf numFmtId="164" fontId="0" fillId="0" borderId="4" xfId="0" applyNumberFormat="1" applyBorder="1"/>
    <xf numFmtId="164" fontId="0" fillId="0" borderId="1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14" borderId="14" xfId="0" applyFont="1" applyFill="1" applyBorder="1" applyAlignment="1">
      <alignment horizontal="center"/>
    </xf>
    <xf numFmtId="0" fontId="5" fillId="14" borderId="39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4" borderId="37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2" fillId="13" borderId="24" xfId="0" applyFont="1" applyFill="1" applyBorder="1" applyAlignment="1">
      <alignment horizontal="center"/>
    </xf>
    <xf numFmtId="0" fontId="2" fillId="12" borderId="24" xfId="0" applyFont="1" applyFill="1" applyBorder="1" applyAlignment="1">
      <alignment horizontal="center"/>
    </xf>
    <xf numFmtId="0" fontId="2" fillId="12" borderId="2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5E8-3230-4D92-8BE4-DB633FE1B496}">
  <dimension ref="A1:X27"/>
  <sheetViews>
    <sheetView topLeftCell="I1" workbookViewId="0">
      <selection activeCell="L9" sqref="L9"/>
    </sheetView>
  </sheetViews>
  <sheetFormatPr defaultRowHeight="14.4" x14ac:dyDescent="0.55000000000000004"/>
  <cols>
    <col min="1" max="1" width="16.15625" customWidth="1"/>
    <col min="2" max="2" width="16.20703125" customWidth="1"/>
    <col min="3" max="3" width="16.15625" customWidth="1"/>
    <col min="4" max="5" width="16.1015625" customWidth="1"/>
    <col min="6" max="6" width="18.578125" customWidth="1"/>
    <col min="7" max="8" width="14.83984375" customWidth="1"/>
    <col min="10" max="10" width="16.578125" customWidth="1"/>
    <col min="11" max="11" width="5.26171875" customWidth="1"/>
    <col min="12" max="12" width="15.734375" customWidth="1"/>
    <col min="13" max="13" width="4.47265625" customWidth="1"/>
    <col min="14" max="14" width="16.3671875" customWidth="1"/>
    <col min="15" max="15" width="5.3125" customWidth="1"/>
    <col min="18" max="18" width="16.20703125" customWidth="1"/>
    <col min="19" max="19" width="16.15625" customWidth="1"/>
    <col min="20" max="20" width="8.83984375" customWidth="1"/>
    <col min="22" max="22" width="15.89453125" customWidth="1"/>
    <col min="23" max="23" width="16.5234375" customWidth="1"/>
    <col min="24" max="24" width="16.3671875" customWidth="1"/>
  </cols>
  <sheetData>
    <row r="1" spans="1:24" ht="14.7" thickBot="1" x14ac:dyDescent="0.6">
      <c r="A1" s="101" t="s">
        <v>136</v>
      </c>
      <c r="B1" s="101"/>
      <c r="C1" s="101"/>
      <c r="D1" s="101"/>
      <c r="E1" s="101"/>
      <c r="F1" s="101"/>
      <c r="G1" s="101"/>
      <c r="H1" s="101"/>
      <c r="J1" s="102" t="s">
        <v>227</v>
      </c>
      <c r="K1" s="102"/>
      <c r="L1" s="102"/>
      <c r="M1" s="102"/>
      <c r="N1" s="102"/>
      <c r="O1" s="102"/>
      <c r="R1" s="103" t="s">
        <v>229</v>
      </c>
      <c r="S1" s="104"/>
      <c r="T1" s="25"/>
      <c r="V1" s="103" t="s">
        <v>241</v>
      </c>
      <c r="W1" s="105"/>
      <c r="X1" s="104"/>
    </row>
    <row r="2" spans="1:24" x14ac:dyDescent="0.55000000000000004">
      <c r="A2" s="28" t="s">
        <v>5</v>
      </c>
      <c r="B2" s="7" t="s">
        <v>29</v>
      </c>
      <c r="C2" s="7" t="s">
        <v>67</v>
      </c>
      <c r="D2" s="7" t="s">
        <v>89</v>
      </c>
      <c r="E2" s="30" t="s">
        <v>120</v>
      </c>
      <c r="F2" s="9" t="s">
        <v>48</v>
      </c>
      <c r="G2" s="8" t="s">
        <v>170</v>
      </c>
      <c r="H2" s="9" t="s">
        <v>190</v>
      </c>
      <c r="J2" s="11" t="s">
        <v>5</v>
      </c>
      <c r="K2" s="12">
        <v>70</v>
      </c>
      <c r="L2" s="18" t="s">
        <v>12</v>
      </c>
      <c r="M2" s="12">
        <v>55</v>
      </c>
      <c r="N2" s="11" t="s">
        <v>20</v>
      </c>
      <c r="O2" s="12">
        <v>20</v>
      </c>
      <c r="R2" s="22" t="s">
        <v>5</v>
      </c>
      <c r="S2" s="2" t="s">
        <v>1</v>
      </c>
      <c r="V2" s="22" t="s">
        <v>216</v>
      </c>
      <c r="W2" s="32" t="s">
        <v>215</v>
      </c>
      <c r="X2" s="2" t="s">
        <v>217</v>
      </c>
    </row>
    <row r="3" spans="1:24" x14ac:dyDescent="0.55000000000000004">
      <c r="A3" s="28" t="s">
        <v>4</v>
      </c>
      <c r="B3" s="7" t="s">
        <v>61</v>
      </c>
      <c r="C3" s="9" t="s">
        <v>23</v>
      </c>
      <c r="D3" s="7" t="s">
        <v>144</v>
      </c>
      <c r="E3" s="8" t="s">
        <v>150</v>
      </c>
      <c r="F3" s="9" t="s">
        <v>110</v>
      </c>
      <c r="G3" s="8" t="s">
        <v>124</v>
      </c>
      <c r="H3" s="7" t="s">
        <v>191</v>
      </c>
      <c r="J3" s="13" t="s">
        <v>4</v>
      </c>
      <c r="K3" s="14">
        <v>70</v>
      </c>
      <c r="L3" s="13" t="s">
        <v>25</v>
      </c>
      <c r="M3" s="14">
        <v>45</v>
      </c>
      <c r="N3" s="20" t="s">
        <v>78</v>
      </c>
      <c r="O3" s="14">
        <v>20</v>
      </c>
      <c r="R3" s="22" t="s">
        <v>38</v>
      </c>
      <c r="S3" s="2" t="s">
        <v>10</v>
      </c>
      <c r="V3" s="22" t="s">
        <v>242</v>
      </c>
      <c r="W3" s="32" t="s">
        <v>261</v>
      </c>
      <c r="X3" s="2" t="s">
        <v>280</v>
      </c>
    </row>
    <row r="4" spans="1:24" x14ac:dyDescent="0.55000000000000004">
      <c r="A4" s="9" t="s">
        <v>133</v>
      </c>
      <c r="B4" s="7" t="s">
        <v>39</v>
      </c>
      <c r="C4" s="29" t="s">
        <v>45</v>
      </c>
      <c r="D4" s="7" t="s">
        <v>100</v>
      </c>
      <c r="E4" s="9" t="s">
        <v>90</v>
      </c>
      <c r="F4" s="9" t="s">
        <v>93</v>
      </c>
      <c r="G4" s="9" t="s">
        <v>171</v>
      </c>
      <c r="H4" s="7" t="s">
        <v>192</v>
      </c>
      <c r="J4" s="15" t="s">
        <v>133</v>
      </c>
      <c r="K4" s="14">
        <v>70</v>
      </c>
      <c r="L4" s="19" t="s">
        <v>19</v>
      </c>
      <c r="M4" s="14">
        <v>40</v>
      </c>
      <c r="N4" s="20" t="s">
        <v>80</v>
      </c>
      <c r="O4" s="14">
        <v>20</v>
      </c>
      <c r="R4" s="22" t="s">
        <v>230</v>
      </c>
      <c r="S4" s="2" t="s">
        <v>12</v>
      </c>
      <c r="V4" s="22" t="s">
        <v>243</v>
      </c>
      <c r="W4" s="32" t="s">
        <v>262</v>
      </c>
      <c r="X4" s="2" t="s">
        <v>281</v>
      </c>
    </row>
    <row r="5" spans="1:24" x14ac:dyDescent="0.55000000000000004">
      <c r="A5" s="29" t="s">
        <v>1</v>
      </c>
      <c r="B5" s="9" t="s">
        <v>15</v>
      </c>
      <c r="C5" s="9" t="s">
        <v>103</v>
      </c>
      <c r="D5" s="28" t="s">
        <v>145</v>
      </c>
      <c r="E5" s="9" t="s">
        <v>94</v>
      </c>
      <c r="F5" s="9" t="s">
        <v>108</v>
      </c>
      <c r="G5" s="9" t="s">
        <v>172</v>
      </c>
      <c r="H5" s="28" t="s">
        <v>112</v>
      </c>
      <c r="J5" s="15" t="s">
        <v>1</v>
      </c>
      <c r="K5" s="14">
        <v>70</v>
      </c>
      <c r="L5" s="19" t="s">
        <v>30</v>
      </c>
      <c r="M5" s="14">
        <v>40</v>
      </c>
      <c r="N5" s="15" t="s">
        <v>36</v>
      </c>
      <c r="O5" s="14">
        <v>20</v>
      </c>
      <c r="R5" s="22" t="s">
        <v>9</v>
      </c>
      <c r="S5" s="2" t="s">
        <v>44</v>
      </c>
      <c r="V5" s="22" t="s">
        <v>244</v>
      </c>
      <c r="W5" s="32" t="s">
        <v>263</v>
      </c>
      <c r="X5" s="2" t="s">
        <v>282</v>
      </c>
    </row>
    <row r="6" spans="1:24" x14ac:dyDescent="0.55000000000000004">
      <c r="A6" s="29" t="s">
        <v>10</v>
      </c>
      <c r="B6" s="9" t="s">
        <v>35</v>
      </c>
      <c r="C6" s="9" t="s">
        <v>41</v>
      </c>
      <c r="D6" s="28" t="s">
        <v>26</v>
      </c>
      <c r="E6" s="9" t="s">
        <v>151</v>
      </c>
      <c r="F6" s="9" t="s">
        <v>155</v>
      </c>
      <c r="G6" s="9" t="s">
        <v>173</v>
      </c>
      <c r="H6" s="7" t="s">
        <v>87</v>
      </c>
      <c r="J6" s="15" t="s">
        <v>10</v>
      </c>
      <c r="K6" s="14">
        <v>70</v>
      </c>
      <c r="L6" s="13" t="s">
        <v>38</v>
      </c>
      <c r="M6" s="14">
        <v>45</v>
      </c>
      <c r="N6" s="13" t="s">
        <v>68</v>
      </c>
      <c r="O6" s="14">
        <v>15</v>
      </c>
      <c r="R6" s="22" t="s">
        <v>135</v>
      </c>
      <c r="S6" s="2" t="s">
        <v>42</v>
      </c>
      <c r="V6" s="22" t="s">
        <v>245</v>
      </c>
      <c r="W6" s="32" t="s">
        <v>264</v>
      </c>
      <c r="X6" s="2" t="s">
        <v>283</v>
      </c>
    </row>
    <row r="7" spans="1:24" x14ac:dyDescent="0.55000000000000004">
      <c r="A7" s="7" t="s">
        <v>2</v>
      </c>
      <c r="B7" s="29" t="s">
        <v>44</v>
      </c>
      <c r="C7" s="9" t="s">
        <v>43</v>
      </c>
      <c r="D7" s="9" t="s">
        <v>47</v>
      </c>
      <c r="E7" s="9" t="s">
        <v>91</v>
      </c>
      <c r="F7" s="7" t="s">
        <v>156</v>
      </c>
      <c r="G7" s="9" t="s">
        <v>109</v>
      </c>
      <c r="H7" s="7" t="s">
        <v>193</v>
      </c>
      <c r="J7" s="13" t="s">
        <v>2</v>
      </c>
      <c r="K7" s="14">
        <v>65</v>
      </c>
      <c r="L7" s="13" t="s">
        <v>29</v>
      </c>
      <c r="M7" s="14">
        <v>45</v>
      </c>
      <c r="N7" s="20" t="s">
        <v>79</v>
      </c>
      <c r="O7" s="14">
        <v>20</v>
      </c>
      <c r="R7" s="22" t="s">
        <v>141</v>
      </c>
      <c r="S7" s="2" t="s">
        <v>231</v>
      </c>
      <c r="V7" s="22" t="s">
        <v>246</v>
      </c>
      <c r="W7" s="32" t="s">
        <v>265</v>
      </c>
      <c r="X7" s="2" t="s">
        <v>284</v>
      </c>
    </row>
    <row r="8" spans="1:24" x14ac:dyDescent="0.55000000000000004">
      <c r="A8" s="9" t="s">
        <v>134</v>
      </c>
      <c r="B8" s="29" t="s">
        <v>42</v>
      </c>
      <c r="C8" s="9" t="s">
        <v>138</v>
      </c>
      <c r="D8" s="7" t="s">
        <v>69</v>
      </c>
      <c r="E8" s="29" t="s">
        <v>83</v>
      </c>
      <c r="F8" s="7" t="s">
        <v>157</v>
      </c>
      <c r="G8" s="9" t="s">
        <v>105</v>
      </c>
      <c r="H8" s="7" t="s">
        <v>102</v>
      </c>
      <c r="J8" s="15" t="s">
        <v>134</v>
      </c>
      <c r="K8" s="14">
        <v>65</v>
      </c>
      <c r="L8" s="13" t="s">
        <v>61</v>
      </c>
      <c r="M8" s="14">
        <v>35</v>
      </c>
      <c r="N8" s="13" t="s">
        <v>66</v>
      </c>
      <c r="O8" s="14">
        <v>15</v>
      </c>
      <c r="R8" s="22" t="s">
        <v>145</v>
      </c>
      <c r="S8" s="2" t="s">
        <v>54</v>
      </c>
      <c r="V8" s="22" t="s">
        <v>247</v>
      </c>
      <c r="W8" s="32" t="s">
        <v>266</v>
      </c>
      <c r="X8" s="2" t="s">
        <v>285</v>
      </c>
    </row>
    <row r="9" spans="1:24" x14ac:dyDescent="0.55000000000000004">
      <c r="A9" s="9" t="s">
        <v>0</v>
      </c>
      <c r="B9" s="7" t="s">
        <v>24</v>
      </c>
      <c r="C9" s="9" t="s">
        <v>56</v>
      </c>
      <c r="D9" s="7" t="s">
        <v>101</v>
      </c>
      <c r="E9" s="9" t="s">
        <v>92</v>
      </c>
      <c r="F9" s="7" t="s">
        <v>158</v>
      </c>
      <c r="G9" s="9" t="s">
        <v>174</v>
      </c>
      <c r="H9" s="7" t="s">
        <v>194</v>
      </c>
      <c r="J9" s="15" t="s">
        <v>0</v>
      </c>
      <c r="K9" s="14">
        <v>65</v>
      </c>
      <c r="L9" s="13" t="s">
        <v>39</v>
      </c>
      <c r="M9" s="14">
        <v>25</v>
      </c>
      <c r="N9" s="13" t="s">
        <v>63</v>
      </c>
      <c r="O9" s="14">
        <v>15</v>
      </c>
      <c r="R9" s="22" t="s">
        <v>72</v>
      </c>
      <c r="S9" s="2" t="s">
        <v>45</v>
      </c>
      <c r="V9" s="22" t="s">
        <v>248</v>
      </c>
      <c r="W9" s="32" t="s">
        <v>268</v>
      </c>
      <c r="X9" s="2" t="s">
        <v>286</v>
      </c>
    </row>
    <row r="10" spans="1:24" x14ac:dyDescent="0.55000000000000004">
      <c r="A10" s="7" t="s">
        <v>14</v>
      </c>
      <c r="B10" s="7" t="s">
        <v>60</v>
      </c>
      <c r="C10" s="7" t="s">
        <v>31</v>
      </c>
      <c r="D10" s="7" t="s">
        <v>146</v>
      </c>
      <c r="E10" s="8" t="s">
        <v>125</v>
      </c>
      <c r="F10" s="7" t="s">
        <v>159</v>
      </c>
      <c r="G10" s="8" t="s">
        <v>175</v>
      </c>
      <c r="H10" s="7" t="s">
        <v>195</v>
      </c>
      <c r="J10" s="13" t="s">
        <v>14</v>
      </c>
      <c r="K10" s="14">
        <v>60</v>
      </c>
      <c r="L10" s="15" t="s">
        <v>15</v>
      </c>
      <c r="M10" s="14">
        <v>35</v>
      </c>
      <c r="N10" s="15" t="s">
        <v>46</v>
      </c>
      <c r="O10" s="14">
        <v>10</v>
      </c>
      <c r="R10" s="22" t="s">
        <v>49</v>
      </c>
      <c r="S10" s="2"/>
      <c r="V10" s="22" t="s">
        <v>249</v>
      </c>
      <c r="W10" s="32" t="s">
        <v>269</v>
      </c>
      <c r="X10" s="2" t="s">
        <v>287</v>
      </c>
    </row>
    <row r="11" spans="1:24" x14ac:dyDescent="0.55000000000000004">
      <c r="A11" s="9" t="s">
        <v>3</v>
      </c>
      <c r="B11" s="7" t="s">
        <v>34</v>
      </c>
      <c r="C11" s="7" t="s">
        <v>33</v>
      </c>
      <c r="D11" s="8" t="s">
        <v>114</v>
      </c>
      <c r="E11" s="8" t="s">
        <v>123</v>
      </c>
      <c r="F11" s="7" t="s">
        <v>64</v>
      </c>
      <c r="G11" s="8" t="s">
        <v>176</v>
      </c>
      <c r="H11" s="7" t="s">
        <v>196</v>
      </c>
      <c r="J11" s="15" t="s">
        <v>3</v>
      </c>
      <c r="K11" s="14">
        <v>65</v>
      </c>
      <c r="L11" s="15" t="s">
        <v>35</v>
      </c>
      <c r="M11" s="14">
        <v>30</v>
      </c>
      <c r="N11" s="13" t="s">
        <v>50</v>
      </c>
      <c r="O11" s="14">
        <v>10</v>
      </c>
      <c r="R11" s="22" t="s">
        <v>26</v>
      </c>
      <c r="S11" s="2"/>
      <c r="V11" s="22" t="s">
        <v>250</v>
      </c>
      <c r="W11" s="32" t="s">
        <v>270</v>
      </c>
      <c r="X11" s="2" t="s">
        <v>288</v>
      </c>
    </row>
    <row r="12" spans="1:24" x14ac:dyDescent="0.55000000000000004">
      <c r="A12" s="9" t="s">
        <v>8</v>
      </c>
      <c r="B12" s="7" t="s">
        <v>40</v>
      </c>
      <c r="C12" s="8" t="s">
        <v>115</v>
      </c>
      <c r="D12" s="8" t="s">
        <v>118</v>
      </c>
      <c r="E12" s="30" t="s">
        <v>119</v>
      </c>
      <c r="F12" s="7" t="s">
        <v>160</v>
      </c>
      <c r="G12" s="8" t="s">
        <v>177</v>
      </c>
      <c r="H12" s="7" t="s">
        <v>197</v>
      </c>
      <c r="J12" s="15" t="s">
        <v>8</v>
      </c>
      <c r="K12" s="14">
        <v>65</v>
      </c>
      <c r="L12" s="15" t="s">
        <v>44</v>
      </c>
      <c r="M12" s="14">
        <v>30</v>
      </c>
      <c r="N12" s="13" t="s">
        <v>67</v>
      </c>
      <c r="O12" s="14">
        <v>10</v>
      </c>
      <c r="R12" s="22"/>
      <c r="S12" s="2"/>
      <c r="V12" s="22" t="s">
        <v>251</v>
      </c>
      <c r="W12" s="32" t="s">
        <v>271</v>
      </c>
      <c r="X12" s="2" t="s">
        <v>289</v>
      </c>
    </row>
    <row r="13" spans="1:24" x14ac:dyDescent="0.55000000000000004">
      <c r="A13" s="7" t="s">
        <v>21</v>
      </c>
      <c r="B13" s="10" t="s">
        <v>17</v>
      </c>
      <c r="C13" s="8" t="s">
        <v>77</v>
      </c>
      <c r="D13" s="9" t="s">
        <v>55</v>
      </c>
      <c r="E13" s="8" t="s">
        <v>122</v>
      </c>
      <c r="F13" s="7" t="s">
        <v>111</v>
      </c>
      <c r="G13" s="30" t="s">
        <v>178</v>
      </c>
      <c r="H13" s="7" t="s">
        <v>198</v>
      </c>
      <c r="J13" s="13" t="s">
        <v>21</v>
      </c>
      <c r="K13" s="14">
        <v>60</v>
      </c>
      <c r="L13" s="15" t="s">
        <v>42</v>
      </c>
      <c r="M13" s="14">
        <v>25</v>
      </c>
      <c r="N13" s="15" t="s">
        <v>23</v>
      </c>
      <c r="O13" s="14">
        <v>10</v>
      </c>
      <c r="R13" s="22"/>
      <c r="S13" s="2"/>
      <c r="V13" s="22" t="s">
        <v>252</v>
      </c>
      <c r="W13" s="32" t="s">
        <v>272</v>
      </c>
      <c r="X13" s="2" t="s">
        <v>290</v>
      </c>
    </row>
    <row r="14" spans="1:24" ht="14.7" thickBot="1" x14ac:dyDescent="0.6">
      <c r="A14" s="28" t="s">
        <v>9</v>
      </c>
      <c r="B14" s="8" t="s">
        <v>27</v>
      </c>
      <c r="C14" s="10" t="s">
        <v>139</v>
      </c>
      <c r="D14" s="7" t="s">
        <v>97</v>
      </c>
      <c r="E14" s="9" t="s">
        <v>104</v>
      </c>
      <c r="F14" s="7" t="s">
        <v>161</v>
      </c>
      <c r="G14" s="8" t="s">
        <v>126</v>
      </c>
      <c r="H14" s="7" t="s">
        <v>199</v>
      </c>
      <c r="J14" s="13" t="s">
        <v>9</v>
      </c>
      <c r="K14" s="14">
        <v>60</v>
      </c>
      <c r="L14" s="13" t="s">
        <v>24</v>
      </c>
      <c r="M14" s="14">
        <v>30</v>
      </c>
      <c r="N14" s="15" t="s">
        <v>45</v>
      </c>
      <c r="O14" s="14">
        <v>15</v>
      </c>
      <c r="R14" s="23"/>
      <c r="S14" s="3"/>
      <c r="V14" s="22" t="s">
        <v>253</v>
      </c>
      <c r="W14" s="32" t="s">
        <v>273</v>
      </c>
      <c r="X14" s="2" t="s">
        <v>291</v>
      </c>
    </row>
    <row r="15" spans="1:24" ht="14.7" thickBot="1" x14ac:dyDescent="0.6">
      <c r="A15" s="7" t="s">
        <v>6</v>
      </c>
      <c r="B15" s="7" t="s">
        <v>137</v>
      </c>
      <c r="C15" s="31" t="s">
        <v>72</v>
      </c>
      <c r="D15" s="7" t="s">
        <v>75</v>
      </c>
      <c r="E15" s="9" t="s">
        <v>84</v>
      </c>
      <c r="F15" s="7" t="s">
        <v>85</v>
      </c>
      <c r="G15" s="10" t="s">
        <v>179</v>
      </c>
      <c r="H15" s="9" t="s">
        <v>96</v>
      </c>
      <c r="J15" s="13" t="s">
        <v>6</v>
      </c>
      <c r="K15" s="14">
        <v>60</v>
      </c>
      <c r="L15" s="13" t="s">
        <v>60</v>
      </c>
      <c r="M15" s="14">
        <v>25</v>
      </c>
      <c r="N15" s="15" t="s">
        <v>103</v>
      </c>
      <c r="O15" s="14">
        <v>10</v>
      </c>
      <c r="V15" s="22" t="s">
        <v>254</v>
      </c>
      <c r="W15" s="32" t="s">
        <v>274</v>
      </c>
      <c r="X15" s="2" t="s">
        <v>292</v>
      </c>
    </row>
    <row r="16" spans="1:24" x14ac:dyDescent="0.55000000000000004">
      <c r="A16" s="29" t="s">
        <v>7</v>
      </c>
      <c r="B16" s="7" t="s">
        <v>22</v>
      </c>
      <c r="C16" s="9" t="s">
        <v>53</v>
      </c>
      <c r="D16" s="7" t="s">
        <v>147</v>
      </c>
      <c r="E16" s="9" t="s">
        <v>152</v>
      </c>
      <c r="F16" s="10" t="s">
        <v>70</v>
      </c>
      <c r="G16" s="10" t="s">
        <v>71</v>
      </c>
      <c r="H16" s="9" t="s">
        <v>200</v>
      </c>
      <c r="J16" s="15" t="s">
        <v>7</v>
      </c>
      <c r="K16" s="14">
        <v>65</v>
      </c>
      <c r="L16" s="13" t="s">
        <v>34</v>
      </c>
      <c r="M16" s="14">
        <v>25</v>
      </c>
      <c r="N16" s="15" t="s">
        <v>41</v>
      </c>
      <c r="O16" s="14">
        <v>10</v>
      </c>
      <c r="R16" s="103" t="s">
        <v>240</v>
      </c>
      <c r="S16" s="104"/>
      <c r="V16" s="22" t="s">
        <v>255</v>
      </c>
      <c r="W16" s="32" t="s">
        <v>275</v>
      </c>
      <c r="X16" s="2" t="s">
        <v>293</v>
      </c>
    </row>
    <row r="17" spans="1:24" x14ac:dyDescent="0.55000000000000004">
      <c r="A17" s="9" t="s">
        <v>11</v>
      </c>
      <c r="B17" s="7" t="s">
        <v>20</v>
      </c>
      <c r="C17" s="29" t="s">
        <v>54</v>
      </c>
      <c r="D17" s="9" t="s">
        <v>82</v>
      </c>
      <c r="E17" s="7" t="s">
        <v>58</v>
      </c>
      <c r="F17" s="10" t="s">
        <v>162</v>
      </c>
      <c r="G17" s="10" t="s">
        <v>180</v>
      </c>
      <c r="H17" s="9" t="s">
        <v>201</v>
      </c>
      <c r="J17" s="15" t="s">
        <v>11</v>
      </c>
      <c r="K17" s="14">
        <v>60</v>
      </c>
      <c r="L17" s="13" t="s">
        <v>40</v>
      </c>
      <c r="M17" s="14">
        <v>25</v>
      </c>
      <c r="N17" s="15" t="s">
        <v>43</v>
      </c>
      <c r="O17" s="14">
        <v>5</v>
      </c>
      <c r="R17" s="22" t="s">
        <v>19</v>
      </c>
      <c r="S17" s="2" t="s">
        <v>18</v>
      </c>
      <c r="V17" s="22" t="s">
        <v>256</v>
      </c>
      <c r="W17" s="32" t="s">
        <v>276</v>
      </c>
      <c r="X17" s="2" t="s">
        <v>294</v>
      </c>
    </row>
    <row r="18" spans="1:24" x14ac:dyDescent="0.55000000000000004">
      <c r="A18" s="7" t="s">
        <v>16</v>
      </c>
      <c r="B18" s="8" t="s">
        <v>78</v>
      </c>
      <c r="C18" s="9" t="s">
        <v>57</v>
      </c>
      <c r="D18" s="9" t="s">
        <v>73</v>
      </c>
      <c r="E18" s="7" t="s">
        <v>59</v>
      </c>
      <c r="F18" s="10" t="s">
        <v>163</v>
      </c>
      <c r="G18" s="10" t="s">
        <v>181</v>
      </c>
      <c r="H18" s="9" t="s">
        <v>202</v>
      </c>
      <c r="J18" s="13" t="s">
        <v>16</v>
      </c>
      <c r="K18" s="14">
        <v>55</v>
      </c>
      <c r="L18" s="19" t="s">
        <v>17</v>
      </c>
      <c r="M18" s="14">
        <v>20</v>
      </c>
      <c r="N18" s="15" t="s">
        <v>138</v>
      </c>
      <c r="O18" s="14">
        <v>10</v>
      </c>
      <c r="R18" s="22" t="s">
        <v>30</v>
      </c>
      <c r="S18" s="2" t="s">
        <v>15</v>
      </c>
      <c r="V18" s="22" t="s">
        <v>257</v>
      </c>
      <c r="W18" s="32" t="s">
        <v>277</v>
      </c>
      <c r="X18" s="2" t="s">
        <v>295</v>
      </c>
    </row>
    <row r="19" spans="1:24" x14ac:dyDescent="0.55000000000000004">
      <c r="A19" s="28" t="s">
        <v>135</v>
      </c>
      <c r="B19" s="30" t="s">
        <v>80</v>
      </c>
      <c r="C19" s="9" t="s">
        <v>76</v>
      </c>
      <c r="D19" s="28" t="s">
        <v>148</v>
      </c>
      <c r="E19" s="10" t="s">
        <v>116</v>
      </c>
      <c r="F19" s="10" t="s">
        <v>107</v>
      </c>
      <c r="G19" s="10" t="s">
        <v>182</v>
      </c>
      <c r="H19" s="9" t="s">
        <v>203</v>
      </c>
      <c r="J19" s="13" t="s">
        <v>135</v>
      </c>
      <c r="K19" s="14">
        <v>55</v>
      </c>
      <c r="L19" s="20" t="s">
        <v>27</v>
      </c>
      <c r="M19" s="14">
        <v>20</v>
      </c>
      <c r="N19" s="15" t="s">
        <v>56</v>
      </c>
      <c r="O19" s="14">
        <v>10</v>
      </c>
      <c r="R19" s="22" t="s">
        <v>34</v>
      </c>
      <c r="S19" s="2" t="s">
        <v>23</v>
      </c>
      <c r="V19" s="22" t="s">
        <v>258</v>
      </c>
      <c r="W19" s="32" t="s">
        <v>278</v>
      </c>
      <c r="X19" s="2" t="s">
        <v>296</v>
      </c>
    </row>
    <row r="20" spans="1:24" x14ac:dyDescent="0.55000000000000004">
      <c r="A20" s="7" t="s">
        <v>32</v>
      </c>
      <c r="B20" s="9" t="s">
        <v>36</v>
      </c>
      <c r="C20" s="7" t="s">
        <v>140</v>
      </c>
      <c r="D20" s="7" t="s">
        <v>149</v>
      </c>
      <c r="E20" s="10" t="s">
        <v>153</v>
      </c>
      <c r="F20" s="10" t="s">
        <v>86</v>
      </c>
      <c r="G20" s="10" t="s">
        <v>183</v>
      </c>
      <c r="H20" s="9" t="s">
        <v>204</v>
      </c>
      <c r="J20" s="13" t="s">
        <v>32</v>
      </c>
      <c r="K20" s="14">
        <v>45</v>
      </c>
      <c r="L20" s="13" t="s">
        <v>137</v>
      </c>
      <c r="M20" s="14">
        <v>20</v>
      </c>
      <c r="N20" s="13" t="s">
        <v>31</v>
      </c>
      <c r="O20" s="14">
        <v>5</v>
      </c>
      <c r="R20" s="22" t="s">
        <v>40</v>
      </c>
      <c r="S20" s="2" t="s">
        <v>36</v>
      </c>
      <c r="V20" s="22" t="s">
        <v>259</v>
      </c>
      <c r="W20" s="32" t="s">
        <v>279</v>
      </c>
      <c r="X20" s="2" t="s">
        <v>297</v>
      </c>
    </row>
    <row r="21" spans="1:24" ht="14.7" thickBot="1" x14ac:dyDescent="0.6">
      <c r="A21" s="9" t="s">
        <v>18</v>
      </c>
      <c r="B21" s="7" t="s">
        <v>68</v>
      </c>
      <c r="C21" s="28" t="s">
        <v>141</v>
      </c>
      <c r="D21" s="7" t="s">
        <v>99</v>
      </c>
      <c r="E21" s="8" t="s">
        <v>62</v>
      </c>
      <c r="F21" s="7" t="s">
        <v>164</v>
      </c>
      <c r="G21" s="10" t="s">
        <v>184</v>
      </c>
      <c r="H21" s="9" t="s">
        <v>205</v>
      </c>
      <c r="J21" s="16" t="s">
        <v>18</v>
      </c>
      <c r="K21" s="17">
        <v>55</v>
      </c>
      <c r="L21" s="21" t="s">
        <v>22</v>
      </c>
      <c r="M21" s="17">
        <v>25</v>
      </c>
      <c r="N21" s="21" t="s">
        <v>33</v>
      </c>
      <c r="O21" s="17">
        <v>5</v>
      </c>
      <c r="R21" s="23" t="s">
        <v>32</v>
      </c>
      <c r="S21" s="3"/>
      <c r="V21" s="22" t="s">
        <v>260</v>
      </c>
      <c r="W21" s="32"/>
      <c r="X21" s="2"/>
    </row>
    <row r="22" spans="1:24" ht="14.7" thickBot="1" x14ac:dyDescent="0.6">
      <c r="A22" s="29" t="s">
        <v>12</v>
      </c>
      <c r="B22" s="8" t="s">
        <v>79</v>
      </c>
      <c r="C22" s="7" t="s">
        <v>65</v>
      </c>
      <c r="D22" s="7" t="s">
        <v>51</v>
      </c>
      <c r="E22" s="8" t="s">
        <v>113</v>
      </c>
      <c r="F22" s="7" t="s">
        <v>165</v>
      </c>
      <c r="G22" s="10" t="s">
        <v>185</v>
      </c>
      <c r="H22" s="9" t="s">
        <v>206</v>
      </c>
      <c r="V22" s="23" t="s">
        <v>267</v>
      </c>
      <c r="W22" s="33"/>
      <c r="X22" s="3"/>
    </row>
    <row r="23" spans="1:24" x14ac:dyDescent="0.55000000000000004">
      <c r="A23" s="7" t="s">
        <v>25</v>
      </c>
      <c r="B23" s="7" t="s">
        <v>66</v>
      </c>
      <c r="C23" s="7" t="s">
        <v>98</v>
      </c>
      <c r="D23" s="7" t="s">
        <v>52</v>
      </c>
      <c r="E23" s="8" t="s">
        <v>117</v>
      </c>
      <c r="F23" s="10" t="s">
        <v>166</v>
      </c>
      <c r="G23" s="10" t="s">
        <v>186</v>
      </c>
      <c r="H23" s="8" t="s">
        <v>121</v>
      </c>
    </row>
    <row r="24" spans="1:24" x14ac:dyDescent="0.55000000000000004">
      <c r="A24" s="10" t="s">
        <v>19</v>
      </c>
      <c r="B24" s="7" t="s">
        <v>63</v>
      </c>
      <c r="C24" s="7" t="s">
        <v>142</v>
      </c>
      <c r="D24" s="10" t="s">
        <v>95</v>
      </c>
      <c r="E24" s="10" t="s">
        <v>106</v>
      </c>
      <c r="F24" s="7" t="s">
        <v>167</v>
      </c>
      <c r="G24" s="10" t="s">
        <v>187</v>
      </c>
      <c r="H24" s="8" t="s">
        <v>207</v>
      </c>
    </row>
    <row r="25" spans="1:24" x14ac:dyDescent="0.55000000000000004">
      <c r="A25" s="10" t="s">
        <v>30</v>
      </c>
      <c r="B25" s="9" t="s">
        <v>46</v>
      </c>
      <c r="C25" s="10" t="s">
        <v>143</v>
      </c>
      <c r="D25" s="10" t="s">
        <v>81</v>
      </c>
      <c r="E25" s="7" t="s">
        <v>88</v>
      </c>
      <c r="F25" s="7" t="s">
        <v>168</v>
      </c>
      <c r="G25" s="9" t="s">
        <v>188</v>
      </c>
      <c r="H25" s="8" t="s">
        <v>208</v>
      </c>
    </row>
    <row r="26" spans="1:24" x14ac:dyDescent="0.55000000000000004">
      <c r="A26" s="28" t="s">
        <v>38</v>
      </c>
      <c r="B26" s="7" t="s">
        <v>50</v>
      </c>
      <c r="C26" s="7" t="s">
        <v>49</v>
      </c>
      <c r="D26" s="28" t="s">
        <v>74</v>
      </c>
      <c r="E26" s="7" t="s">
        <v>154</v>
      </c>
      <c r="F26" s="8" t="s">
        <v>169</v>
      </c>
      <c r="G26" s="9" t="s">
        <v>189</v>
      </c>
      <c r="H26" s="10" t="s">
        <v>209</v>
      </c>
    </row>
    <row r="27" spans="1:24" x14ac:dyDescent="0.55000000000000004">
      <c r="A27" s="1" t="s">
        <v>232</v>
      </c>
      <c r="B27" s="26" t="s">
        <v>233</v>
      </c>
      <c r="C27" s="26" t="s">
        <v>234</v>
      </c>
      <c r="D27" s="26" t="s">
        <v>235</v>
      </c>
      <c r="E27" s="27" t="s">
        <v>236</v>
      </c>
      <c r="F27" s="26" t="s">
        <v>237</v>
      </c>
      <c r="G27" s="26" t="s">
        <v>238</v>
      </c>
      <c r="H27" s="26" t="s">
        <v>239</v>
      </c>
    </row>
  </sheetData>
  <mergeCells count="5">
    <mergeCell ref="A1:H1"/>
    <mergeCell ref="J1:O1"/>
    <mergeCell ref="R1:S1"/>
    <mergeCell ref="R16:S16"/>
    <mergeCell ref="V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888D-FB21-4F10-80C7-1F9093B4BFC2}">
  <dimension ref="A1:S76"/>
  <sheetViews>
    <sheetView topLeftCell="D55" workbookViewId="0">
      <selection activeCell="G65" sqref="G65"/>
    </sheetView>
  </sheetViews>
  <sheetFormatPr defaultRowHeight="14.4" x14ac:dyDescent="0.55000000000000004"/>
  <cols>
    <col min="1" max="1" width="10.68359375" customWidth="1"/>
    <col min="2" max="2" width="16.3125" customWidth="1"/>
    <col min="3" max="3" width="16.26171875" customWidth="1"/>
    <col min="4" max="6" width="16.3125" customWidth="1"/>
    <col min="7" max="7" width="17.41796875" customWidth="1"/>
    <col min="8" max="8" width="21.05078125" customWidth="1"/>
    <col min="9" max="9" width="16.89453125" customWidth="1"/>
    <col min="12" max="12" width="6.15625" customWidth="1"/>
    <col min="13" max="13" width="6.1015625" customWidth="1"/>
    <col min="14" max="14" width="5.89453125" customWidth="1"/>
    <col min="15" max="15" width="6.05078125" customWidth="1"/>
    <col min="16" max="17" width="6.15625" customWidth="1"/>
    <col min="18" max="18" width="6.1015625" customWidth="1"/>
    <col min="19" max="19" width="6.3671875" customWidth="1"/>
  </cols>
  <sheetData>
    <row r="1" spans="1:19" ht="14.7" thickBot="1" x14ac:dyDescent="0.6">
      <c r="B1" s="54" t="s">
        <v>219</v>
      </c>
      <c r="C1" s="47" t="s">
        <v>220</v>
      </c>
      <c r="D1" s="48" t="s">
        <v>221</v>
      </c>
      <c r="E1" s="59" t="s">
        <v>222</v>
      </c>
      <c r="F1" s="49" t="s">
        <v>223</v>
      </c>
      <c r="G1" s="50" t="s">
        <v>224</v>
      </c>
      <c r="H1" s="60" t="s">
        <v>225</v>
      </c>
      <c r="I1" s="51" t="s">
        <v>226</v>
      </c>
      <c r="K1" s="52"/>
      <c r="M1" s="53"/>
      <c r="O1" s="53"/>
      <c r="Q1" s="53"/>
      <c r="R1" s="46"/>
      <c r="S1" s="46"/>
    </row>
    <row r="2" spans="1:19" x14ac:dyDescent="0.55000000000000004">
      <c r="A2" t="s">
        <v>210</v>
      </c>
      <c r="B2" s="4" t="s">
        <v>123</v>
      </c>
      <c r="C2" s="63" t="s">
        <v>77</v>
      </c>
      <c r="D2" s="4" t="s">
        <v>120</v>
      </c>
      <c r="E2" s="4" t="s">
        <v>177</v>
      </c>
      <c r="F2" s="5" t="s">
        <v>27</v>
      </c>
      <c r="G2" s="4" t="s">
        <v>118</v>
      </c>
      <c r="H2" s="4" t="s">
        <v>79</v>
      </c>
      <c r="I2" s="4" t="s">
        <v>62</v>
      </c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55000000000000004">
      <c r="A3" t="s">
        <v>210</v>
      </c>
      <c r="B3" s="5" t="s">
        <v>122</v>
      </c>
      <c r="C3" s="5" t="s">
        <v>309</v>
      </c>
      <c r="D3" s="5" t="s">
        <v>124</v>
      </c>
      <c r="E3" s="56" t="s">
        <v>117</v>
      </c>
      <c r="F3" s="5" t="s">
        <v>175</v>
      </c>
      <c r="G3" s="5" t="s">
        <v>308</v>
      </c>
      <c r="H3" s="5" t="s">
        <v>460</v>
      </c>
      <c r="I3" s="5" t="s">
        <v>474</v>
      </c>
      <c r="K3" s="32"/>
      <c r="L3" s="32"/>
      <c r="M3" s="32"/>
      <c r="N3" s="32"/>
      <c r="O3" s="32"/>
      <c r="P3" s="32"/>
      <c r="Q3" s="32"/>
      <c r="R3" s="32"/>
      <c r="S3" s="32"/>
    </row>
    <row r="4" spans="1:19" x14ac:dyDescent="0.55000000000000004">
      <c r="A4" t="s">
        <v>210</v>
      </c>
      <c r="B4" s="5"/>
      <c r="C4" s="56"/>
      <c r="D4" s="5" t="s">
        <v>468</v>
      </c>
      <c r="E4" s="5"/>
      <c r="F4" s="5" t="s">
        <v>78</v>
      </c>
      <c r="G4" s="64" t="s">
        <v>401</v>
      </c>
      <c r="H4" s="5" t="s">
        <v>176</v>
      </c>
      <c r="I4" s="5" t="s">
        <v>462</v>
      </c>
      <c r="K4" s="55"/>
      <c r="L4" s="32"/>
      <c r="M4" s="32"/>
      <c r="N4" s="32"/>
      <c r="O4" s="32"/>
      <c r="P4" s="32"/>
      <c r="Q4" s="32"/>
      <c r="R4" s="32"/>
      <c r="S4" s="32"/>
    </row>
    <row r="5" spans="1:19" x14ac:dyDescent="0.55000000000000004">
      <c r="A5" t="s">
        <v>210</v>
      </c>
      <c r="B5" s="5"/>
      <c r="C5" s="5"/>
      <c r="D5" s="5"/>
      <c r="E5" s="5"/>
      <c r="F5" s="64" t="s">
        <v>393</v>
      </c>
      <c r="H5" s="5" t="s">
        <v>409</v>
      </c>
      <c r="I5" s="5" t="s">
        <v>114</v>
      </c>
      <c r="K5" s="55"/>
      <c r="L5" s="32"/>
      <c r="M5" s="32"/>
      <c r="N5" s="32"/>
      <c r="O5" s="32"/>
      <c r="P5" s="32"/>
      <c r="Q5" s="32"/>
      <c r="R5" s="32"/>
      <c r="S5" s="32"/>
    </row>
    <row r="6" spans="1:19" ht="14.7" thickBot="1" x14ac:dyDescent="0.6">
      <c r="A6" t="s">
        <v>210</v>
      </c>
      <c r="B6" s="5"/>
      <c r="C6" s="5"/>
      <c r="D6" s="5"/>
      <c r="E6" s="5"/>
      <c r="G6" s="6"/>
      <c r="H6" s="5"/>
      <c r="I6" s="5" t="s">
        <v>150</v>
      </c>
      <c r="K6" s="55"/>
      <c r="L6" s="32"/>
      <c r="M6" s="32"/>
      <c r="N6" s="32"/>
      <c r="O6" s="32"/>
      <c r="P6" s="32"/>
      <c r="Q6" s="32"/>
      <c r="R6" s="32"/>
      <c r="S6" s="32"/>
    </row>
    <row r="7" spans="1:19" x14ac:dyDescent="0.55000000000000004">
      <c r="A7" t="s">
        <v>211</v>
      </c>
      <c r="B7" s="63" t="s">
        <v>76</v>
      </c>
      <c r="C7" s="61" t="s">
        <v>301</v>
      </c>
      <c r="D7" s="45" t="s">
        <v>10</v>
      </c>
      <c r="E7" s="63" t="s">
        <v>134</v>
      </c>
      <c r="F7" s="4" t="s">
        <v>35</v>
      </c>
      <c r="G7" s="61" t="s">
        <v>103</v>
      </c>
      <c r="H7" s="4" t="s">
        <v>11</v>
      </c>
      <c r="I7" s="4" t="s">
        <v>1</v>
      </c>
      <c r="K7" s="55"/>
      <c r="M7" s="32"/>
      <c r="N7" s="32"/>
      <c r="O7" s="32"/>
      <c r="P7" s="32"/>
      <c r="Q7" s="32"/>
      <c r="R7" s="32"/>
      <c r="S7" s="32"/>
    </row>
    <row r="8" spans="1:19" x14ac:dyDescent="0.55000000000000004">
      <c r="A8" t="s">
        <v>211</v>
      </c>
      <c r="B8" s="5" t="s">
        <v>314</v>
      </c>
      <c r="C8" s="32" t="s">
        <v>12</v>
      </c>
      <c r="D8" s="22" t="s">
        <v>18</v>
      </c>
      <c r="E8" s="56" t="s">
        <v>15</v>
      </c>
      <c r="F8" s="5" t="s">
        <v>0</v>
      </c>
      <c r="G8" s="32" t="s">
        <v>327</v>
      </c>
      <c r="H8" s="5" t="s">
        <v>3</v>
      </c>
      <c r="I8" s="56" t="s">
        <v>44</v>
      </c>
      <c r="K8" s="55"/>
      <c r="M8" s="32"/>
      <c r="N8" s="32"/>
      <c r="O8" s="32"/>
      <c r="P8" s="32"/>
      <c r="Q8" s="32"/>
      <c r="R8" s="32"/>
      <c r="S8" s="32"/>
    </row>
    <row r="9" spans="1:19" x14ac:dyDescent="0.55000000000000004">
      <c r="A9" t="s">
        <v>211</v>
      </c>
      <c r="B9" s="5" t="s">
        <v>43</v>
      </c>
      <c r="C9" s="32" t="s">
        <v>36</v>
      </c>
      <c r="D9" s="62" t="s">
        <v>151</v>
      </c>
      <c r="E9" s="5" t="s">
        <v>45</v>
      </c>
      <c r="F9" s="5" t="s">
        <v>90</v>
      </c>
      <c r="G9" s="32" t="s">
        <v>7</v>
      </c>
      <c r="H9" s="56" t="s">
        <v>42</v>
      </c>
      <c r="I9" s="5" t="s">
        <v>91</v>
      </c>
      <c r="K9" s="32"/>
      <c r="M9" s="32"/>
      <c r="N9" s="32"/>
      <c r="O9" s="32"/>
      <c r="P9" s="32"/>
      <c r="Q9" s="32"/>
      <c r="R9" s="32"/>
      <c r="S9" s="32"/>
    </row>
    <row r="10" spans="1:19" x14ac:dyDescent="0.55000000000000004">
      <c r="A10" t="s">
        <v>211</v>
      </c>
      <c r="B10" s="5" t="s">
        <v>498</v>
      </c>
      <c r="C10" s="32" t="s">
        <v>54</v>
      </c>
      <c r="D10" s="22" t="s">
        <v>190</v>
      </c>
      <c r="E10" s="5" t="s">
        <v>110</v>
      </c>
      <c r="F10" s="5" t="s">
        <v>174</v>
      </c>
      <c r="G10" s="76" t="s">
        <v>28</v>
      </c>
      <c r="H10" s="5" t="s">
        <v>8</v>
      </c>
      <c r="I10" s="64" t="s">
        <v>427</v>
      </c>
      <c r="K10" s="32"/>
      <c r="M10" s="32"/>
      <c r="N10" s="32"/>
      <c r="O10" s="32"/>
      <c r="P10" s="32"/>
      <c r="Q10" s="32"/>
      <c r="R10" s="32"/>
      <c r="S10" s="32"/>
    </row>
    <row r="11" spans="1:19" x14ac:dyDescent="0.55000000000000004">
      <c r="A11" t="s">
        <v>211</v>
      </c>
      <c r="B11" s="5" t="s">
        <v>402</v>
      </c>
      <c r="C11" s="32" t="s">
        <v>104</v>
      </c>
      <c r="D11" s="22" t="s">
        <v>83</v>
      </c>
      <c r="E11" s="5" t="s">
        <v>329</v>
      </c>
      <c r="F11" s="5" t="s">
        <v>23</v>
      </c>
      <c r="G11" s="32" t="s">
        <v>313</v>
      </c>
      <c r="H11" s="5" t="s">
        <v>179</v>
      </c>
      <c r="I11" s="64" t="s">
        <v>429</v>
      </c>
      <c r="K11" s="32"/>
      <c r="M11" s="32"/>
      <c r="N11" s="32"/>
      <c r="O11" s="32"/>
      <c r="P11" s="32"/>
      <c r="Q11" s="32"/>
      <c r="R11" s="32"/>
      <c r="S11" s="32"/>
    </row>
    <row r="12" spans="1:19" x14ac:dyDescent="0.55000000000000004">
      <c r="A12" t="s">
        <v>211</v>
      </c>
      <c r="B12" s="5" t="s">
        <v>499</v>
      </c>
      <c r="C12" s="32" t="s">
        <v>342</v>
      </c>
      <c r="D12" s="22" t="s">
        <v>304</v>
      </c>
      <c r="E12" s="5" t="s">
        <v>344</v>
      </c>
      <c r="F12" s="5" t="s">
        <v>440</v>
      </c>
      <c r="G12" s="67" t="s">
        <v>400</v>
      </c>
      <c r="H12" s="56" t="s">
        <v>334</v>
      </c>
      <c r="I12" s="5"/>
      <c r="K12" s="32"/>
      <c r="L12" s="32"/>
      <c r="M12" s="32"/>
      <c r="N12" s="32"/>
      <c r="O12" s="32"/>
      <c r="P12" s="32"/>
      <c r="Q12" s="32"/>
      <c r="R12" s="32"/>
      <c r="S12" s="32"/>
    </row>
    <row r="13" spans="1:19" x14ac:dyDescent="0.55000000000000004">
      <c r="A13" t="s">
        <v>211</v>
      </c>
      <c r="B13" s="5" t="s">
        <v>455</v>
      </c>
      <c r="C13" s="32" t="s">
        <v>497</v>
      </c>
      <c r="D13" s="22" t="s">
        <v>411</v>
      </c>
      <c r="E13" s="64" t="s">
        <v>417</v>
      </c>
      <c r="F13" s="5" t="s">
        <v>391</v>
      </c>
      <c r="H13" s="64" t="s">
        <v>422</v>
      </c>
      <c r="I13" s="5"/>
      <c r="K13" s="32"/>
      <c r="L13" s="32"/>
      <c r="M13" s="32"/>
      <c r="N13" s="32"/>
      <c r="O13" s="32"/>
      <c r="P13" s="32"/>
      <c r="Q13" s="32"/>
      <c r="R13" s="32"/>
      <c r="S13" s="32"/>
    </row>
    <row r="14" spans="1:19" x14ac:dyDescent="0.55000000000000004">
      <c r="A14" t="s">
        <v>211</v>
      </c>
      <c r="B14" s="5" t="s">
        <v>500</v>
      </c>
      <c r="C14" s="55" t="s">
        <v>82</v>
      </c>
      <c r="D14" s="22" t="s">
        <v>491</v>
      </c>
      <c r="E14" s="64" t="s">
        <v>419</v>
      </c>
      <c r="F14" s="56" t="s">
        <v>392</v>
      </c>
      <c r="H14" s="64" t="s">
        <v>423</v>
      </c>
      <c r="I14" s="5"/>
      <c r="L14" s="32"/>
      <c r="M14" s="32"/>
      <c r="N14" s="32"/>
      <c r="O14" s="32"/>
      <c r="P14" s="32"/>
      <c r="Q14" s="32"/>
      <c r="R14" s="32"/>
      <c r="S14" s="32"/>
    </row>
    <row r="15" spans="1:19" x14ac:dyDescent="0.55000000000000004">
      <c r="A15" t="s">
        <v>211</v>
      </c>
      <c r="B15" s="56" t="s">
        <v>41</v>
      </c>
      <c r="C15" s="55"/>
      <c r="D15" s="22" t="s">
        <v>84</v>
      </c>
      <c r="E15" s="5" t="s">
        <v>48</v>
      </c>
      <c r="F15" s="5"/>
      <c r="H15" s="75" t="s">
        <v>424</v>
      </c>
      <c r="I15" s="5"/>
    </row>
    <row r="16" spans="1:19" x14ac:dyDescent="0.55000000000000004">
      <c r="A16" t="s">
        <v>211</v>
      </c>
      <c r="B16" s="5"/>
      <c r="D16" s="22" t="s">
        <v>328</v>
      </c>
      <c r="E16" s="5" t="s">
        <v>56</v>
      </c>
      <c r="F16" s="5"/>
      <c r="H16" s="5" t="s">
        <v>57</v>
      </c>
      <c r="I16" s="5"/>
    </row>
    <row r="17" spans="1:9" x14ac:dyDescent="0.55000000000000004">
      <c r="A17" t="s">
        <v>211</v>
      </c>
      <c r="B17" s="5"/>
      <c r="D17" s="22"/>
      <c r="E17" s="5"/>
      <c r="F17" s="5"/>
      <c r="H17" s="5" t="s">
        <v>472</v>
      </c>
      <c r="I17" s="5"/>
    </row>
    <row r="18" spans="1:9" x14ac:dyDescent="0.55000000000000004">
      <c r="A18" t="s">
        <v>211</v>
      </c>
      <c r="B18" s="5"/>
      <c r="D18" s="22"/>
      <c r="E18" s="5"/>
      <c r="F18" s="5"/>
      <c r="H18" s="5" t="s">
        <v>425</v>
      </c>
      <c r="I18" s="5"/>
    </row>
    <row r="19" spans="1:9" ht="14.7" thickBot="1" x14ac:dyDescent="0.6">
      <c r="A19" t="s">
        <v>211</v>
      </c>
      <c r="B19" s="5"/>
      <c r="C19" s="33"/>
      <c r="D19" s="23"/>
      <c r="E19" s="6"/>
      <c r="F19" s="6"/>
      <c r="G19" s="33"/>
      <c r="H19" s="6"/>
      <c r="I19" s="6"/>
    </row>
    <row r="20" spans="1:9" x14ac:dyDescent="0.55000000000000004">
      <c r="A20" t="s">
        <v>212</v>
      </c>
      <c r="B20" s="4" t="s">
        <v>13</v>
      </c>
      <c r="C20" s="2" t="s">
        <v>6</v>
      </c>
      <c r="D20" s="22" t="s">
        <v>14</v>
      </c>
      <c r="E20" s="4" t="s">
        <v>25</v>
      </c>
      <c r="F20" s="4" t="s">
        <v>9</v>
      </c>
      <c r="G20" s="61" t="s">
        <v>141</v>
      </c>
      <c r="H20" s="4" t="s">
        <v>4</v>
      </c>
      <c r="I20" s="4" t="s">
        <v>63</v>
      </c>
    </row>
    <row r="21" spans="1:9" x14ac:dyDescent="0.55000000000000004">
      <c r="A21" t="s">
        <v>212</v>
      </c>
      <c r="B21" s="5" t="s">
        <v>50</v>
      </c>
      <c r="C21" s="2" t="s">
        <v>145</v>
      </c>
      <c r="D21" s="62" t="s">
        <v>21</v>
      </c>
      <c r="E21" s="5" t="s">
        <v>20</v>
      </c>
      <c r="F21" s="56" t="s">
        <v>16</v>
      </c>
      <c r="G21" s="32" t="s">
        <v>24</v>
      </c>
      <c r="H21" s="5" t="s">
        <v>38</v>
      </c>
      <c r="I21" s="5" t="s">
        <v>64</v>
      </c>
    </row>
    <row r="22" spans="1:9" x14ac:dyDescent="0.55000000000000004">
      <c r="A22" t="s">
        <v>212</v>
      </c>
      <c r="B22" s="5" t="s">
        <v>40</v>
      </c>
      <c r="C22" s="2" t="s">
        <v>311</v>
      </c>
      <c r="D22" s="22" t="s">
        <v>29</v>
      </c>
      <c r="E22" s="5" t="s">
        <v>34</v>
      </c>
      <c r="F22" s="5" t="s">
        <v>331</v>
      </c>
      <c r="G22" s="32" t="s">
        <v>146</v>
      </c>
      <c r="H22" s="5" t="s">
        <v>164</v>
      </c>
      <c r="I22" s="5" t="s">
        <v>61</v>
      </c>
    </row>
    <row r="23" spans="1:9" x14ac:dyDescent="0.55000000000000004">
      <c r="A23" t="s">
        <v>212</v>
      </c>
      <c r="B23" s="5" t="s">
        <v>349</v>
      </c>
      <c r="C23" s="2" t="s">
        <v>148</v>
      </c>
      <c r="D23" s="62" t="s">
        <v>65</v>
      </c>
      <c r="E23" s="5" t="s">
        <v>37</v>
      </c>
      <c r="F23" s="5" t="s">
        <v>26</v>
      </c>
      <c r="G23" s="32" t="s">
        <v>32</v>
      </c>
      <c r="H23" s="58" t="s">
        <v>335</v>
      </c>
      <c r="I23" s="5" t="s">
        <v>475</v>
      </c>
    </row>
    <row r="24" spans="1:9" x14ac:dyDescent="0.55000000000000004">
      <c r="A24" t="s">
        <v>212</v>
      </c>
      <c r="B24" s="56" t="s">
        <v>436</v>
      </c>
      <c r="C24" s="2" t="s">
        <v>100</v>
      </c>
      <c r="D24" s="22" t="s">
        <v>140</v>
      </c>
      <c r="E24" s="5" t="s">
        <v>345</v>
      </c>
      <c r="F24" s="5" t="s">
        <v>431</v>
      </c>
      <c r="G24" s="32" t="s">
        <v>397</v>
      </c>
      <c r="H24" s="58" t="s">
        <v>60</v>
      </c>
      <c r="I24" s="5" t="s">
        <v>476</v>
      </c>
    </row>
    <row r="25" spans="1:9" x14ac:dyDescent="0.55000000000000004">
      <c r="A25" t="s">
        <v>212</v>
      </c>
      <c r="B25" s="5" t="s">
        <v>439</v>
      </c>
      <c r="C25" s="2" t="s">
        <v>343</v>
      </c>
      <c r="D25" s="62" t="s">
        <v>147</v>
      </c>
      <c r="E25" s="5" t="s">
        <v>156</v>
      </c>
      <c r="F25" s="5" t="s">
        <v>157</v>
      </c>
      <c r="G25" s="32" t="s">
        <v>464</v>
      </c>
      <c r="H25" s="58" t="s">
        <v>99</v>
      </c>
      <c r="I25" s="5" t="s">
        <v>347</v>
      </c>
    </row>
    <row r="26" spans="1:9" x14ac:dyDescent="0.55000000000000004">
      <c r="A26" t="s">
        <v>212</v>
      </c>
      <c r="B26" s="5" t="s">
        <v>505</v>
      </c>
      <c r="C26" s="2" t="s">
        <v>338</v>
      </c>
      <c r="D26" s="22" t="s">
        <v>158</v>
      </c>
      <c r="E26" s="56" t="s">
        <v>418</v>
      </c>
      <c r="F26" s="5" t="s">
        <v>51</v>
      </c>
      <c r="G26" s="55" t="s">
        <v>485</v>
      </c>
      <c r="H26" s="64" t="s">
        <v>421</v>
      </c>
      <c r="I26" s="64" t="s">
        <v>426</v>
      </c>
    </row>
    <row r="27" spans="1:9" x14ac:dyDescent="0.55000000000000004">
      <c r="A27" t="s">
        <v>212</v>
      </c>
      <c r="B27" s="5" t="s">
        <v>33</v>
      </c>
      <c r="C27" s="67" t="s">
        <v>408</v>
      </c>
      <c r="D27" s="22" t="s">
        <v>159</v>
      </c>
      <c r="E27" s="56" t="s">
        <v>325</v>
      </c>
      <c r="F27" s="64" t="s">
        <v>394</v>
      </c>
      <c r="G27" s="32" t="s">
        <v>323</v>
      </c>
      <c r="H27" s="5"/>
      <c r="I27" s="64" t="s">
        <v>420</v>
      </c>
    </row>
    <row r="28" spans="1:9" x14ac:dyDescent="0.55000000000000004">
      <c r="A28" t="s">
        <v>212</v>
      </c>
      <c r="B28" s="5" t="s">
        <v>85</v>
      </c>
      <c r="C28" s="69" t="s">
        <v>433</v>
      </c>
      <c r="D28" s="22" t="s">
        <v>197</v>
      </c>
      <c r="E28" s="5" t="s">
        <v>415</v>
      </c>
      <c r="F28" s="5" t="s">
        <v>74</v>
      </c>
      <c r="G28" s="76" t="s">
        <v>326</v>
      </c>
      <c r="H28" s="5"/>
      <c r="I28" s="5"/>
    </row>
    <row r="29" spans="1:9" x14ac:dyDescent="0.55000000000000004">
      <c r="A29" t="s">
        <v>212</v>
      </c>
      <c r="B29" s="5" t="s">
        <v>504</v>
      </c>
      <c r="C29" s="2" t="s">
        <v>307</v>
      </c>
      <c r="D29" s="22" t="s">
        <v>69</v>
      </c>
      <c r="E29" s="64" t="s">
        <v>416</v>
      </c>
      <c r="F29" s="5" t="s">
        <v>39</v>
      </c>
      <c r="G29" s="74" t="s">
        <v>398</v>
      </c>
      <c r="H29" s="5"/>
      <c r="I29" s="5"/>
    </row>
    <row r="30" spans="1:9" x14ac:dyDescent="0.55000000000000004">
      <c r="A30" t="s">
        <v>212</v>
      </c>
      <c r="B30" s="5" t="s">
        <v>339</v>
      </c>
      <c r="C30" s="2" t="s">
        <v>161</v>
      </c>
      <c r="D30" s="66" t="s">
        <v>410</v>
      </c>
      <c r="E30" s="5" t="s">
        <v>5</v>
      </c>
      <c r="F30" s="5"/>
      <c r="G30" s="65" t="s">
        <v>399</v>
      </c>
      <c r="H30" s="5"/>
      <c r="I30" s="5"/>
    </row>
    <row r="31" spans="1:9" x14ac:dyDescent="0.55000000000000004">
      <c r="A31" t="s">
        <v>212</v>
      </c>
      <c r="B31" s="56" t="s">
        <v>405</v>
      </c>
      <c r="C31" s="2" t="s">
        <v>2</v>
      </c>
      <c r="D31" s="66" t="s">
        <v>412</v>
      </c>
      <c r="E31" s="5"/>
      <c r="F31" s="5"/>
      <c r="G31" s="74" t="s">
        <v>67</v>
      </c>
      <c r="H31" s="5"/>
      <c r="I31" s="5"/>
    </row>
    <row r="32" spans="1:9" x14ac:dyDescent="0.55000000000000004">
      <c r="A32" t="s">
        <v>212</v>
      </c>
      <c r="B32" s="5" t="s">
        <v>142</v>
      </c>
      <c r="D32" s="66" t="s">
        <v>413</v>
      </c>
      <c r="E32" s="5"/>
      <c r="F32" s="5"/>
      <c r="H32" s="5"/>
      <c r="I32" s="5"/>
    </row>
    <row r="33" spans="1:9" x14ac:dyDescent="0.55000000000000004">
      <c r="A33" t="s">
        <v>212</v>
      </c>
      <c r="B33" s="64" t="s">
        <v>406</v>
      </c>
      <c r="C33" s="2"/>
      <c r="D33" s="66" t="s">
        <v>414</v>
      </c>
      <c r="E33" s="5"/>
      <c r="F33" s="5"/>
      <c r="G33" s="55"/>
      <c r="H33" s="5"/>
      <c r="I33" s="5"/>
    </row>
    <row r="34" spans="1:9" x14ac:dyDescent="0.55000000000000004">
      <c r="A34" t="s">
        <v>212</v>
      </c>
      <c r="B34" s="64" t="s">
        <v>404</v>
      </c>
      <c r="C34" s="2"/>
      <c r="D34" s="22" t="s">
        <v>492</v>
      </c>
      <c r="E34" s="5"/>
      <c r="F34" s="5"/>
      <c r="G34" s="55"/>
      <c r="H34" s="5"/>
      <c r="I34" s="5"/>
    </row>
    <row r="35" spans="1:9" x14ac:dyDescent="0.55000000000000004">
      <c r="A35" t="s">
        <v>212</v>
      </c>
      <c r="B35" s="56" t="s">
        <v>403</v>
      </c>
      <c r="C35" s="2"/>
      <c r="D35" s="62" t="s">
        <v>469</v>
      </c>
      <c r="E35" s="5"/>
      <c r="F35" s="5"/>
      <c r="G35" s="55"/>
      <c r="H35" s="5"/>
      <c r="I35" s="5"/>
    </row>
    <row r="36" spans="1:9" x14ac:dyDescent="0.55000000000000004">
      <c r="A36" t="s">
        <v>212</v>
      </c>
      <c r="B36" s="5" t="s">
        <v>333</v>
      </c>
      <c r="C36" s="2"/>
      <c r="D36" s="22"/>
      <c r="E36" s="5"/>
      <c r="F36" s="5"/>
      <c r="H36" s="5"/>
      <c r="I36" s="5"/>
    </row>
    <row r="37" spans="1:9" ht="14.7" thickBot="1" x14ac:dyDescent="0.6">
      <c r="A37" t="s">
        <v>212</v>
      </c>
      <c r="B37" s="6" t="s">
        <v>486</v>
      </c>
      <c r="C37" s="3"/>
      <c r="D37" s="23"/>
      <c r="E37" s="6"/>
      <c r="F37" s="6"/>
      <c r="G37" s="33"/>
      <c r="H37" s="6"/>
      <c r="I37" s="6"/>
    </row>
    <row r="38" spans="1:9" x14ac:dyDescent="0.55000000000000004">
      <c r="A38" t="s">
        <v>213</v>
      </c>
      <c r="B38" s="5" t="s">
        <v>458</v>
      </c>
      <c r="C38" s="5" t="s">
        <v>19</v>
      </c>
      <c r="D38" s="63" t="s">
        <v>153</v>
      </c>
      <c r="E38" s="4" t="s">
        <v>70</v>
      </c>
      <c r="F38" s="5" t="s">
        <v>30</v>
      </c>
      <c r="G38" s="63" t="s">
        <v>107</v>
      </c>
      <c r="H38" s="56" t="s">
        <v>143</v>
      </c>
      <c r="I38" s="63" t="s">
        <v>139</v>
      </c>
    </row>
    <row r="39" spans="1:9" x14ac:dyDescent="0.55000000000000004">
      <c r="A39" t="s">
        <v>213</v>
      </c>
      <c r="B39" s="56" t="s">
        <v>503</v>
      </c>
      <c r="C39" s="5" t="s">
        <v>86</v>
      </c>
      <c r="D39" s="5" t="s">
        <v>182</v>
      </c>
      <c r="E39" s="5" t="s">
        <v>183</v>
      </c>
      <c r="F39" s="64" t="s">
        <v>395</v>
      </c>
      <c r="G39" s="5" t="s">
        <v>396</v>
      </c>
      <c r="H39" s="5" t="s">
        <v>181</v>
      </c>
      <c r="I39" s="56" t="s">
        <v>72</v>
      </c>
    </row>
    <row r="40" spans="1:9" x14ac:dyDescent="0.55000000000000004">
      <c r="A40" t="s">
        <v>213</v>
      </c>
      <c r="B40" s="5"/>
      <c r="C40" s="56" t="s">
        <v>407</v>
      </c>
      <c r="D40" s="57" t="s">
        <v>493</v>
      </c>
      <c r="E40" s="5" t="s">
        <v>184</v>
      </c>
      <c r="F40" s="5" t="s">
        <v>71</v>
      </c>
      <c r="G40" s="5" t="s">
        <v>483</v>
      </c>
      <c r="H40" s="5" t="s">
        <v>106</v>
      </c>
      <c r="I40" s="5" t="s">
        <v>95</v>
      </c>
    </row>
    <row r="41" spans="1:9" x14ac:dyDescent="0.55000000000000004">
      <c r="A41" t="s">
        <v>213</v>
      </c>
      <c r="B41" s="5"/>
      <c r="D41" s="5"/>
      <c r="E41" s="57" t="s">
        <v>488</v>
      </c>
      <c r="F41" s="5" t="s">
        <v>209</v>
      </c>
      <c r="G41" s="5"/>
      <c r="H41" s="5" t="s">
        <v>187</v>
      </c>
      <c r="I41" s="64" t="s">
        <v>428</v>
      </c>
    </row>
    <row r="42" spans="1:9" ht="14.7" thickBot="1" x14ac:dyDescent="0.6">
      <c r="A42" t="s">
        <v>213</v>
      </c>
      <c r="B42" s="6"/>
      <c r="C42" s="6"/>
      <c r="D42" s="6"/>
      <c r="E42" s="6"/>
      <c r="F42" s="6"/>
      <c r="G42" s="6"/>
      <c r="H42" s="6" t="s">
        <v>186</v>
      </c>
      <c r="I42" s="6"/>
    </row>
    <row r="43" spans="1:9" x14ac:dyDescent="0.55000000000000004">
      <c r="A43" t="s">
        <v>214</v>
      </c>
      <c r="B43" s="4" t="s">
        <v>501</v>
      </c>
      <c r="C43" s="4" t="s">
        <v>310</v>
      </c>
      <c r="D43" s="4" t="s">
        <v>315</v>
      </c>
      <c r="E43" s="4" t="s">
        <v>336</v>
      </c>
      <c r="F43" s="63" t="s">
        <v>321</v>
      </c>
      <c r="G43" s="4" t="s">
        <v>482</v>
      </c>
      <c r="H43" s="4" t="s">
        <v>461</v>
      </c>
      <c r="I43" s="4" t="s">
        <v>477</v>
      </c>
    </row>
    <row r="44" spans="1:9" x14ac:dyDescent="0.55000000000000004">
      <c r="A44" t="s">
        <v>214</v>
      </c>
      <c r="B44" s="5"/>
      <c r="C44" s="5"/>
      <c r="D44" s="5"/>
      <c r="E44" s="5"/>
      <c r="F44" s="56" t="s">
        <v>466</v>
      </c>
      <c r="G44" s="5"/>
      <c r="H44" s="5"/>
      <c r="I44" s="5"/>
    </row>
    <row r="45" spans="1:9" ht="14.7" thickBot="1" x14ac:dyDescent="0.6">
      <c r="A45" t="s">
        <v>214</v>
      </c>
      <c r="B45" s="6"/>
      <c r="C45" s="6"/>
      <c r="D45" s="5"/>
      <c r="E45" s="5"/>
      <c r="F45" s="6"/>
      <c r="G45" s="6"/>
      <c r="H45" s="6"/>
      <c r="I45" s="6"/>
    </row>
    <row r="46" spans="1:9" x14ac:dyDescent="0.55000000000000004">
      <c r="A46" t="s">
        <v>215</v>
      </c>
      <c r="B46" s="4" t="s">
        <v>502</v>
      </c>
      <c r="C46" s="45" t="s">
        <v>270</v>
      </c>
      <c r="D46" s="4" t="s">
        <v>273</v>
      </c>
      <c r="E46" s="4" t="s">
        <v>265</v>
      </c>
      <c r="F46" s="68" t="s">
        <v>317</v>
      </c>
      <c r="G46" s="4" t="s">
        <v>263</v>
      </c>
      <c r="H46" s="4" t="s">
        <v>330</v>
      </c>
      <c r="I46" s="4" t="s">
        <v>269</v>
      </c>
    </row>
    <row r="47" spans="1:9" x14ac:dyDescent="0.55000000000000004">
      <c r="A47" s="77" t="s">
        <v>215</v>
      </c>
      <c r="B47" s="56" t="s">
        <v>456</v>
      </c>
      <c r="C47" s="62" t="s">
        <v>312</v>
      </c>
      <c r="D47" s="5"/>
      <c r="E47" s="5" t="s">
        <v>490</v>
      </c>
      <c r="F47" s="2" t="s">
        <v>320</v>
      </c>
      <c r="G47" s="5" t="s">
        <v>316</v>
      </c>
      <c r="H47" s="5"/>
      <c r="I47" s="5" t="s">
        <v>261</v>
      </c>
    </row>
    <row r="48" spans="1:9" ht="14.7" thickBot="1" x14ac:dyDescent="0.6">
      <c r="A48" t="s">
        <v>215</v>
      </c>
      <c r="B48" s="6"/>
      <c r="C48" s="23"/>
      <c r="D48" s="6"/>
      <c r="E48" s="6"/>
      <c r="F48" s="3" t="s">
        <v>467</v>
      </c>
      <c r="G48" s="6" t="s">
        <v>484</v>
      </c>
      <c r="H48" s="6"/>
      <c r="I48" s="6" t="s">
        <v>262</v>
      </c>
    </row>
    <row r="49" spans="1:9" x14ac:dyDescent="0.55000000000000004">
      <c r="A49" t="s">
        <v>216</v>
      </c>
      <c r="B49" s="4" t="s">
        <v>251</v>
      </c>
      <c r="C49" s="61" t="s">
        <v>496</v>
      </c>
      <c r="D49" s="5" t="s">
        <v>246</v>
      </c>
      <c r="E49" s="56" t="s">
        <v>337</v>
      </c>
      <c r="F49" s="4" t="s">
        <v>242</v>
      </c>
      <c r="G49" s="4" t="s">
        <v>465</v>
      </c>
      <c r="H49" s="5" t="s">
        <v>332</v>
      </c>
      <c r="I49" s="4" t="s">
        <v>479</v>
      </c>
    </row>
    <row r="50" spans="1:9" x14ac:dyDescent="0.55000000000000004">
      <c r="A50" t="s">
        <v>216</v>
      </c>
      <c r="B50" s="5" t="s">
        <v>340</v>
      </c>
      <c r="C50" s="32" t="s">
        <v>322</v>
      </c>
      <c r="D50" s="5"/>
      <c r="E50" s="56" t="s">
        <v>245</v>
      </c>
      <c r="F50" s="5" t="s">
        <v>435</v>
      </c>
      <c r="G50" s="5" t="s">
        <v>259</v>
      </c>
      <c r="H50" s="5" t="s">
        <v>249</v>
      </c>
      <c r="I50" s="5" t="s">
        <v>255</v>
      </c>
    </row>
    <row r="51" spans="1:9" x14ac:dyDescent="0.55000000000000004">
      <c r="A51" t="s">
        <v>216</v>
      </c>
      <c r="B51" s="5"/>
      <c r="C51" s="76" t="s">
        <v>260</v>
      </c>
      <c r="D51" s="5"/>
      <c r="E51" s="5" t="s">
        <v>244</v>
      </c>
      <c r="F51" s="5"/>
      <c r="G51" s="5"/>
      <c r="I51" s="5" t="s">
        <v>457</v>
      </c>
    </row>
    <row r="52" spans="1:9" x14ac:dyDescent="0.55000000000000004">
      <c r="A52" t="s">
        <v>216</v>
      </c>
      <c r="B52" s="5"/>
      <c r="C52" s="55" t="s">
        <v>507</v>
      </c>
      <c r="D52" s="5"/>
      <c r="E52" s="5"/>
      <c r="F52" s="5"/>
      <c r="G52" s="5"/>
      <c r="H52" s="5"/>
      <c r="I52" s="5" t="s">
        <v>480</v>
      </c>
    </row>
    <row r="53" spans="1:9" ht="14.7" thickBot="1" x14ac:dyDescent="0.6">
      <c r="A53" t="s">
        <v>216</v>
      </c>
      <c r="B53" s="6"/>
      <c r="D53" s="6"/>
      <c r="E53" s="6"/>
      <c r="F53" s="6"/>
      <c r="G53" s="6"/>
      <c r="H53" s="6"/>
      <c r="I53" s="6" t="s">
        <v>463</v>
      </c>
    </row>
    <row r="54" spans="1:9" x14ac:dyDescent="0.55000000000000004">
      <c r="A54" t="s">
        <v>217</v>
      </c>
      <c r="B54" s="63" t="s">
        <v>284</v>
      </c>
      <c r="C54" s="4" t="s">
        <v>293</v>
      </c>
      <c r="D54" s="4" t="s">
        <v>494</v>
      </c>
      <c r="E54" s="4" t="s">
        <v>459</v>
      </c>
      <c r="F54" s="4" t="s">
        <v>290</v>
      </c>
      <c r="G54" s="4" t="s">
        <v>319</v>
      </c>
      <c r="H54" s="4" t="s">
        <v>473</v>
      </c>
      <c r="I54" s="63" t="s">
        <v>478</v>
      </c>
    </row>
    <row r="55" spans="1:9" x14ac:dyDescent="0.55000000000000004">
      <c r="A55" t="s">
        <v>217</v>
      </c>
      <c r="B55" s="5"/>
      <c r="C55" s="5"/>
      <c r="D55" s="5" t="s">
        <v>495</v>
      </c>
      <c r="E55" s="5" t="s">
        <v>318</v>
      </c>
      <c r="F55" s="5" t="s">
        <v>341</v>
      </c>
      <c r="G55" s="5" t="s">
        <v>297</v>
      </c>
      <c r="H55" s="5"/>
      <c r="I55" s="5" t="s">
        <v>346</v>
      </c>
    </row>
    <row r="56" spans="1:9" x14ac:dyDescent="0.55000000000000004">
      <c r="A56" t="s">
        <v>217</v>
      </c>
      <c r="B56" s="5"/>
      <c r="C56" s="5"/>
      <c r="D56" s="5"/>
      <c r="E56" s="5"/>
      <c r="F56" s="5"/>
      <c r="G56" s="5" t="s">
        <v>324</v>
      </c>
      <c r="H56" s="5"/>
      <c r="I56" s="5" t="s">
        <v>348</v>
      </c>
    </row>
    <row r="57" spans="1:9" ht="14.7" thickBot="1" x14ac:dyDescent="0.6">
      <c r="A57" t="s">
        <v>217</v>
      </c>
      <c r="B57" s="5"/>
      <c r="C57" s="5"/>
      <c r="D57" s="5"/>
      <c r="E57" s="5"/>
      <c r="F57" s="5"/>
      <c r="G57" s="5" t="s">
        <v>481</v>
      </c>
      <c r="H57" s="5"/>
      <c r="I57" s="5"/>
    </row>
    <row r="58" spans="1:9" x14ac:dyDescent="0.55000000000000004">
      <c r="A58" t="s">
        <v>430</v>
      </c>
      <c r="B58" s="4" t="s">
        <v>130</v>
      </c>
      <c r="C58" s="4" t="s">
        <v>129</v>
      </c>
      <c r="D58" s="4" t="s">
        <v>131</v>
      </c>
      <c r="E58" s="4" t="s">
        <v>489</v>
      </c>
      <c r="F58" s="4" t="s">
        <v>127</v>
      </c>
      <c r="G58" s="4" t="s">
        <v>432</v>
      </c>
      <c r="H58" s="4" t="s">
        <v>128</v>
      </c>
      <c r="I58" s="4" t="s">
        <v>132</v>
      </c>
    </row>
    <row r="59" spans="1:9" ht="14.7" thickBot="1" x14ac:dyDescent="0.6">
      <c r="A59" t="s">
        <v>430</v>
      </c>
      <c r="B59" s="6"/>
      <c r="C59" s="6"/>
      <c r="D59" s="6"/>
      <c r="E59" s="6"/>
      <c r="F59" s="6" t="s">
        <v>487</v>
      </c>
      <c r="G59" s="6" t="s">
        <v>470</v>
      </c>
      <c r="H59" s="6"/>
      <c r="I59" s="6" t="s">
        <v>506</v>
      </c>
    </row>
    <row r="60" spans="1:9" ht="14.7" thickBot="1" x14ac:dyDescent="0.6">
      <c r="B60" s="106" t="s">
        <v>218</v>
      </c>
      <c r="C60" s="107"/>
      <c r="D60" s="107"/>
      <c r="E60" s="107"/>
      <c r="F60" s="107"/>
      <c r="G60" s="107"/>
      <c r="H60" s="105"/>
      <c r="I60" s="104"/>
    </row>
    <row r="61" spans="1:9" x14ac:dyDescent="0.55000000000000004">
      <c r="B61" s="5">
        <v>1.01</v>
      </c>
      <c r="C61">
        <v>1.07</v>
      </c>
      <c r="D61" s="5">
        <v>1.08</v>
      </c>
      <c r="E61" s="5"/>
      <c r="F61" s="79">
        <v>3.06</v>
      </c>
      <c r="G61" s="32">
        <v>3.03</v>
      </c>
      <c r="H61" s="45">
        <v>3.07</v>
      </c>
      <c r="I61" s="79">
        <v>1.02</v>
      </c>
    </row>
    <row r="62" spans="1:9" x14ac:dyDescent="0.55000000000000004">
      <c r="B62" s="5">
        <v>1.05</v>
      </c>
      <c r="C62">
        <v>2.04</v>
      </c>
      <c r="D62" s="5">
        <v>2.08</v>
      </c>
      <c r="E62" s="69">
        <v>1.06</v>
      </c>
      <c r="F62" s="5">
        <v>4.04</v>
      </c>
      <c r="G62" s="32">
        <v>4.03</v>
      </c>
      <c r="H62" s="22">
        <v>2.0299999999999998</v>
      </c>
      <c r="I62" s="5">
        <v>1.03</v>
      </c>
    </row>
    <row r="63" spans="1:9" x14ac:dyDescent="0.55000000000000004">
      <c r="B63" s="5">
        <v>2.0099999999999998</v>
      </c>
      <c r="C63">
        <v>3.05</v>
      </c>
      <c r="D63" s="5">
        <v>3.08</v>
      </c>
      <c r="E63" s="5">
        <v>2.02</v>
      </c>
      <c r="F63" s="5">
        <v>5.04</v>
      </c>
      <c r="G63" s="32">
        <v>5.03</v>
      </c>
      <c r="H63" s="22">
        <v>2.06</v>
      </c>
      <c r="I63" s="5">
        <v>1.04</v>
      </c>
    </row>
    <row r="64" spans="1:9" x14ac:dyDescent="0.55000000000000004">
      <c r="B64" s="5">
        <v>2.0499999999999998</v>
      </c>
      <c r="C64" s="5">
        <v>4.0599999999999996</v>
      </c>
      <c r="D64" s="5">
        <v>4.08</v>
      </c>
      <c r="E64" s="5">
        <v>3.02</v>
      </c>
      <c r="F64" s="5" t="s">
        <v>369</v>
      </c>
      <c r="G64" s="32" t="s">
        <v>374</v>
      </c>
      <c r="H64" s="22">
        <v>3.01</v>
      </c>
      <c r="I64" s="5">
        <v>2.0699999999999998</v>
      </c>
    </row>
    <row r="65" spans="2:9" x14ac:dyDescent="0.55000000000000004">
      <c r="B65" s="5">
        <v>4.01</v>
      </c>
      <c r="C65" s="5">
        <v>5.0599999999999996</v>
      </c>
      <c r="D65" s="5">
        <v>5.08</v>
      </c>
      <c r="E65" s="5">
        <v>4.0199999999999996</v>
      </c>
      <c r="F65" s="5" t="s">
        <v>372</v>
      </c>
      <c r="G65" s="32" t="s">
        <v>375</v>
      </c>
      <c r="H65" s="22">
        <v>4.05</v>
      </c>
      <c r="I65" s="57">
        <v>3.04</v>
      </c>
    </row>
    <row r="66" spans="2:9" x14ac:dyDescent="0.55000000000000004">
      <c r="B66" s="5">
        <v>5.01</v>
      </c>
      <c r="C66" s="5" t="s">
        <v>355</v>
      </c>
      <c r="D66" s="5" t="s">
        <v>359</v>
      </c>
      <c r="E66" s="5">
        <v>5.0199999999999996</v>
      </c>
      <c r="F66" s="5" t="s">
        <v>373</v>
      </c>
      <c r="G66" s="32" t="s">
        <v>376</v>
      </c>
      <c r="H66" s="22">
        <v>5.05</v>
      </c>
      <c r="I66" s="5">
        <v>4.07</v>
      </c>
    </row>
    <row r="67" spans="2:9" x14ac:dyDescent="0.55000000000000004">
      <c r="B67" s="5" t="s">
        <v>350</v>
      </c>
      <c r="C67" s="5" t="s">
        <v>390</v>
      </c>
      <c r="D67" s="5" t="s">
        <v>360</v>
      </c>
      <c r="E67" s="5" t="s">
        <v>364</v>
      </c>
      <c r="F67" s="5" t="s">
        <v>370</v>
      </c>
      <c r="G67" s="32" t="s">
        <v>377</v>
      </c>
      <c r="H67" s="22"/>
      <c r="I67" s="5">
        <v>5.07</v>
      </c>
    </row>
    <row r="68" spans="2:9" x14ac:dyDescent="0.55000000000000004">
      <c r="B68" s="5" t="s">
        <v>351</v>
      </c>
      <c r="C68" s="5" t="s">
        <v>356</v>
      </c>
      <c r="D68" s="5" t="s">
        <v>361</v>
      </c>
      <c r="E68" s="5" t="s">
        <v>365</v>
      </c>
      <c r="F68" s="5"/>
      <c r="G68" s="32" t="s">
        <v>378</v>
      </c>
      <c r="H68" s="22"/>
      <c r="I68" s="5" t="s">
        <v>383</v>
      </c>
    </row>
    <row r="69" spans="2:9" x14ac:dyDescent="0.55000000000000004">
      <c r="B69" s="5" t="s">
        <v>352</v>
      </c>
      <c r="C69" s="5" t="s">
        <v>357</v>
      </c>
      <c r="D69" s="5" t="s">
        <v>362</v>
      </c>
      <c r="E69" s="5" t="s">
        <v>366</v>
      </c>
      <c r="F69" s="5"/>
      <c r="H69" s="22" t="s">
        <v>379</v>
      </c>
      <c r="I69" s="5" t="s">
        <v>384</v>
      </c>
    </row>
    <row r="70" spans="2:9" x14ac:dyDescent="0.55000000000000004">
      <c r="B70" s="5" t="s">
        <v>353</v>
      </c>
      <c r="C70" s="5" t="s">
        <v>358</v>
      </c>
      <c r="D70" s="5" t="s">
        <v>363</v>
      </c>
      <c r="E70" s="5" t="s">
        <v>367</v>
      </c>
      <c r="F70" s="5"/>
      <c r="H70" s="22" t="s">
        <v>380</v>
      </c>
      <c r="I70" s="5" t="s">
        <v>385</v>
      </c>
    </row>
    <row r="71" spans="2:9" ht="13.5" customHeight="1" x14ac:dyDescent="0.55000000000000004">
      <c r="B71" s="5" t="s">
        <v>354</v>
      </c>
      <c r="C71" s="108" t="s">
        <v>389</v>
      </c>
      <c r="D71" s="5"/>
      <c r="E71" s="5" t="s">
        <v>368</v>
      </c>
      <c r="F71" s="5"/>
      <c r="G71" s="32"/>
      <c r="H71" s="22" t="s">
        <v>381</v>
      </c>
      <c r="I71" s="5" t="s">
        <v>386</v>
      </c>
    </row>
    <row r="72" spans="2:9" ht="13.5" customHeight="1" x14ac:dyDescent="0.55000000000000004">
      <c r="B72" s="5" t="s">
        <v>388</v>
      </c>
      <c r="C72" s="108"/>
      <c r="D72" s="5"/>
      <c r="E72" s="5" t="s">
        <v>437</v>
      </c>
      <c r="F72" s="5"/>
      <c r="G72" s="32"/>
      <c r="H72" s="22" t="s">
        <v>382</v>
      </c>
      <c r="I72" s="5" t="s">
        <v>387</v>
      </c>
    </row>
    <row r="73" spans="2:9" ht="14.4" customHeight="1" x14ac:dyDescent="0.55000000000000004">
      <c r="B73" s="5"/>
      <c r="C73" s="108"/>
      <c r="D73" s="5"/>
      <c r="F73" s="5"/>
      <c r="H73" s="22"/>
      <c r="I73" s="5" t="s">
        <v>371</v>
      </c>
    </row>
    <row r="74" spans="2:9" ht="57.9" thickBot="1" x14ac:dyDescent="0.6">
      <c r="B74" s="6"/>
      <c r="C74" s="109"/>
      <c r="D74" s="6"/>
      <c r="E74" s="71" t="s">
        <v>438</v>
      </c>
      <c r="F74" s="6"/>
      <c r="G74" s="33"/>
      <c r="H74" s="78"/>
      <c r="I74" s="6"/>
    </row>
    <row r="76" spans="2:9" x14ac:dyDescent="0.55000000000000004">
      <c r="H76" s="70"/>
    </row>
  </sheetData>
  <mergeCells count="2">
    <mergeCell ref="B60:I60"/>
    <mergeCell ref="C71:C74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0FEC-5BFC-4B0D-9A20-D45312EBC526}">
  <dimension ref="A1:M7"/>
  <sheetViews>
    <sheetView workbookViewId="0">
      <selection activeCell="K9" sqref="K9"/>
    </sheetView>
  </sheetViews>
  <sheetFormatPr defaultRowHeight="14.4" x14ac:dyDescent="0.55000000000000004"/>
  <cols>
    <col min="1" max="1" width="20.62890625" customWidth="1"/>
    <col min="7" max="7" width="16" customWidth="1"/>
    <col min="10" max="10" width="13.7890625" customWidth="1"/>
    <col min="11" max="11" width="16.5234375" customWidth="1"/>
    <col min="13" max="13" width="10.26171875" customWidth="1"/>
  </cols>
  <sheetData>
    <row r="1" spans="1:13" ht="14.7" thickBot="1" x14ac:dyDescent="0.6">
      <c r="A1" s="113" t="s">
        <v>441</v>
      </c>
      <c r="B1" s="114"/>
      <c r="C1" s="114"/>
      <c r="D1" s="114"/>
      <c r="E1" s="115"/>
      <c r="G1" s="110" t="s">
        <v>450</v>
      </c>
      <c r="H1" s="111"/>
      <c r="I1" s="111"/>
      <c r="J1" s="111"/>
      <c r="K1" s="111"/>
      <c r="L1" s="111"/>
      <c r="M1" s="112"/>
    </row>
    <row r="2" spans="1:13" ht="14.7" thickBot="1" x14ac:dyDescent="0.6">
      <c r="A2" s="73" t="s">
        <v>442</v>
      </c>
      <c r="B2" s="73" t="s">
        <v>443</v>
      </c>
      <c r="C2" s="73" t="s">
        <v>444</v>
      </c>
      <c r="D2" s="73" t="s">
        <v>445</v>
      </c>
      <c r="E2" s="73" t="s">
        <v>446</v>
      </c>
      <c r="G2" s="84" t="s">
        <v>442</v>
      </c>
      <c r="H2" s="81" t="s">
        <v>443</v>
      </c>
      <c r="I2" s="81" t="s">
        <v>444</v>
      </c>
      <c r="J2" s="81" t="s">
        <v>453</v>
      </c>
      <c r="K2" s="81" t="s">
        <v>454</v>
      </c>
      <c r="L2" s="81" t="s">
        <v>445</v>
      </c>
      <c r="M2" s="85" t="s">
        <v>452</v>
      </c>
    </row>
    <row r="3" spans="1:13" ht="14.7" thickBot="1" x14ac:dyDescent="0.6">
      <c r="A3" s="72" t="s">
        <v>448</v>
      </c>
      <c r="B3" s="72" t="s">
        <v>221</v>
      </c>
      <c r="C3" s="72">
        <v>226.6</v>
      </c>
      <c r="D3" s="72">
        <v>2019</v>
      </c>
      <c r="E3" s="72">
        <v>5</v>
      </c>
      <c r="G3" s="92" t="s">
        <v>509</v>
      </c>
      <c r="H3" s="83" t="s">
        <v>225</v>
      </c>
      <c r="I3" s="83">
        <v>2381.62</v>
      </c>
      <c r="J3" s="93">
        <f>I3/14</f>
        <v>170.11571428571429</v>
      </c>
      <c r="K3" s="83">
        <f>J3-1857/14</f>
        <v>37.472857142857151</v>
      </c>
      <c r="L3" s="83">
        <v>2020</v>
      </c>
      <c r="M3" s="94" t="s">
        <v>451</v>
      </c>
    </row>
    <row r="4" spans="1:13" ht="14.7" thickBot="1" x14ac:dyDescent="0.6">
      <c r="A4" s="72" t="s">
        <v>510</v>
      </c>
      <c r="B4" s="72" t="s">
        <v>220</v>
      </c>
      <c r="C4" s="72">
        <v>217.7</v>
      </c>
      <c r="D4" s="72">
        <v>2020</v>
      </c>
      <c r="E4" s="72">
        <v>6</v>
      </c>
      <c r="G4" s="86" t="s">
        <v>449</v>
      </c>
      <c r="H4" s="82" t="s">
        <v>221</v>
      </c>
      <c r="I4" s="82">
        <v>2361.6999999999998</v>
      </c>
      <c r="J4" s="82">
        <v>168.7</v>
      </c>
      <c r="K4" s="82">
        <v>42.9</v>
      </c>
      <c r="L4" s="82">
        <v>2018</v>
      </c>
      <c r="M4" s="87" t="s">
        <v>451</v>
      </c>
    </row>
    <row r="5" spans="1:13" ht="14.7" thickBot="1" x14ac:dyDescent="0.6">
      <c r="A5" s="72" t="s">
        <v>449</v>
      </c>
      <c r="B5" s="72" t="s">
        <v>221</v>
      </c>
      <c r="C5" s="72">
        <v>215.4</v>
      </c>
      <c r="D5" s="72">
        <v>2018</v>
      </c>
      <c r="E5" s="72">
        <v>11</v>
      </c>
      <c r="G5" s="88" t="s">
        <v>448</v>
      </c>
      <c r="H5" s="89" t="s">
        <v>221</v>
      </c>
      <c r="I5" s="90">
        <v>2316.8000000000002</v>
      </c>
      <c r="J5" s="90">
        <v>165.5</v>
      </c>
      <c r="K5" s="90">
        <v>34.1</v>
      </c>
      <c r="L5" s="90">
        <v>2019</v>
      </c>
      <c r="M5" s="91" t="s">
        <v>471</v>
      </c>
    </row>
    <row r="6" spans="1:13" ht="14.7" thickBot="1" x14ac:dyDescent="0.6">
      <c r="A6" s="72" t="s">
        <v>447</v>
      </c>
      <c r="B6" s="72" t="s">
        <v>219</v>
      </c>
      <c r="C6" s="72">
        <v>215.3</v>
      </c>
      <c r="D6" s="72">
        <v>2018</v>
      </c>
      <c r="E6" s="72">
        <v>4</v>
      </c>
    </row>
    <row r="7" spans="1:13" ht="14.7" thickBot="1" x14ac:dyDescent="0.6">
      <c r="A7" s="72" t="s">
        <v>509</v>
      </c>
      <c r="B7" s="72" t="s">
        <v>225</v>
      </c>
      <c r="C7" s="72">
        <v>210.12</v>
      </c>
      <c r="D7" s="72">
        <v>2020</v>
      </c>
      <c r="E7" s="72">
        <v>2</v>
      </c>
    </row>
  </sheetData>
  <mergeCells count="2">
    <mergeCell ref="G1:M1"/>
    <mergeCell ref="A1:E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1AC7-2BE2-45F1-84D0-449F630B438A}">
  <dimension ref="A1:Q15"/>
  <sheetViews>
    <sheetView topLeftCell="F1" zoomScale="110" zoomScaleNormal="110" workbookViewId="0">
      <selection activeCell="D23" sqref="D23"/>
    </sheetView>
  </sheetViews>
  <sheetFormatPr defaultRowHeight="14.4" x14ac:dyDescent="0.55000000000000004"/>
  <cols>
    <col min="1" max="1" width="11.15625" customWidth="1"/>
    <col min="2" max="2" width="16.3125" customWidth="1"/>
    <col min="3" max="3" width="5.26171875" customWidth="1"/>
    <col min="4" max="4" width="16.3671875" customWidth="1"/>
    <col min="5" max="5" width="5.3671875" customWidth="1"/>
    <col min="6" max="6" width="16.26171875" customWidth="1"/>
    <col min="7" max="7" width="5.41796875" customWidth="1"/>
    <col min="8" max="8" width="16.3125" customWidth="1"/>
    <col min="9" max="9" width="5.3125" customWidth="1"/>
    <col min="10" max="10" width="16.3125" customWidth="1"/>
    <col min="11" max="11" width="5.3125" customWidth="1"/>
    <col min="12" max="12" width="16.3671875" customWidth="1"/>
    <col min="13" max="13" width="5.3671875" customWidth="1"/>
    <col min="14" max="14" width="16.15625" customWidth="1"/>
    <col min="15" max="15" width="5.3671875" customWidth="1"/>
    <col min="16" max="16" width="16.3125" customWidth="1"/>
    <col min="17" max="17" width="5.47265625" customWidth="1"/>
  </cols>
  <sheetData>
    <row r="1" spans="1:17" ht="14.7" thickBot="1" x14ac:dyDescent="0.6">
      <c r="A1" s="45"/>
      <c r="B1" s="118" t="s">
        <v>298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7"/>
    </row>
    <row r="2" spans="1:17" ht="14.7" thickBot="1" x14ac:dyDescent="0.6">
      <c r="A2" s="42" t="s">
        <v>299</v>
      </c>
      <c r="B2" s="119" t="s">
        <v>219</v>
      </c>
      <c r="C2" s="120"/>
      <c r="D2" s="121" t="s">
        <v>220</v>
      </c>
      <c r="E2" s="121"/>
      <c r="F2" s="122" t="s">
        <v>221</v>
      </c>
      <c r="G2" s="122"/>
      <c r="H2" s="123" t="s">
        <v>222</v>
      </c>
      <c r="I2" s="123"/>
      <c r="J2" s="124" t="s">
        <v>223</v>
      </c>
      <c r="K2" s="124"/>
      <c r="L2" s="125" t="s">
        <v>224</v>
      </c>
      <c r="M2" s="125"/>
      <c r="N2" s="126" t="s">
        <v>225</v>
      </c>
      <c r="O2" s="126"/>
      <c r="P2" s="127" t="s">
        <v>226</v>
      </c>
      <c r="Q2" s="128"/>
    </row>
    <row r="3" spans="1:17" x14ac:dyDescent="0.55000000000000004">
      <c r="A3" s="43">
        <v>1</v>
      </c>
      <c r="B3" s="39" t="s">
        <v>3</v>
      </c>
      <c r="C3" s="37">
        <v>56</v>
      </c>
      <c r="D3" s="37" t="s">
        <v>6</v>
      </c>
      <c r="E3" s="37">
        <v>45</v>
      </c>
      <c r="F3" s="37" t="s">
        <v>10</v>
      </c>
      <c r="G3" s="37">
        <v>57</v>
      </c>
      <c r="H3" s="37" t="s">
        <v>27</v>
      </c>
      <c r="I3" s="37">
        <v>28</v>
      </c>
      <c r="J3" s="37" t="s">
        <v>0</v>
      </c>
      <c r="K3" s="37">
        <v>54</v>
      </c>
      <c r="L3" s="37" t="s">
        <v>4</v>
      </c>
      <c r="M3" s="37">
        <v>60</v>
      </c>
      <c r="N3" s="37" t="s">
        <v>2</v>
      </c>
      <c r="O3" s="37">
        <v>49</v>
      </c>
      <c r="P3" s="37" t="s">
        <v>5</v>
      </c>
      <c r="Q3" s="38">
        <v>56</v>
      </c>
    </row>
    <row r="4" spans="1:17" x14ac:dyDescent="0.55000000000000004">
      <c r="A4" s="43">
        <v>2</v>
      </c>
      <c r="B4" s="40" t="s">
        <v>13</v>
      </c>
      <c r="C4" s="24">
        <v>51</v>
      </c>
      <c r="D4" s="24" t="s">
        <v>301</v>
      </c>
      <c r="E4" s="24">
        <v>59</v>
      </c>
      <c r="F4" s="24" t="s">
        <v>14</v>
      </c>
      <c r="G4" s="24">
        <v>55</v>
      </c>
      <c r="H4" s="24" t="s">
        <v>134</v>
      </c>
      <c r="I4" s="24">
        <v>62</v>
      </c>
      <c r="J4" s="24" t="s">
        <v>9</v>
      </c>
      <c r="K4" s="24">
        <v>50</v>
      </c>
      <c r="L4" s="24" t="s">
        <v>32</v>
      </c>
      <c r="M4" s="24">
        <v>27</v>
      </c>
      <c r="N4" s="24" t="s">
        <v>8</v>
      </c>
      <c r="O4" s="24">
        <v>53</v>
      </c>
      <c r="P4" s="24" t="s">
        <v>1</v>
      </c>
      <c r="Q4" s="14">
        <v>67</v>
      </c>
    </row>
    <row r="5" spans="1:17" x14ac:dyDescent="0.55000000000000004">
      <c r="A5" s="43">
        <v>3</v>
      </c>
      <c r="B5" s="40" t="s">
        <v>40</v>
      </c>
      <c r="C5" s="24">
        <v>25</v>
      </c>
      <c r="D5" s="24" t="s">
        <v>12</v>
      </c>
      <c r="E5" s="24">
        <v>54</v>
      </c>
      <c r="F5" s="24" t="s">
        <v>29</v>
      </c>
      <c r="G5" s="24">
        <v>25</v>
      </c>
      <c r="H5" s="24" t="s">
        <v>17</v>
      </c>
      <c r="I5" s="24">
        <v>18</v>
      </c>
      <c r="J5" s="24" t="s">
        <v>302</v>
      </c>
      <c r="K5" s="24">
        <v>45</v>
      </c>
      <c r="L5" s="24" t="s">
        <v>7</v>
      </c>
      <c r="M5" s="24">
        <v>58</v>
      </c>
      <c r="N5" s="24" t="s">
        <v>11</v>
      </c>
      <c r="O5" s="24">
        <v>54</v>
      </c>
      <c r="P5" s="24" t="s">
        <v>61</v>
      </c>
      <c r="Q5" s="14">
        <v>17</v>
      </c>
    </row>
    <row r="6" spans="1:17" x14ac:dyDescent="0.55000000000000004">
      <c r="A6" s="43">
        <v>4</v>
      </c>
      <c r="B6" s="40" t="s">
        <v>22</v>
      </c>
      <c r="C6" s="24">
        <v>25</v>
      </c>
      <c r="D6" s="24" t="s">
        <v>19</v>
      </c>
      <c r="E6" s="24">
        <v>21</v>
      </c>
      <c r="F6" s="24" t="s">
        <v>18</v>
      </c>
      <c r="G6" s="24">
        <v>46</v>
      </c>
      <c r="H6" s="24" t="s">
        <v>25</v>
      </c>
      <c r="I6" s="24">
        <v>32</v>
      </c>
      <c r="J6" s="24" t="s">
        <v>30</v>
      </c>
      <c r="K6" s="24">
        <v>21</v>
      </c>
      <c r="L6" s="24" t="s">
        <v>28</v>
      </c>
      <c r="M6" s="24">
        <v>44</v>
      </c>
      <c r="N6" s="24" t="s">
        <v>38</v>
      </c>
      <c r="O6" s="24">
        <v>37</v>
      </c>
      <c r="P6" s="24" t="s">
        <v>303</v>
      </c>
      <c r="Q6" s="14">
        <v>16</v>
      </c>
    </row>
    <row r="7" spans="1:17" x14ac:dyDescent="0.55000000000000004">
      <c r="A7" s="43">
        <v>5</v>
      </c>
      <c r="B7" s="40" t="s">
        <v>33</v>
      </c>
      <c r="C7" s="24">
        <v>14</v>
      </c>
      <c r="D7" s="24" t="s">
        <v>36</v>
      </c>
      <c r="E7" s="24">
        <v>14</v>
      </c>
      <c r="F7" s="24" t="s">
        <v>21</v>
      </c>
      <c r="G7" s="24">
        <v>42</v>
      </c>
      <c r="H7" s="24" t="s">
        <v>20</v>
      </c>
      <c r="I7" s="24">
        <v>26</v>
      </c>
      <c r="J7" s="24" t="s">
        <v>35</v>
      </c>
      <c r="K7" s="24">
        <v>19</v>
      </c>
      <c r="L7" s="24" t="s">
        <v>81</v>
      </c>
      <c r="M7" s="24">
        <v>4</v>
      </c>
      <c r="N7" s="24" t="s">
        <v>24</v>
      </c>
      <c r="O7" s="24">
        <v>39</v>
      </c>
      <c r="P7" s="24" t="s">
        <v>44</v>
      </c>
      <c r="Q7" s="14">
        <v>25</v>
      </c>
    </row>
    <row r="8" spans="1:17" x14ac:dyDescent="0.55000000000000004">
      <c r="A8" s="43">
        <v>6</v>
      </c>
      <c r="B8" s="40" t="s">
        <v>43</v>
      </c>
      <c r="C8" s="24">
        <v>19</v>
      </c>
      <c r="D8" s="24" t="s">
        <v>77</v>
      </c>
      <c r="E8" s="24">
        <v>3</v>
      </c>
      <c r="F8" s="24" t="s">
        <v>304</v>
      </c>
      <c r="G8" s="24">
        <v>19</v>
      </c>
      <c r="H8" s="24" t="s">
        <v>15</v>
      </c>
      <c r="I8" s="24">
        <v>21</v>
      </c>
      <c r="J8" s="24" t="s">
        <v>23</v>
      </c>
      <c r="K8" s="24">
        <v>12</v>
      </c>
      <c r="L8" s="24" t="s">
        <v>31</v>
      </c>
      <c r="M8" s="24">
        <v>2</v>
      </c>
      <c r="N8" s="24" t="s">
        <v>79</v>
      </c>
      <c r="O8" s="24">
        <v>4</v>
      </c>
      <c r="P8" s="24" t="s">
        <v>63</v>
      </c>
      <c r="Q8" s="14">
        <v>5</v>
      </c>
    </row>
    <row r="9" spans="1:17" x14ac:dyDescent="0.55000000000000004">
      <c r="A9" s="43">
        <v>7</v>
      </c>
      <c r="B9" s="40" t="s">
        <v>42</v>
      </c>
      <c r="C9" s="24">
        <v>22</v>
      </c>
      <c r="D9" s="24" t="s">
        <v>80</v>
      </c>
      <c r="E9" s="24">
        <v>26</v>
      </c>
      <c r="F9" s="24" t="s">
        <v>65</v>
      </c>
      <c r="G9" s="24">
        <v>1</v>
      </c>
      <c r="H9" s="24" t="s">
        <v>60</v>
      </c>
      <c r="I9" s="24">
        <v>20</v>
      </c>
      <c r="J9" s="24" t="s">
        <v>53</v>
      </c>
      <c r="K9" s="24">
        <v>1</v>
      </c>
      <c r="L9" s="24" t="s">
        <v>41</v>
      </c>
      <c r="M9" s="24">
        <v>4</v>
      </c>
      <c r="N9" s="24" t="s">
        <v>145</v>
      </c>
      <c r="O9" s="24">
        <v>1</v>
      </c>
      <c r="P9" s="24" t="s">
        <v>306</v>
      </c>
      <c r="Q9" s="14">
        <v>1</v>
      </c>
    </row>
    <row r="10" spans="1:17" x14ac:dyDescent="0.55000000000000004">
      <c r="A10" s="43">
        <v>8</v>
      </c>
      <c r="B10" s="40" t="s">
        <v>59</v>
      </c>
      <c r="C10" s="24">
        <v>1</v>
      </c>
      <c r="D10" s="24" t="s">
        <v>54</v>
      </c>
      <c r="E10" s="24">
        <v>10</v>
      </c>
      <c r="F10" s="24" t="s">
        <v>153</v>
      </c>
      <c r="G10" s="24">
        <v>1</v>
      </c>
      <c r="H10" s="24" t="s">
        <v>45</v>
      </c>
      <c r="I10" s="24">
        <v>4</v>
      </c>
      <c r="J10" s="24" t="s">
        <v>78</v>
      </c>
      <c r="K10" s="24">
        <v>27</v>
      </c>
      <c r="L10" s="24" t="s">
        <v>308</v>
      </c>
      <c r="M10" s="24">
        <v>10</v>
      </c>
      <c r="N10" s="24" t="s">
        <v>50</v>
      </c>
      <c r="O10" s="24">
        <v>1</v>
      </c>
      <c r="P10" s="24" t="s">
        <v>307</v>
      </c>
      <c r="Q10" s="14">
        <v>21</v>
      </c>
    </row>
    <row r="11" spans="1:17" x14ac:dyDescent="0.55000000000000004">
      <c r="A11" s="43">
        <v>9</v>
      </c>
      <c r="B11" s="40" t="s">
        <v>73</v>
      </c>
      <c r="C11" s="24">
        <v>14</v>
      </c>
      <c r="D11" s="24" t="s">
        <v>86</v>
      </c>
      <c r="E11" s="24">
        <v>1</v>
      </c>
      <c r="F11" s="24" t="s">
        <v>140</v>
      </c>
      <c r="G11" s="24">
        <v>1</v>
      </c>
      <c r="H11" s="24" t="s">
        <v>34</v>
      </c>
      <c r="I11" s="24">
        <v>15</v>
      </c>
      <c r="J11" s="24" t="s">
        <v>47</v>
      </c>
      <c r="K11" s="24">
        <v>12</v>
      </c>
      <c r="L11" s="24" t="s">
        <v>49</v>
      </c>
      <c r="M11" s="24">
        <v>18</v>
      </c>
      <c r="N11" s="24" t="s">
        <v>76</v>
      </c>
      <c r="O11" s="24">
        <v>6</v>
      </c>
      <c r="P11" s="24" t="s">
        <v>72</v>
      </c>
      <c r="Q11" s="14">
        <v>20</v>
      </c>
    </row>
    <row r="12" spans="1:17" ht="14.7" thickBot="1" x14ac:dyDescent="0.6">
      <c r="A12" s="44">
        <v>10</v>
      </c>
      <c r="B12" s="41" t="s">
        <v>123</v>
      </c>
      <c r="C12" s="34">
        <v>23</v>
      </c>
      <c r="D12" s="34" t="s">
        <v>74</v>
      </c>
      <c r="E12" s="34">
        <v>17</v>
      </c>
      <c r="F12" s="34" t="s">
        <v>120</v>
      </c>
      <c r="G12" s="34">
        <v>3</v>
      </c>
      <c r="H12" s="34" t="s">
        <v>37</v>
      </c>
      <c r="I12" s="34">
        <v>24</v>
      </c>
      <c r="J12" s="34" t="s">
        <v>305</v>
      </c>
      <c r="K12" s="34">
        <v>9</v>
      </c>
      <c r="L12" s="34" t="s">
        <v>118</v>
      </c>
      <c r="M12" s="34">
        <v>23</v>
      </c>
      <c r="N12" s="34" t="s">
        <v>57</v>
      </c>
      <c r="O12" s="34">
        <v>6</v>
      </c>
      <c r="P12" s="34" t="s">
        <v>68</v>
      </c>
      <c r="Q12" s="36">
        <v>5</v>
      </c>
    </row>
    <row r="13" spans="1:17" ht="14.7" thickBot="1" x14ac:dyDescent="0.6">
      <c r="A13" s="35" t="s">
        <v>300</v>
      </c>
      <c r="B13" s="116">
        <f>250-SUM(C3:C12)</f>
        <v>0</v>
      </c>
      <c r="C13" s="116"/>
      <c r="D13" s="116">
        <f>250-SUM(E3:E12)</f>
        <v>0</v>
      </c>
      <c r="E13" s="116"/>
      <c r="F13" s="116">
        <f>250-SUM(G3:G12)</f>
        <v>0</v>
      </c>
      <c r="G13" s="116"/>
      <c r="H13" s="116">
        <f>250-SUM(I3:I12)</f>
        <v>0</v>
      </c>
      <c r="I13" s="116"/>
      <c r="J13" s="116">
        <f>250-SUM(K3:K12)</f>
        <v>0</v>
      </c>
      <c r="K13" s="116"/>
      <c r="L13" s="116">
        <f>250-SUM(M3:M12)</f>
        <v>0</v>
      </c>
      <c r="M13" s="116"/>
      <c r="N13" s="116">
        <f>250-SUM(O3:O12)</f>
        <v>0</v>
      </c>
      <c r="O13" s="116"/>
      <c r="P13" s="116">
        <f>250-SUM(Q3:Q12)</f>
        <v>17</v>
      </c>
      <c r="Q13" s="117"/>
    </row>
    <row r="14" spans="1:17" ht="14.7" thickBot="1" x14ac:dyDescent="0.6">
      <c r="A14" s="35" t="s">
        <v>228</v>
      </c>
      <c r="B14" s="116">
        <f>B13+1-COUNTBLANK(C3:C12)</f>
        <v>1</v>
      </c>
      <c r="C14" s="116"/>
      <c r="D14" s="116">
        <f>D13+1-COUNTBLANK(E3:E12)</f>
        <v>1</v>
      </c>
      <c r="E14" s="116"/>
      <c r="F14" s="116">
        <f>F13+1-COUNTBLANK(G3:G12)</f>
        <v>1</v>
      </c>
      <c r="G14" s="116"/>
      <c r="H14" s="116">
        <f>H13+1-COUNTBLANK(I3:I12)</f>
        <v>1</v>
      </c>
      <c r="I14" s="116"/>
      <c r="J14" s="116">
        <f>J13+1-COUNTBLANK(K3:K12)</f>
        <v>1</v>
      </c>
      <c r="K14" s="116"/>
      <c r="L14" s="116">
        <f>L13+1-COUNTBLANK(M3:M12)</f>
        <v>1</v>
      </c>
      <c r="M14" s="116"/>
      <c r="N14" s="116">
        <f>N13+1-COUNTBLANK(O3:O12)</f>
        <v>1</v>
      </c>
      <c r="O14" s="116"/>
      <c r="P14" s="116">
        <f>P13+1-COUNTBLANK(Q3:Q12)</f>
        <v>18</v>
      </c>
      <c r="Q14" s="117"/>
    </row>
    <row r="15" spans="1:17" x14ac:dyDescent="0.55000000000000004">
      <c r="B15">
        <v>6</v>
      </c>
      <c r="D15">
        <v>3</v>
      </c>
      <c r="F15">
        <v>8</v>
      </c>
      <c r="H15">
        <v>1</v>
      </c>
      <c r="J15">
        <v>2</v>
      </c>
      <c r="L15">
        <v>5</v>
      </c>
      <c r="N15">
        <v>7</v>
      </c>
      <c r="P15">
        <v>4</v>
      </c>
    </row>
  </sheetData>
  <mergeCells count="25">
    <mergeCell ref="B1:Q1"/>
    <mergeCell ref="B2:C2"/>
    <mergeCell ref="D2:E2"/>
    <mergeCell ref="F2:G2"/>
    <mergeCell ref="H2:I2"/>
    <mergeCell ref="J2:K2"/>
    <mergeCell ref="L2:M2"/>
    <mergeCell ref="N2:O2"/>
    <mergeCell ref="P2:Q2"/>
    <mergeCell ref="B13:C13"/>
    <mergeCell ref="B14:C14"/>
    <mergeCell ref="D13:E13"/>
    <mergeCell ref="D14:E14"/>
    <mergeCell ref="F13:G13"/>
    <mergeCell ref="F14:G14"/>
    <mergeCell ref="N13:O13"/>
    <mergeCell ref="N14:O14"/>
    <mergeCell ref="P13:Q13"/>
    <mergeCell ref="P14:Q14"/>
    <mergeCell ref="H13:I13"/>
    <mergeCell ref="H14:I14"/>
    <mergeCell ref="J13:K13"/>
    <mergeCell ref="J14:K14"/>
    <mergeCell ref="L13:M13"/>
    <mergeCell ref="L14:M14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8554-1978-4E39-A10F-FF20D9DE83B7}">
  <dimension ref="A1:S11"/>
  <sheetViews>
    <sheetView workbookViewId="0">
      <selection activeCell="D3" sqref="D3"/>
    </sheetView>
  </sheetViews>
  <sheetFormatPr defaultRowHeight="14.4" x14ac:dyDescent="0.55000000000000004"/>
  <cols>
    <col min="4" max="4" width="9.68359375" customWidth="1"/>
    <col min="6" max="6" width="13.41796875" customWidth="1"/>
    <col min="9" max="9" width="11.7890625" customWidth="1"/>
    <col min="11" max="11" width="11.15625" customWidth="1"/>
    <col min="19" max="19" width="10.578125" customWidth="1"/>
  </cols>
  <sheetData>
    <row r="1" spans="1:19" x14ac:dyDescent="0.55000000000000004">
      <c r="A1" s="103" t="s">
        <v>511</v>
      </c>
      <c r="B1" s="105"/>
      <c r="C1" s="105"/>
      <c r="D1" s="104"/>
      <c r="F1" s="129" t="s">
        <v>516</v>
      </c>
      <c r="G1" s="129"/>
      <c r="H1" s="129"/>
      <c r="I1" s="129"/>
      <c r="K1" s="129" t="s">
        <v>521</v>
      </c>
      <c r="L1" s="129"/>
      <c r="M1" s="129"/>
      <c r="N1" s="129"/>
      <c r="P1" s="129" t="s">
        <v>524</v>
      </c>
      <c r="Q1" s="129"/>
      <c r="R1" s="129"/>
      <c r="S1" s="129"/>
    </row>
    <row r="2" spans="1:19" x14ac:dyDescent="0.55000000000000004">
      <c r="A2" s="22" t="s">
        <v>443</v>
      </c>
      <c r="B2" s="32" t="s">
        <v>512</v>
      </c>
      <c r="C2" s="32" t="s">
        <v>513</v>
      </c>
      <c r="D2" s="2" t="s">
        <v>514</v>
      </c>
      <c r="F2" t="s">
        <v>508</v>
      </c>
      <c r="G2" t="s">
        <v>518</v>
      </c>
      <c r="H2" t="s">
        <v>445</v>
      </c>
      <c r="I2" t="s">
        <v>519</v>
      </c>
      <c r="K2" t="s">
        <v>522</v>
      </c>
      <c r="L2" t="s">
        <v>444</v>
      </c>
      <c r="M2" t="s">
        <v>445</v>
      </c>
      <c r="N2" t="s">
        <v>446</v>
      </c>
      <c r="P2" t="s">
        <v>444</v>
      </c>
      <c r="Q2" t="s">
        <v>525</v>
      </c>
      <c r="R2" t="s">
        <v>445</v>
      </c>
      <c r="S2" t="s">
        <v>452</v>
      </c>
    </row>
    <row r="3" spans="1:19" x14ac:dyDescent="0.55000000000000004">
      <c r="A3" s="22" t="s">
        <v>221</v>
      </c>
      <c r="B3" s="32">
        <v>1</v>
      </c>
      <c r="C3" s="32">
        <v>6</v>
      </c>
      <c r="D3" s="98">
        <f>B3/(B3+C3)</f>
        <v>0.14285714285714285</v>
      </c>
      <c r="F3" t="s">
        <v>517</v>
      </c>
      <c r="G3" t="s">
        <v>520</v>
      </c>
      <c r="H3">
        <v>2020</v>
      </c>
      <c r="I3">
        <v>226.4</v>
      </c>
      <c r="K3" s="99" t="s">
        <v>523</v>
      </c>
      <c r="L3" s="99">
        <v>210.12</v>
      </c>
      <c r="M3" s="99">
        <v>2020</v>
      </c>
      <c r="N3" s="99">
        <v>2</v>
      </c>
      <c r="P3" s="99">
        <v>2381.62</v>
      </c>
      <c r="Q3" s="1" t="s">
        <v>526</v>
      </c>
      <c r="R3" s="100">
        <v>2020</v>
      </c>
      <c r="S3" t="s">
        <v>451</v>
      </c>
    </row>
    <row r="4" spans="1:19" x14ac:dyDescent="0.55000000000000004">
      <c r="A4" s="22" t="s">
        <v>220</v>
      </c>
      <c r="B4" s="32">
        <v>4</v>
      </c>
      <c r="C4" s="32">
        <v>4</v>
      </c>
      <c r="D4" s="98">
        <f t="shared" ref="D4:D9" si="0">B4/(B4+C4)</f>
        <v>0.5</v>
      </c>
    </row>
    <row r="5" spans="1:19" x14ac:dyDescent="0.55000000000000004">
      <c r="A5" s="22" t="s">
        <v>226</v>
      </c>
      <c r="B5" s="32">
        <v>4</v>
      </c>
      <c r="C5" s="32">
        <v>3</v>
      </c>
      <c r="D5" s="98">
        <f t="shared" si="0"/>
        <v>0.5714285714285714</v>
      </c>
    </row>
    <row r="6" spans="1:19" x14ac:dyDescent="0.55000000000000004">
      <c r="A6" s="22" t="s">
        <v>219</v>
      </c>
      <c r="B6" s="32">
        <v>6</v>
      </c>
      <c r="C6" s="32">
        <v>1</v>
      </c>
      <c r="D6" s="98">
        <f t="shared" si="0"/>
        <v>0.8571428571428571</v>
      </c>
    </row>
    <row r="7" spans="1:19" x14ac:dyDescent="0.55000000000000004">
      <c r="A7" s="22" t="s">
        <v>223</v>
      </c>
      <c r="B7" s="32">
        <v>4</v>
      </c>
      <c r="C7" s="32">
        <v>2</v>
      </c>
      <c r="D7" s="98">
        <f t="shared" si="0"/>
        <v>0.66666666666666663</v>
      </c>
    </row>
    <row r="8" spans="1:19" x14ac:dyDescent="0.55000000000000004">
      <c r="A8" s="22" t="s">
        <v>224</v>
      </c>
      <c r="B8" s="32">
        <v>5</v>
      </c>
      <c r="C8" s="32">
        <v>1</v>
      </c>
      <c r="D8" s="98">
        <f t="shared" si="0"/>
        <v>0.83333333333333337</v>
      </c>
    </row>
    <row r="9" spans="1:19" x14ac:dyDescent="0.55000000000000004">
      <c r="A9" s="22" t="s">
        <v>222</v>
      </c>
      <c r="B9" s="32">
        <v>4</v>
      </c>
      <c r="C9" s="32">
        <v>3</v>
      </c>
      <c r="D9" s="98">
        <f t="shared" si="0"/>
        <v>0.5714285714285714</v>
      </c>
    </row>
    <row r="10" spans="1:19" ht="14.7" thickBot="1" x14ac:dyDescent="0.6">
      <c r="A10" s="22"/>
      <c r="B10" s="32"/>
      <c r="C10" s="32"/>
      <c r="D10" s="2"/>
    </row>
    <row r="11" spans="1:19" ht="14.7" thickBot="1" x14ac:dyDescent="0.6">
      <c r="A11" s="95" t="s">
        <v>515</v>
      </c>
      <c r="B11" s="96">
        <f>SUM(B3:B9)</f>
        <v>28</v>
      </c>
      <c r="C11" s="96">
        <f>SUM(C3:C9)</f>
        <v>20</v>
      </c>
      <c r="D11" s="97">
        <f>B11/(B11+C11)</f>
        <v>0.58333333333333337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0B78-1A11-4D91-807D-F65E1F39486E}">
  <dimension ref="A1:H225"/>
  <sheetViews>
    <sheetView tabSelected="1" topLeftCell="A86" workbookViewId="0">
      <selection activeCell="D113" sqref="D113"/>
    </sheetView>
  </sheetViews>
  <sheetFormatPr defaultRowHeight="14.4" x14ac:dyDescent="0.55000000000000004"/>
  <cols>
    <col min="3" max="4" width="10.3125" bestFit="1" customWidth="1"/>
    <col min="5" max="5" width="10.26171875" bestFit="1" customWidth="1"/>
    <col min="6" max="6" width="9.83984375" bestFit="1" customWidth="1"/>
  </cols>
  <sheetData>
    <row r="1" spans="1:8" x14ac:dyDescent="0.55000000000000004">
      <c r="A1" s="80" t="s">
        <v>527</v>
      </c>
      <c r="B1" s="80" t="s">
        <v>446</v>
      </c>
      <c r="C1" s="80" t="s">
        <v>528</v>
      </c>
      <c r="D1" s="80" t="s">
        <v>529</v>
      </c>
      <c r="E1" s="80" t="s">
        <v>530</v>
      </c>
      <c r="F1" s="80" t="s">
        <v>531</v>
      </c>
      <c r="G1" s="80" t="s">
        <v>538</v>
      </c>
      <c r="H1" s="80" t="s">
        <v>539</v>
      </c>
    </row>
    <row r="2" spans="1:8" x14ac:dyDescent="0.55000000000000004">
      <c r="A2">
        <v>2018</v>
      </c>
      <c r="B2">
        <v>1</v>
      </c>
      <c r="C2" t="s">
        <v>225</v>
      </c>
      <c r="D2">
        <v>150.82</v>
      </c>
      <c r="E2" t="s">
        <v>223</v>
      </c>
      <c r="F2">
        <v>136.46</v>
      </c>
      <c r="G2" t="str">
        <f>IF(D2&gt;F2,C2,E2)</f>
        <v>Ryan</v>
      </c>
      <c r="H2" t="str">
        <f>IF(D2&gt;F2,E2,C2)</f>
        <v>Nate</v>
      </c>
    </row>
    <row r="3" spans="1:8" x14ac:dyDescent="0.55000000000000004">
      <c r="A3">
        <v>2018</v>
      </c>
      <c r="B3">
        <v>1</v>
      </c>
      <c r="C3" t="s">
        <v>219</v>
      </c>
      <c r="D3">
        <v>146.02000000000001</v>
      </c>
      <c r="E3" t="s">
        <v>222</v>
      </c>
      <c r="F3">
        <v>172.84</v>
      </c>
      <c r="G3" t="str">
        <f t="shared" ref="G3:G66" si="0">IF(D3&gt;F3,C3,E3)</f>
        <v>Blake</v>
      </c>
      <c r="H3" t="str">
        <f t="shared" ref="H3:H66" si="1">IF(D3&gt;F3,E3,C3)</f>
        <v>Cal</v>
      </c>
    </row>
    <row r="4" spans="1:8" x14ac:dyDescent="0.55000000000000004">
      <c r="A4">
        <v>2018</v>
      </c>
      <c r="B4">
        <v>1</v>
      </c>
      <c r="C4" t="s">
        <v>226</v>
      </c>
      <c r="D4">
        <v>142.97999999999999</v>
      </c>
      <c r="E4" t="s">
        <v>224</v>
      </c>
      <c r="F4">
        <v>97.14</v>
      </c>
      <c r="G4" t="str">
        <f t="shared" si="0"/>
        <v>Tommy</v>
      </c>
      <c r="H4" t="str">
        <f t="shared" si="1"/>
        <v>Keegan</v>
      </c>
    </row>
    <row r="5" spans="1:8" x14ac:dyDescent="0.55000000000000004">
      <c r="A5">
        <v>2018</v>
      </c>
      <c r="B5">
        <v>1</v>
      </c>
      <c r="C5" t="s">
        <v>221</v>
      </c>
      <c r="D5">
        <v>146.44</v>
      </c>
      <c r="E5" t="s">
        <v>220</v>
      </c>
      <c r="F5">
        <v>131.04</v>
      </c>
      <c r="G5" t="str">
        <f t="shared" si="0"/>
        <v>Shawn</v>
      </c>
      <c r="H5" t="str">
        <f t="shared" si="1"/>
        <v>Billy</v>
      </c>
    </row>
    <row r="6" spans="1:8" x14ac:dyDescent="0.55000000000000004">
      <c r="A6">
        <v>2018</v>
      </c>
      <c r="B6">
        <v>2</v>
      </c>
      <c r="C6" t="s">
        <v>225</v>
      </c>
      <c r="D6">
        <v>134.08000000000001</v>
      </c>
      <c r="E6" t="s">
        <v>226</v>
      </c>
      <c r="F6">
        <v>133.86000000000001</v>
      </c>
      <c r="G6" t="str">
        <f t="shared" si="0"/>
        <v>Ryan</v>
      </c>
      <c r="H6" t="str">
        <f t="shared" si="1"/>
        <v>Tommy</v>
      </c>
    </row>
    <row r="7" spans="1:8" x14ac:dyDescent="0.55000000000000004">
      <c r="A7">
        <v>2018</v>
      </c>
      <c r="B7">
        <v>2</v>
      </c>
      <c r="C7" t="s">
        <v>222</v>
      </c>
      <c r="D7">
        <v>114.42</v>
      </c>
      <c r="E7" t="s">
        <v>220</v>
      </c>
      <c r="F7">
        <v>161</v>
      </c>
      <c r="G7" t="str">
        <f t="shared" si="0"/>
        <v>Billy</v>
      </c>
      <c r="H7" t="str">
        <f t="shared" si="1"/>
        <v>Blake</v>
      </c>
    </row>
    <row r="8" spans="1:8" x14ac:dyDescent="0.55000000000000004">
      <c r="A8">
        <v>2018</v>
      </c>
      <c r="B8">
        <v>2</v>
      </c>
      <c r="C8" t="s">
        <v>224</v>
      </c>
      <c r="D8">
        <v>99.08</v>
      </c>
      <c r="E8" t="s">
        <v>223</v>
      </c>
      <c r="F8">
        <v>148.19999999999999</v>
      </c>
      <c r="G8" t="str">
        <f t="shared" si="0"/>
        <v>Nate</v>
      </c>
      <c r="H8" t="str">
        <f t="shared" si="1"/>
        <v>Keegan</v>
      </c>
    </row>
    <row r="9" spans="1:8" x14ac:dyDescent="0.55000000000000004">
      <c r="A9">
        <v>2018</v>
      </c>
      <c r="B9">
        <v>2</v>
      </c>
      <c r="C9" t="s">
        <v>221</v>
      </c>
      <c r="D9">
        <v>201.64</v>
      </c>
      <c r="E9" t="s">
        <v>219</v>
      </c>
      <c r="F9">
        <v>109.26</v>
      </c>
      <c r="G9" t="str">
        <f t="shared" si="0"/>
        <v>Shawn</v>
      </c>
      <c r="H9" t="str">
        <f t="shared" si="1"/>
        <v>Cal</v>
      </c>
    </row>
    <row r="10" spans="1:8" x14ac:dyDescent="0.55000000000000004">
      <c r="A10">
        <v>2018</v>
      </c>
      <c r="B10">
        <v>3</v>
      </c>
      <c r="C10" t="s">
        <v>225</v>
      </c>
      <c r="D10">
        <v>146.84</v>
      </c>
      <c r="E10" t="s">
        <v>224</v>
      </c>
      <c r="F10">
        <v>131.58000000000001</v>
      </c>
      <c r="G10" t="str">
        <f t="shared" si="0"/>
        <v>Ryan</v>
      </c>
      <c r="H10" t="str">
        <f t="shared" si="1"/>
        <v>Keegan</v>
      </c>
    </row>
    <row r="11" spans="1:8" x14ac:dyDescent="0.55000000000000004">
      <c r="A11">
        <v>2018</v>
      </c>
      <c r="B11">
        <v>3</v>
      </c>
      <c r="C11" t="s">
        <v>221</v>
      </c>
      <c r="D11">
        <v>169.56</v>
      </c>
      <c r="E11" t="s">
        <v>222</v>
      </c>
      <c r="F11">
        <v>120.3</v>
      </c>
      <c r="G11" t="str">
        <f t="shared" si="0"/>
        <v>Shawn</v>
      </c>
      <c r="H11" t="str">
        <f t="shared" si="1"/>
        <v>Blake</v>
      </c>
    </row>
    <row r="12" spans="1:8" x14ac:dyDescent="0.55000000000000004">
      <c r="A12">
        <v>2018</v>
      </c>
      <c r="B12">
        <v>3</v>
      </c>
      <c r="C12" t="s">
        <v>223</v>
      </c>
      <c r="D12">
        <v>110.7</v>
      </c>
      <c r="E12" t="s">
        <v>226</v>
      </c>
      <c r="F12">
        <v>127.92</v>
      </c>
      <c r="G12" t="str">
        <f t="shared" si="0"/>
        <v>Tommy</v>
      </c>
      <c r="H12" t="str">
        <f t="shared" si="1"/>
        <v>Nate</v>
      </c>
    </row>
    <row r="13" spans="1:8" x14ac:dyDescent="0.55000000000000004">
      <c r="A13">
        <v>2018</v>
      </c>
      <c r="B13">
        <v>3</v>
      </c>
      <c r="C13" t="s">
        <v>220</v>
      </c>
      <c r="D13">
        <v>162.69999999999999</v>
      </c>
      <c r="E13" t="s">
        <v>219</v>
      </c>
      <c r="F13">
        <v>150.86000000000001</v>
      </c>
      <c r="G13" t="str">
        <f t="shared" si="0"/>
        <v>Billy</v>
      </c>
      <c r="H13" t="str">
        <f t="shared" si="1"/>
        <v>Cal</v>
      </c>
    </row>
    <row r="14" spans="1:8" x14ac:dyDescent="0.55000000000000004">
      <c r="A14">
        <v>2018</v>
      </c>
      <c r="B14">
        <v>4</v>
      </c>
      <c r="C14" t="s">
        <v>225</v>
      </c>
      <c r="D14">
        <v>146.78</v>
      </c>
      <c r="E14" t="s">
        <v>221</v>
      </c>
      <c r="F14">
        <v>134.68</v>
      </c>
      <c r="G14" t="str">
        <f t="shared" si="0"/>
        <v>Ryan</v>
      </c>
      <c r="H14" t="str">
        <f t="shared" si="1"/>
        <v>Shawn</v>
      </c>
    </row>
    <row r="15" spans="1:8" x14ac:dyDescent="0.55000000000000004">
      <c r="A15">
        <v>2018</v>
      </c>
      <c r="B15">
        <v>4</v>
      </c>
      <c r="C15" t="s">
        <v>226</v>
      </c>
      <c r="D15">
        <v>124.26</v>
      </c>
      <c r="E15" t="s">
        <v>219</v>
      </c>
      <c r="F15">
        <v>215.3</v>
      </c>
      <c r="G15" t="str">
        <f t="shared" si="0"/>
        <v>Cal</v>
      </c>
      <c r="H15" t="str">
        <f t="shared" si="1"/>
        <v>Tommy</v>
      </c>
    </row>
    <row r="16" spans="1:8" x14ac:dyDescent="0.55000000000000004">
      <c r="A16">
        <v>2018</v>
      </c>
      <c r="B16">
        <v>4</v>
      </c>
      <c r="C16" t="s">
        <v>224</v>
      </c>
      <c r="D16">
        <v>135.78</v>
      </c>
      <c r="E16" t="s">
        <v>222</v>
      </c>
      <c r="F16">
        <v>156.82</v>
      </c>
      <c r="G16" t="str">
        <f t="shared" si="0"/>
        <v>Blake</v>
      </c>
      <c r="H16" t="str">
        <f t="shared" si="1"/>
        <v>Keegan</v>
      </c>
    </row>
    <row r="17" spans="1:8" x14ac:dyDescent="0.55000000000000004">
      <c r="A17">
        <v>2018</v>
      </c>
      <c r="B17">
        <v>4</v>
      </c>
      <c r="C17" t="s">
        <v>223</v>
      </c>
      <c r="D17">
        <v>137.12</v>
      </c>
      <c r="E17" t="s">
        <v>220</v>
      </c>
      <c r="F17">
        <v>182.5</v>
      </c>
      <c r="G17" t="str">
        <f t="shared" si="0"/>
        <v>Billy</v>
      </c>
      <c r="H17" t="str">
        <f t="shared" si="1"/>
        <v>Nate</v>
      </c>
    </row>
    <row r="18" spans="1:8" x14ac:dyDescent="0.55000000000000004">
      <c r="A18">
        <v>2018</v>
      </c>
      <c r="B18">
        <v>5</v>
      </c>
      <c r="C18" t="s">
        <v>220</v>
      </c>
      <c r="D18">
        <v>148.30000000000001</v>
      </c>
      <c r="E18" t="s">
        <v>225</v>
      </c>
      <c r="F18">
        <v>194.5</v>
      </c>
      <c r="G18" t="str">
        <f t="shared" si="0"/>
        <v>Ryan</v>
      </c>
      <c r="H18" t="str">
        <f t="shared" si="1"/>
        <v>Billy</v>
      </c>
    </row>
    <row r="19" spans="1:8" x14ac:dyDescent="0.55000000000000004">
      <c r="A19">
        <v>2018</v>
      </c>
      <c r="B19">
        <v>5</v>
      </c>
      <c r="C19" t="s">
        <v>219</v>
      </c>
      <c r="D19">
        <v>102.64</v>
      </c>
      <c r="E19" t="s">
        <v>223</v>
      </c>
      <c r="F19">
        <v>159.63999999999999</v>
      </c>
      <c r="G19" t="str">
        <f t="shared" si="0"/>
        <v>Nate</v>
      </c>
      <c r="H19" t="str">
        <f t="shared" si="1"/>
        <v>Cal</v>
      </c>
    </row>
    <row r="20" spans="1:8" x14ac:dyDescent="0.55000000000000004">
      <c r="A20">
        <v>2018</v>
      </c>
      <c r="B20">
        <v>5</v>
      </c>
      <c r="C20" t="s">
        <v>222</v>
      </c>
      <c r="D20">
        <v>148.72</v>
      </c>
      <c r="E20" t="s">
        <v>226</v>
      </c>
      <c r="F20">
        <v>133.41999999999999</v>
      </c>
      <c r="G20" t="str">
        <f t="shared" si="0"/>
        <v>Blake</v>
      </c>
      <c r="H20" t="str">
        <f t="shared" si="1"/>
        <v>Tommy</v>
      </c>
    </row>
    <row r="21" spans="1:8" x14ac:dyDescent="0.55000000000000004">
      <c r="A21">
        <v>2018</v>
      </c>
      <c r="B21">
        <v>5</v>
      </c>
      <c r="C21" t="s">
        <v>221</v>
      </c>
      <c r="D21">
        <v>148.82</v>
      </c>
      <c r="E21" t="s">
        <v>224</v>
      </c>
      <c r="F21">
        <v>94.92</v>
      </c>
      <c r="G21" t="str">
        <f t="shared" si="0"/>
        <v>Shawn</v>
      </c>
      <c r="H21" t="str">
        <f t="shared" si="1"/>
        <v>Keegan</v>
      </c>
    </row>
    <row r="22" spans="1:8" x14ac:dyDescent="0.55000000000000004">
      <c r="A22">
        <v>2018</v>
      </c>
      <c r="B22">
        <v>6</v>
      </c>
      <c r="C22" t="s">
        <v>225</v>
      </c>
      <c r="D22">
        <v>158.74</v>
      </c>
      <c r="E22" t="s">
        <v>219</v>
      </c>
      <c r="F22">
        <v>105.34</v>
      </c>
      <c r="G22" t="str">
        <f t="shared" si="0"/>
        <v>Ryan</v>
      </c>
      <c r="H22" t="str">
        <f t="shared" si="1"/>
        <v>Cal</v>
      </c>
    </row>
    <row r="23" spans="1:8" x14ac:dyDescent="0.55000000000000004">
      <c r="A23">
        <v>2018</v>
      </c>
      <c r="B23">
        <v>6</v>
      </c>
      <c r="C23" t="s">
        <v>224</v>
      </c>
      <c r="D23">
        <v>119.56</v>
      </c>
      <c r="E23" t="s">
        <v>220</v>
      </c>
      <c r="F23">
        <v>145.97999999999999</v>
      </c>
      <c r="G23" t="str">
        <f t="shared" si="0"/>
        <v>Billy</v>
      </c>
      <c r="H23" t="str">
        <f t="shared" si="1"/>
        <v>Keegan</v>
      </c>
    </row>
    <row r="24" spans="1:8" x14ac:dyDescent="0.55000000000000004">
      <c r="A24">
        <v>2018</v>
      </c>
      <c r="B24">
        <v>6</v>
      </c>
      <c r="C24" t="s">
        <v>223</v>
      </c>
      <c r="D24">
        <v>161.82</v>
      </c>
      <c r="E24" t="s">
        <v>222</v>
      </c>
      <c r="F24">
        <v>196.8</v>
      </c>
      <c r="G24" t="str">
        <f t="shared" si="0"/>
        <v>Blake</v>
      </c>
      <c r="H24" t="str">
        <f t="shared" si="1"/>
        <v>Nate</v>
      </c>
    </row>
    <row r="25" spans="1:8" x14ac:dyDescent="0.55000000000000004">
      <c r="A25">
        <v>2018</v>
      </c>
      <c r="B25">
        <v>6</v>
      </c>
      <c r="C25" t="s">
        <v>226</v>
      </c>
      <c r="D25">
        <v>98.6</v>
      </c>
      <c r="E25" t="s">
        <v>221</v>
      </c>
      <c r="F25">
        <v>173.58</v>
      </c>
      <c r="G25" t="str">
        <f t="shared" si="0"/>
        <v>Shawn</v>
      </c>
      <c r="H25" t="str">
        <f t="shared" si="1"/>
        <v>Tommy</v>
      </c>
    </row>
    <row r="26" spans="1:8" x14ac:dyDescent="0.55000000000000004">
      <c r="A26">
        <v>2018</v>
      </c>
      <c r="B26">
        <v>7</v>
      </c>
      <c r="C26" t="s">
        <v>222</v>
      </c>
      <c r="D26">
        <v>149.78</v>
      </c>
      <c r="E26" t="s">
        <v>225</v>
      </c>
      <c r="F26">
        <v>171.3</v>
      </c>
      <c r="G26" t="str">
        <f t="shared" si="0"/>
        <v>Ryan</v>
      </c>
      <c r="H26" t="str">
        <f t="shared" si="1"/>
        <v>Blake</v>
      </c>
    </row>
    <row r="27" spans="1:8" x14ac:dyDescent="0.55000000000000004">
      <c r="A27">
        <v>2018</v>
      </c>
      <c r="B27">
        <v>7</v>
      </c>
      <c r="C27" t="s">
        <v>220</v>
      </c>
      <c r="D27">
        <v>146.26</v>
      </c>
      <c r="E27" t="s">
        <v>226</v>
      </c>
      <c r="F27">
        <v>122.48</v>
      </c>
      <c r="G27" t="str">
        <f t="shared" si="0"/>
        <v>Billy</v>
      </c>
      <c r="H27" t="str">
        <f t="shared" si="1"/>
        <v>Tommy</v>
      </c>
    </row>
    <row r="28" spans="1:8" x14ac:dyDescent="0.55000000000000004">
      <c r="A28">
        <v>2018</v>
      </c>
      <c r="B28">
        <v>7</v>
      </c>
      <c r="C28" t="s">
        <v>219</v>
      </c>
      <c r="D28">
        <v>126.18</v>
      </c>
      <c r="E28" t="s">
        <v>224</v>
      </c>
      <c r="F28">
        <v>116.98</v>
      </c>
      <c r="G28" t="str">
        <f t="shared" si="0"/>
        <v>Cal</v>
      </c>
      <c r="H28" t="str">
        <f t="shared" si="1"/>
        <v>Keegan</v>
      </c>
    </row>
    <row r="29" spans="1:8" x14ac:dyDescent="0.55000000000000004">
      <c r="A29">
        <v>2018</v>
      </c>
      <c r="B29">
        <v>7</v>
      </c>
      <c r="C29" t="s">
        <v>221</v>
      </c>
      <c r="D29">
        <v>151.02000000000001</v>
      </c>
      <c r="E29" t="s">
        <v>223</v>
      </c>
      <c r="F29">
        <v>140.41999999999999</v>
      </c>
      <c r="G29" t="str">
        <f t="shared" si="0"/>
        <v>Shawn</v>
      </c>
      <c r="H29" t="str">
        <f t="shared" si="1"/>
        <v>Nate</v>
      </c>
    </row>
    <row r="30" spans="1:8" x14ac:dyDescent="0.55000000000000004">
      <c r="A30">
        <v>2018</v>
      </c>
      <c r="B30">
        <v>8</v>
      </c>
      <c r="C30" t="s">
        <v>223</v>
      </c>
      <c r="D30">
        <v>164.36</v>
      </c>
      <c r="E30" t="s">
        <v>225</v>
      </c>
      <c r="F30">
        <v>160.06</v>
      </c>
      <c r="G30" t="str">
        <f t="shared" si="0"/>
        <v>Nate</v>
      </c>
      <c r="H30" t="str">
        <f t="shared" si="1"/>
        <v>Ryan</v>
      </c>
    </row>
    <row r="31" spans="1:8" x14ac:dyDescent="0.55000000000000004">
      <c r="A31">
        <v>2018</v>
      </c>
      <c r="B31">
        <v>8</v>
      </c>
      <c r="C31" t="s">
        <v>222</v>
      </c>
      <c r="D31">
        <v>104.84</v>
      </c>
      <c r="E31" t="s">
        <v>219</v>
      </c>
      <c r="F31">
        <v>187.9</v>
      </c>
      <c r="G31" t="str">
        <f t="shared" si="0"/>
        <v>Cal</v>
      </c>
      <c r="H31" t="str">
        <f t="shared" si="1"/>
        <v>Blake</v>
      </c>
    </row>
    <row r="32" spans="1:8" x14ac:dyDescent="0.55000000000000004">
      <c r="A32">
        <v>2018</v>
      </c>
      <c r="B32">
        <v>8</v>
      </c>
      <c r="C32" t="s">
        <v>224</v>
      </c>
      <c r="D32">
        <v>150.19999999999999</v>
      </c>
      <c r="E32" t="s">
        <v>226</v>
      </c>
      <c r="F32">
        <v>92.56</v>
      </c>
      <c r="G32" t="str">
        <f t="shared" si="0"/>
        <v>Keegan</v>
      </c>
      <c r="H32" t="str">
        <f t="shared" si="1"/>
        <v>Tommy</v>
      </c>
    </row>
    <row r="33" spans="1:8" x14ac:dyDescent="0.55000000000000004">
      <c r="A33">
        <v>2018</v>
      </c>
      <c r="B33">
        <v>8</v>
      </c>
      <c r="C33" t="s">
        <v>220</v>
      </c>
      <c r="D33">
        <v>155.86000000000001</v>
      </c>
      <c r="E33" t="s">
        <v>221</v>
      </c>
      <c r="F33">
        <v>193.92</v>
      </c>
      <c r="G33" t="str">
        <f t="shared" si="0"/>
        <v>Shawn</v>
      </c>
      <c r="H33" t="str">
        <f t="shared" si="1"/>
        <v>Billy</v>
      </c>
    </row>
    <row r="34" spans="1:8" x14ac:dyDescent="0.55000000000000004">
      <c r="A34">
        <v>2018</v>
      </c>
      <c r="B34">
        <v>9</v>
      </c>
      <c r="C34" t="s">
        <v>226</v>
      </c>
      <c r="D34">
        <v>109.96</v>
      </c>
      <c r="E34" t="s">
        <v>225</v>
      </c>
      <c r="F34">
        <v>175.52</v>
      </c>
      <c r="G34" t="str">
        <f t="shared" si="0"/>
        <v>Ryan</v>
      </c>
      <c r="H34" t="str">
        <f t="shared" si="1"/>
        <v>Tommy</v>
      </c>
    </row>
    <row r="35" spans="1:8" x14ac:dyDescent="0.55000000000000004">
      <c r="A35">
        <v>2018</v>
      </c>
      <c r="B35">
        <v>9</v>
      </c>
      <c r="C35" t="s">
        <v>220</v>
      </c>
      <c r="D35">
        <v>164.96</v>
      </c>
      <c r="E35" t="s">
        <v>222</v>
      </c>
      <c r="F35">
        <v>151.56</v>
      </c>
      <c r="G35" t="str">
        <f t="shared" si="0"/>
        <v>Billy</v>
      </c>
      <c r="H35" t="str">
        <f t="shared" si="1"/>
        <v>Blake</v>
      </c>
    </row>
    <row r="36" spans="1:8" x14ac:dyDescent="0.55000000000000004">
      <c r="A36">
        <v>2018</v>
      </c>
      <c r="B36">
        <v>9</v>
      </c>
      <c r="C36" t="s">
        <v>223</v>
      </c>
      <c r="D36">
        <v>102.36</v>
      </c>
      <c r="E36" t="s">
        <v>224</v>
      </c>
      <c r="F36">
        <v>126.86</v>
      </c>
      <c r="G36" t="str">
        <f t="shared" si="0"/>
        <v>Keegan</v>
      </c>
      <c r="H36" t="str">
        <f t="shared" si="1"/>
        <v>Nate</v>
      </c>
    </row>
    <row r="37" spans="1:8" x14ac:dyDescent="0.55000000000000004">
      <c r="A37">
        <v>2018</v>
      </c>
      <c r="B37">
        <v>9</v>
      </c>
      <c r="C37" t="s">
        <v>219</v>
      </c>
      <c r="D37">
        <v>127.04</v>
      </c>
      <c r="E37" t="s">
        <v>221</v>
      </c>
      <c r="F37">
        <v>176.2</v>
      </c>
      <c r="G37" t="str">
        <f t="shared" si="0"/>
        <v>Shawn</v>
      </c>
      <c r="H37" t="str">
        <f t="shared" si="1"/>
        <v>Cal</v>
      </c>
    </row>
    <row r="38" spans="1:8" x14ac:dyDescent="0.55000000000000004">
      <c r="A38">
        <v>2018</v>
      </c>
      <c r="B38">
        <v>10</v>
      </c>
      <c r="C38" t="s">
        <v>224</v>
      </c>
      <c r="D38">
        <v>134.32</v>
      </c>
      <c r="E38" t="s">
        <v>225</v>
      </c>
      <c r="F38">
        <v>137.34</v>
      </c>
      <c r="G38" t="str">
        <f t="shared" si="0"/>
        <v>Ryan</v>
      </c>
      <c r="H38" t="str">
        <f t="shared" si="1"/>
        <v>Keegan</v>
      </c>
    </row>
    <row r="39" spans="1:8" x14ac:dyDescent="0.55000000000000004">
      <c r="A39">
        <v>2018</v>
      </c>
      <c r="B39">
        <v>10</v>
      </c>
      <c r="C39" t="s">
        <v>222</v>
      </c>
      <c r="D39">
        <v>147.1</v>
      </c>
      <c r="E39" t="s">
        <v>221</v>
      </c>
      <c r="F39">
        <v>164.06</v>
      </c>
      <c r="G39" t="str">
        <f t="shared" si="0"/>
        <v>Shawn</v>
      </c>
      <c r="H39" t="str">
        <f t="shared" si="1"/>
        <v>Blake</v>
      </c>
    </row>
    <row r="40" spans="1:8" x14ac:dyDescent="0.55000000000000004">
      <c r="A40">
        <v>2018</v>
      </c>
      <c r="B40">
        <v>10</v>
      </c>
      <c r="C40" t="s">
        <v>226</v>
      </c>
      <c r="D40">
        <v>152.76</v>
      </c>
      <c r="E40" t="s">
        <v>223</v>
      </c>
      <c r="F40">
        <v>187.1</v>
      </c>
      <c r="G40" t="str">
        <f t="shared" si="0"/>
        <v>Nate</v>
      </c>
      <c r="H40" t="str">
        <f t="shared" si="1"/>
        <v>Tommy</v>
      </c>
    </row>
    <row r="41" spans="1:8" x14ac:dyDescent="0.55000000000000004">
      <c r="A41">
        <v>2018</v>
      </c>
      <c r="B41">
        <v>10</v>
      </c>
      <c r="C41" t="s">
        <v>219</v>
      </c>
      <c r="D41">
        <v>122.22</v>
      </c>
      <c r="E41" t="s">
        <v>220</v>
      </c>
      <c r="F41">
        <v>145.86000000000001</v>
      </c>
      <c r="G41" t="str">
        <f t="shared" si="0"/>
        <v>Billy</v>
      </c>
      <c r="H41" t="str">
        <f t="shared" si="1"/>
        <v>Cal</v>
      </c>
    </row>
    <row r="42" spans="1:8" x14ac:dyDescent="0.55000000000000004">
      <c r="A42">
        <v>2018</v>
      </c>
      <c r="B42">
        <v>11</v>
      </c>
      <c r="C42" t="s">
        <v>221</v>
      </c>
      <c r="D42">
        <v>215.42</v>
      </c>
      <c r="E42" t="s">
        <v>225</v>
      </c>
      <c r="F42">
        <v>152.4</v>
      </c>
      <c r="G42" t="str">
        <f t="shared" si="0"/>
        <v>Shawn</v>
      </c>
      <c r="H42" t="str">
        <f t="shared" si="1"/>
        <v>Ryan</v>
      </c>
    </row>
    <row r="43" spans="1:8" x14ac:dyDescent="0.55000000000000004">
      <c r="A43">
        <v>2018</v>
      </c>
      <c r="B43">
        <v>11</v>
      </c>
      <c r="C43" t="s">
        <v>219</v>
      </c>
      <c r="D43">
        <v>155.02000000000001</v>
      </c>
      <c r="E43" t="s">
        <v>226</v>
      </c>
      <c r="F43">
        <v>138.30000000000001</v>
      </c>
      <c r="G43" t="str">
        <f t="shared" si="0"/>
        <v>Cal</v>
      </c>
      <c r="H43" t="str">
        <f t="shared" si="1"/>
        <v>Tommy</v>
      </c>
    </row>
    <row r="44" spans="1:8" x14ac:dyDescent="0.55000000000000004">
      <c r="A44">
        <v>2018</v>
      </c>
      <c r="B44">
        <v>11</v>
      </c>
      <c r="C44" t="s">
        <v>222</v>
      </c>
      <c r="D44">
        <v>196.52</v>
      </c>
      <c r="E44" t="s">
        <v>224</v>
      </c>
      <c r="F44">
        <v>89.36</v>
      </c>
      <c r="G44" t="str">
        <f t="shared" si="0"/>
        <v>Blake</v>
      </c>
      <c r="H44" t="str">
        <f t="shared" si="1"/>
        <v>Keegan</v>
      </c>
    </row>
    <row r="45" spans="1:8" x14ac:dyDescent="0.55000000000000004">
      <c r="A45">
        <v>2018</v>
      </c>
      <c r="B45">
        <v>11</v>
      </c>
      <c r="C45" t="s">
        <v>220</v>
      </c>
      <c r="D45">
        <v>132.62</v>
      </c>
      <c r="E45" t="s">
        <v>223</v>
      </c>
      <c r="F45">
        <v>111.84</v>
      </c>
      <c r="G45" t="str">
        <f t="shared" si="0"/>
        <v>Billy</v>
      </c>
      <c r="H45" t="str">
        <f t="shared" si="1"/>
        <v>Nate</v>
      </c>
    </row>
    <row r="46" spans="1:8" x14ac:dyDescent="0.55000000000000004">
      <c r="A46">
        <v>2018</v>
      </c>
      <c r="B46">
        <v>12</v>
      </c>
      <c r="C46" t="s">
        <v>225</v>
      </c>
      <c r="D46">
        <v>137.91999999999999</v>
      </c>
      <c r="E46" t="s">
        <v>220</v>
      </c>
      <c r="F46">
        <v>144.9</v>
      </c>
      <c r="G46" t="str">
        <f t="shared" si="0"/>
        <v>Billy</v>
      </c>
      <c r="H46" t="str">
        <f t="shared" si="1"/>
        <v>Ryan</v>
      </c>
    </row>
    <row r="47" spans="1:8" x14ac:dyDescent="0.55000000000000004">
      <c r="A47">
        <v>2018</v>
      </c>
      <c r="B47">
        <v>12</v>
      </c>
      <c r="C47" t="s">
        <v>223</v>
      </c>
      <c r="D47">
        <v>158.78</v>
      </c>
      <c r="E47" t="s">
        <v>219</v>
      </c>
      <c r="F47">
        <v>153.36000000000001</v>
      </c>
      <c r="G47" t="str">
        <f t="shared" si="0"/>
        <v>Nate</v>
      </c>
      <c r="H47" t="str">
        <f t="shared" si="1"/>
        <v>Cal</v>
      </c>
    </row>
    <row r="48" spans="1:8" x14ac:dyDescent="0.55000000000000004">
      <c r="A48">
        <v>2018</v>
      </c>
      <c r="B48">
        <v>12</v>
      </c>
      <c r="C48" t="s">
        <v>226</v>
      </c>
      <c r="D48">
        <v>127.2</v>
      </c>
      <c r="E48" t="s">
        <v>222</v>
      </c>
      <c r="F48">
        <v>119.14</v>
      </c>
      <c r="G48" t="str">
        <f t="shared" si="0"/>
        <v>Tommy</v>
      </c>
      <c r="H48" t="str">
        <f t="shared" si="1"/>
        <v>Blake</v>
      </c>
    </row>
    <row r="49" spans="1:8" x14ac:dyDescent="0.55000000000000004">
      <c r="A49">
        <v>2018</v>
      </c>
      <c r="B49">
        <v>12</v>
      </c>
      <c r="C49" t="s">
        <v>224</v>
      </c>
      <c r="D49">
        <v>130.58000000000001</v>
      </c>
      <c r="E49" t="s">
        <v>221</v>
      </c>
      <c r="F49">
        <v>180.78</v>
      </c>
      <c r="G49" t="str">
        <f t="shared" si="0"/>
        <v>Shawn</v>
      </c>
      <c r="H49" t="str">
        <f t="shared" si="1"/>
        <v>Keegan</v>
      </c>
    </row>
    <row r="50" spans="1:8" x14ac:dyDescent="0.55000000000000004">
      <c r="A50">
        <v>2018</v>
      </c>
      <c r="B50">
        <v>13</v>
      </c>
      <c r="C50" t="s">
        <v>219</v>
      </c>
      <c r="D50">
        <v>151.18</v>
      </c>
      <c r="E50" t="s">
        <v>225</v>
      </c>
      <c r="F50">
        <v>134.82</v>
      </c>
      <c r="G50" t="str">
        <f t="shared" si="0"/>
        <v>Cal</v>
      </c>
      <c r="H50" t="str">
        <f t="shared" si="1"/>
        <v>Ryan</v>
      </c>
    </row>
    <row r="51" spans="1:8" x14ac:dyDescent="0.55000000000000004">
      <c r="A51">
        <v>2018</v>
      </c>
      <c r="B51">
        <v>13</v>
      </c>
      <c r="C51" t="s">
        <v>220</v>
      </c>
      <c r="D51">
        <v>143.9</v>
      </c>
      <c r="E51" t="s">
        <v>224</v>
      </c>
      <c r="F51">
        <v>108.54</v>
      </c>
      <c r="G51" t="str">
        <f t="shared" si="0"/>
        <v>Billy</v>
      </c>
      <c r="H51" t="str">
        <f t="shared" si="1"/>
        <v>Keegan</v>
      </c>
    </row>
    <row r="52" spans="1:8" x14ac:dyDescent="0.55000000000000004">
      <c r="A52">
        <v>2018</v>
      </c>
      <c r="B52">
        <v>13</v>
      </c>
      <c r="C52" t="s">
        <v>222</v>
      </c>
      <c r="D52">
        <v>106.58</v>
      </c>
      <c r="E52" t="s">
        <v>223</v>
      </c>
      <c r="F52">
        <v>121.24</v>
      </c>
      <c r="G52" t="str">
        <f t="shared" si="0"/>
        <v>Nate</v>
      </c>
      <c r="H52" t="str">
        <f t="shared" si="1"/>
        <v>Blake</v>
      </c>
    </row>
    <row r="53" spans="1:8" x14ac:dyDescent="0.55000000000000004">
      <c r="A53">
        <v>2018</v>
      </c>
      <c r="B53">
        <v>13</v>
      </c>
      <c r="C53" t="s">
        <v>221</v>
      </c>
      <c r="D53">
        <v>146</v>
      </c>
      <c r="E53" t="s">
        <v>226</v>
      </c>
      <c r="F53">
        <v>99.16</v>
      </c>
      <c r="G53" t="str">
        <f t="shared" si="0"/>
        <v>Shawn</v>
      </c>
      <c r="H53" t="str">
        <f t="shared" si="1"/>
        <v>Tommy</v>
      </c>
    </row>
    <row r="54" spans="1:8" x14ac:dyDescent="0.55000000000000004">
      <c r="A54">
        <v>2018</v>
      </c>
      <c r="B54">
        <v>14</v>
      </c>
      <c r="C54" t="s">
        <v>225</v>
      </c>
      <c r="D54">
        <v>70.02</v>
      </c>
      <c r="E54" t="s">
        <v>222</v>
      </c>
      <c r="F54">
        <v>100.24</v>
      </c>
      <c r="G54" t="str">
        <f t="shared" si="0"/>
        <v>Blake</v>
      </c>
      <c r="H54" t="str">
        <f t="shared" si="1"/>
        <v>Ryan</v>
      </c>
    </row>
    <row r="55" spans="1:8" x14ac:dyDescent="0.55000000000000004">
      <c r="A55">
        <v>2018</v>
      </c>
      <c r="B55">
        <v>14</v>
      </c>
      <c r="C55" t="s">
        <v>226</v>
      </c>
      <c r="D55">
        <v>101.5</v>
      </c>
      <c r="E55" t="s">
        <v>220</v>
      </c>
      <c r="F55">
        <v>182.2</v>
      </c>
      <c r="G55" t="str">
        <f t="shared" si="0"/>
        <v>Billy</v>
      </c>
      <c r="H55" t="str">
        <f t="shared" si="1"/>
        <v>Tommy</v>
      </c>
    </row>
    <row r="56" spans="1:8" x14ac:dyDescent="0.55000000000000004">
      <c r="A56">
        <v>2018</v>
      </c>
      <c r="B56">
        <v>14</v>
      </c>
      <c r="C56" t="s">
        <v>224</v>
      </c>
      <c r="D56">
        <v>86.98</v>
      </c>
      <c r="E56" t="s">
        <v>219</v>
      </c>
      <c r="F56">
        <v>99.3</v>
      </c>
      <c r="G56" t="str">
        <f t="shared" si="0"/>
        <v>Cal</v>
      </c>
      <c r="H56" t="str">
        <f t="shared" si="1"/>
        <v>Keegan</v>
      </c>
    </row>
    <row r="57" spans="1:8" x14ac:dyDescent="0.55000000000000004">
      <c r="A57">
        <v>2018</v>
      </c>
      <c r="B57">
        <v>14</v>
      </c>
      <c r="C57" t="s">
        <v>223</v>
      </c>
      <c r="D57">
        <v>108.22</v>
      </c>
      <c r="E57" t="s">
        <v>221</v>
      </c>
      <c r="F57">
        <v>159.38</v>
      </c>
      <c r="G57" t="str">
        <f t="shared" si="0"/>
        <v>Shawn</v>
      </c>
      <c r="H57" t="str">
        <f t="shared" si="1"/>
        <v>Nate</v>
      </c>
    </row>
    <row r="58" spans="1:8" x14ac:dyDescent="0.55000000000000004">
      <c r="A58">
        <v>2019</v>
      </c>
      <c r="B58">
        <v>1</v>
      </c>
      <c r="C58" t="s">
        <v>225</v>
      </c>
      <c r="D58">
        <v>180.6</v>
      </c>
      <c r="E58" t="s">
        <v>221</v>
      </c>
      <c r="F58">
        <v>181.62</v>
      </c>
      <c r="G58" t="str">
        <f t="shared" si="0"/>
        <v>Shawn</v>
      </c>
      <c r="H58" t="str">
        <f t="shared" si="1"/>
        <v>Ryan</v>
      </c>
    </row>
    <row r="59" spans="1:8" x14ac:dyDescent="0.55000000000000004">
      <c r="A59">
        <v>2019</v>
      </c>
      <c r="B59">
        <v>1</v>
      </c>
      <c r="C59" t="s">
        <v>219</v>
      </c>
      <c r="D59">
        <v>100.84</v>
      </c>
      <c r="E59" t="s">
        <v>223</v>
      </c>
      <c r="F59">
        <v>170.42</v>
      </c>
      <c r="G59" t="str">
        <f t="shared" si="0"/>
        <v>Nate</v>
      </c>
      <c r="H59" t="str">
        <f t="shared" si="1"/>
        <v>Cal</v>
      </c>
    </row>
    <row r="60" spans="1:8" x14ac:dyDescent="0.55000000000000004">
      <c r="A60">
        <v>2019</v>
      </c>
      <c r="B60">
        <v>1</v>
      </c>
      <c r="C60" t="s">
        <v>224</v>
      </c>
      <c r="D60">
        <v>107.44</v>
      </c>
      <c r="E60" t="s">
        <v>226</v>
      </c>
      <c r="F60">
        <v>155.52000000000001</v>
      </c>
      <c r="G60" t="str">
        <f t="shared" si="0"/>
        <v>Tommy</v>
      </c>
      <c r="H60" t="str">
        <f t="shared" si="1"/>
        <v>Keegan</v>
      </c>
    </row>
    <row r="61" spans="1:8" x14ac:dyDescent="0.55000000000000004">
      <c r="A61">
        <v>2019</v>
      </c>
      <c r="B61">
        <v>1</v>
      </c>
      <c r="C61" t="s">
        <v>222</v>
      </c>
      <c r="D61">
        <v>141.4</v>
      </c>
      <c r="E61" t="s">
        <v>220</v>
      </c>
      <c r="F61">
        <v>184.12</v>
      </c>
      <c r="G61" t="str">
        <f t="shared" si="0"/>
        <v>Billy</v>
      </c>
      <c r="H61" t="str">
        <f t="shared" si="1"/>
        <v>Blake</v>
      </c>
    </row>
    <row r="62" spans="1:8" x14ac:dyDescent="0.55000000000000004">
      <c r="A62">
        <v>2019</v>
      </c>
      <c r="B62">
        <v>2</v>
      </c>
      <c r="C62" t="s">
        <v>222</v>
      </c>
      <c r="D62">
        <v>116.22</v>
      </c>
      <c r="E62" t="s">
        <v>225</v>
      </c>
      <c r="F62">
        <v>150.80000000000001</v>
      </c>
      <c r="G62" t="str">
        <f t="shared" si="0"/>
        <v>Ryan</v>
      </c>
      <c r="H62" t="str">
        <f t="shared" si="1"/>
        <v>Blake</v>
      </c>
    </row>
    <row r="63" spans="1:8" x14ac:dyDescent="0.55000000000000004">
      <c r="A63">
        <v>2019</v>
      </c>
      <c r="B63">
        <v>2</v>
      </c>
      <c r="C63" t="s">
        <v>221</v>
      </c>
      <c r="D63">
        <v>157.41999999999999</v>
      </c>
      <c r="E63" t="s">
        <v>224</v>
      </c>
      <c r="F63">
        <v>142.5</v>
      </c>
      <c r="G63" t="str">
        <f t="shared" si="0"/>
        <v>Shawn</v>
      </c>
      <c r="H63" t="str">
        <f t="shared" si="1"/>
        <v>Keegan</v>
      </c>
    </row>
    <row r="64" spans="1:8" x14ac:dyDescent="0.55000000000000004">
      <c r="A64">
        <v>2019</v>
      </c>
      <c r="B64">
        <v>2</v>
      </c>
      <c r="C64" t="s">
        <v>226</v>
      </c>
      <c r="D64">
        <v>134.56</v>
      </c>
      <c r="E64" t="s">
        <v>223</v>
      </c>
      <c r="F64">
        <v>114.44</v>
      </c>
      <c r="G64" t="str">
        <f t="shared" si="0"/>
        <v>Tommy</v>
      </c>
      <c r="H64" t="str">
        <f t="shared" si="1"/>
        <v>Nate</v>
      </c>
    </row>
    <row r="65" spans="1:8" x14ac:dyDescent="0.55000000000000004">
      <c r="A65">
        <v>2019</v>
      </c>
      <c r="B65">
        <v>2</v>
      </c>
      <c r="C65" t="s">
        <v>220</v>
      </c>
      <c r="D65">
        <v>157.46</v>
      </c>
      <c r="E65" t="s">
        <v>219</v>
      </c>
      <c r="F65">
        <v>132.91999999999999</v>
      </c>
      <c r="G65" t="str">
        <f t="shared" si="0"/>
        <v>Billy</v>
      </c>
      <c r="H65" t="str">
        <f t="shared" si="1"/>
        <v>Cal</v>
      </c>
    </row>
    <row r="66" spans="1:8" x14ac:dyDescent="0.55000000000000004">
      <c r="A66">
        <v>2019</v>
      </c>
      <c r="B66">
        <v>3</v>
      </c>
      <c r="C66" t="s">
        <v>219</v>
      </c>
      <c r="D66">
        <v>149.02000000000001</v>
      </c>
      <c r="E66" t="s">
        <v>225</v>
      </c>
      <c r="F66">
        <v>199.94</v>
      </c>
      <c r="G66" t="str">
        <f t="shared" si="0"/>
        <v>Ryan</v>
      </c>
      <c r="H66" t="str">
        <f t="shared" si="1"/>
        <v>Cal</v>
      </c>
    </row>
    <row r="67" spans="1:8" x14ac:dyDescent="0.55000000000000004">
      <c r="A67">
        <v>2019</v>
      </c>
      <c r="B67">
        <v>3</v>
      </c>
      <c r="C67" t="s">
        <v>223</v>
      </c>
      <c r="D67">
        <v>182.16</v>
      </c>
      <c r="E67" t="s">
        <v>220</v>
      </c>
      <c r="F67">
        <v>160.04</v>
      </c>
      <c r="G67" t="str">
        <f t="shared" ref="G67:G113" si="2">IF(D67&gt;F67,C67,E67)</f>
        <v>Nate</v>
      </c>
      <c r="H67" t="str">
        <f t="shared" ref="H67:H113" si="3">IF(D67&gt;F67,E67,C67)</f>
        <v>Billy</v>
      </c>
    </row>
    <row r="68" spans="1:8" x14ac:dyDescent="0.55000000000000004">
      <c r="A68">
        <v>2019</v>
      </c>
      <c r="B68">
        <v>3</v>
      </c>
      <c r="C68" t="s">
        <v>221</v>
      </c>
      <c r="D68">
        <v>202.06</v>
      </c>
      <c r="E68" t="s">
        <v>226</v>
      </c>
      <c r="F68">
        <v>150.74</v>
      </c>
      <c r="G68" t="str">
        <f t="shared" si="2"/>
        <v>Shawn</v>
      </c>
      <c r="H68" t="str">
        <f t="shared" si="3"/>
        <v>Tommy</v>
      </c>
    </row>
    <row r="69" spans="1:8" x14ac:dyDescent="0.55000000000000004">
      <c r="A69">
        <v>2019</v>
      </c>
      <c r="B69">
        <v>3</v>
      </c>
      <c r="C69" t="s">
        <v>224</v>
      </c>
      <c r="D69">
        <v>107.58</v>
      </c>
      <c r="E69" t="s">
        <v>222</v>
      </c>
      <c r="F69">
        <v>132.97999999999999</v>
      </c>
      <c r="G69" t="str">
        <f t="shared" si="2"/>
        <v>Blake</v>
      </c>
      <c r="H69" t="str">
        <f t="shared" si="3"/>
        <v>Keegan</v>
      </c>
    </row>
    <row r="70" spans="1:8" x14ac:dyDescent="0.55000000000000004">
      <c r="A70">
        <v>2019</v>
      </c>
      <c r="B70">
        <v>4</v>
      </c>
      <c r="C70" t="s">
        <v>225</v>
      </c>
      <c r="D70">
        <v>148.5</v>
      </c>
      <c r="E70" t="s">
        <v>223</v>
      </c>
      <c r="F70">
        <v>114.38</v>
      </c>
      <c r="G70" t="str">
        <f t="shared" si="2"/>
        <v>Ryan</v>
      </c>
      <c r="H70" t="str">
        <f t="shared" si="3"/>
        <v>Nate</v>
      </c>
    </row>
    <row r="71" spans="1:8" x14ac:dyDescent="0.55000000000000004">
      <c r="A71">
        <v>2019</v>
      </c>
      <c r="B71">
        <v>4</v>
      </c>
      <c r="C71" t="s">
        <v>222</v>
      </c>
      <c r="D71">
        <v>109.38</v>
      </c>
      <c r="E71" t="s">
        <v>221</v>
      </c>
      <c r="F71">
        <v>162.9</v>
      </c>
      <c r="G71" t="str">
        <f t="shared" si="2"/>
        <v>Shawn</v>
      </c>
      <c r="H71" t="str">
        <f t="shared" si="3"/>
        <v>Blake</v>
      </c>
    </row>
    <row r="72" spans="1:8" x14ac:dyDescent="0.55000000000000004">
      <c r="A72">
        <v>2019</v>
      </c>
      <c r="B72">
        <v>4</v>
      </c>
      <c r="C72" t="s">
        <v>226</v>
      </c>
      <c r="D72">
        <v>82</v>
      </c>
      <c r="E72" t="s">
        <v>220</v>
      </c>
      <c r="F72">
        <v>124.5</v>
      </c>
      <c r="G72" t="str">
        <f t="shared" si="2"/>
        <v>Billy</v>
      </c>
      <c r="H72" t="str">
        <f t="shared" si="3"/>
        <v>Tommy</v>
      </c>
    </row>
    <row r="73" spans="1:8" x14ac:dyDescent="0.55000000000000004">
      <c r="A73">
        <v>2019</v>
      </c>
      <c r="B73">
        <v>4</v>
      </c>
      <c r="C73" t="s">
        <v>219</v>
      </c>
      <c r="D73">
        <v>161.12</v>
      </c>
      <c r="E73" t="s">
        <v>224</v>
      </c>
      <c r="F73">
        <v>167.64</v>
      </c>
      <c r="G73" t="str">
        <f t="shared" si="2"/>
        <v>Keegan</v>
      </c>
      <c r="H73" t="str">
        <f t="shared" si="3"/>
        <v>Cal</v>
      </c>
    </row>
    <row r="74" spans="1:8" x14ac:dyDescent="0.55000000000000004">
      <c r="A74">
        <v>2019</v>
      </c>
      <c r="B74">
        <v>5</v>
      </c>
      <c r="C74" t="s">
        <v>220</v>
      </c>
      <c r="D74">
        <v>173.14</v>
      </c>
      <c r="E74" t="s">
        <v>225</v>
      </c>
      <c r="F74">
        <v>196.94</v>
      </c>
      <c r="G74" t="str">
        <f t="shared" si="2"/>
        <v>Ryan</v>
      </c>
      <c r="H74" t="str">
        <f t="shared" si="3"/>
        <v>Billy</v>
      </c>
    </row>
    <row r="75" spans="1:8" x14ac:dyDescent="0.55000000000000004">
      <c r="A75">
        <v>2019</v>
      </c>
      <c r="B75">
        <v>5</v>
      </c>
      <c r="C75" t="s">
        <v>221</v>
      </c>
      <c r="D75">
        <v>227.64</v>
      </c>
      <c r="E75" t="s">
        <v>219</v>
      </c>
      <c r="F75">
        <v>120.7</v>
      </c>
      <c r="G75" t="str">
        <f t="shared" si="2"/>
        <v>Shawn</v>
      </c>
      <c r="H75" t="str">
        <f t="shared" si="3"/>
        <v>Cal</v>
      </c>
    </row>
    <row r="76" spans="1:8" x14ac:dyDescent="0.55000000000000004">
      <c r="A76">
        <v>2019</v>
      </c>
      <c r="B76">
        <v>5</v>
      </c>
      <c r="C76" t="s">
        <v>222</v>
      </c>
      <c r="D76">
        <v>130.94</v>
      </c>
      <c r="E76" t="s">
        <v>226</v>
      </c>
      <c r="F76">
        <v>169.82</v>
      </c>
      <c r="G76" t="str">
        <f t="shared" si="2"/>
        <v>Tommy</v>
      </c>
      <c r="H76" t="str">
        <f t="shared" si="3"/>
        <v>Blake</v>
      </c>
    </row>
    <row r="77" spans="1:8" x14ac:dyDescent="0.55000000000000004">
      <c r="A77">
        <v>2019</v>
      </c>
      <c r="B77">
        <v>5</v>
      </c>
      <c r="C77" t="s">
        <v>223</v>
      </c>
      <c r="D77">
        <v>138.82</v>
      </c>
      <c r="E77" t="s">
        <v>224</v>
      </c>
      <c r="F77">
        <v>169.94</v>
      </c>
      <c r="G77" t="str">
        <f t="shared" si="2"/>
        <v>Keegan</v>
      </c>
      <c r="H77" t="str">
        <f t="shared" si="3"/>
        <v>Nate</v>
      </c>
    </row>
    <row r="78" spans="1:8" x14ac:dyDescent="0.55000000000000004">
      <c r="A78">
        <v>2019</v>
      </c>
      <c r="B78">
        <v>6</v>
      </c>
      <c r="C78" t="s">
        <v>226</v>
      </c>
      <c r="D78">
        <v>155.16</v>
      </c>
      <c r="E78" t="s">
        <v>225</v>
      </c>
      <c r="F78">
        <v>131.69999999999999</v>
      </c>
      <c r="G78" t="str">
        <f t="shared" si="2"/>
        <v>Tommy</v>
      </c>
      <c r="H78" t="str">
        <f t="shared" si="3"/>
        <v>Ryan</v>
      </c>
    </row>
    <row r="79" spans="1:8" x14ac:dyDescent="0.55000000000000004">
      <c r="A79">
        <v>2019</v>
      </c>
      <c r="B79">
        <v>6</v>
      </c>
      <c r="C79" t="s">
        <v>224</v>
      </c>
      <c r="D79">
        <v>138.30000000000001</v>
      </c>
      <c r="E79" t="s">
        <v>220</v>
      </c>
      <c r="F79">
        <v>136.1</v>
      </c>
      <c r="G79" t="str">
        <f t="shared" si="2"/>
        <v>Keegan</v>
      </c>
      <c r="H79" t="str">
        <f t="shared" si="3"/>
        <v>Billy</v>
      </c>
    </row>
    <row r="80" spans="1:8" x14ac:dyDescent="0.55000000000000004">
      <c r="A80">
        <v>2019</v>
      </c>
      <c r="B80">
        <v>6</v>
      </c>
      <c r="C80" t="s">
        <v>219</v>
      </c>
      <c r="D80">
        <v>66.52</v>
      </c>
      <c r="E80" t="s">
        <v>222</v>
      </c>
      <c r="F80">
        <v>152.44</v>
      </c>
      <c r="G80" t="str">
        <f t="shared" si="2"/>
        <v>Blake</v>
      </c>
      <c r="H80" t="str">
        <f t="shared" si="3"/>
        <v>Cal</v>
      </c>
    </row>
    <row r="81" spans="1:8" x14ac:dyDescent="0.55000000000000004">
      <c r="A81">
        <v>2019</v>
      </c>
      <c r="B81">
        <v>6</v>
      </c>
      <c r="C81" t="s">
        <v>223</v>
      </c>
      <c r="D81">
        <v>102.12</v>
      </c>
      <c r="E81" t="s">
        <v>221</v>
      </c>
      <c r="F81">
        <v>158.91999999999999</v>
      </c>
      <c r="G81" t="str">
        <f t="shared" si="2"/>
        <v>Shawn</v>
      </c>
      <c r="H81" t="str">
        <f t="shared" si="3"/>
        <v>Nate</v>
      </c>
    </row>
    <row r="82" spans="1:8" x14ac:dyDescent="0.55000000000000004">
      <c r="A82">
        <v>2019</v>
      </c>
      <c r="B82">
        <v>7</v>
      </c>
      <c r="C82" t="s">
        <v>225</v>
      </c>
      <c r="D82">
        <v>148.34</v>
      </c>
      <c r="E82" t="s">
        <v>224</v>
      </c>
      <c r="F82">
        <v>123.76</v>
      </c>
      <c r="G82" t="str">
        <f t="shared" si="2"/>
        <v>Ryan</v>
      </c>
      <c r="H82" t="str">
        <f t="shared" si="3"/>
        <v>Keegan</v>
      </c>
    </row>
    <row r="83" spans="1:8" x14ac:dyDescent="0.55000000000000004">
      <c r="A83">
        <v>2019</v>
      </c>
      <c r="B83">
        <v>7</v>
      </c>
      <c r="C83" t="s">
        <v>222</v>
      </c>
      <c r="D83">
        <v>158.22</v>
      </c>
      <c r="E83" t="s">
        <v>223</v>
      </c>
      <c r="F83">
        <v>135.96</v>
      </c>
      <c r="G83" t="str">
        <f t="shared" si="2"/>
        <v>Blake</v>
      </c>
      <c r="H83" t="str">
        <f t="shared" si="3"/>
        <v>Nate</v>
      </c>
    </row>
    <row r="84" spans="1:8" x14ac:dyDescent="0.55000000000000004">
      <c r="A84">
        <v>2019</v>
      </c>
      <c r="B84">
        <v>7</v>
      </c>
      <c r="C84" t="s">
        <v>219</v>
      </c>
      <c r="D84">
        <v>105.72</v>
      </c>
      <c r="E84" t="s">
        <v>226</v>
      </c>
      <c r="F84">
        <v>136.9</v>
      </c>
      <c r="G84" t="str">
        <f t="shared" si="2"/>
        <v>Tommy</v>
      </c>
      <c r="H84" t="str">
        <f t="shared" si="3"/>
        <v>Cal</v>
      </c>
    </row>
    <row r="85" spans="1:8" x14ac:dyDescent="0.55000000000000004">
      <c r="A85">
        <v>2019</v>
      </c>
      <c r="B85">
        <v>7</v>
      </c>
      <c r="C85" t="s">
        <v>220</v>
      </c>
      <c r="D85">
        <v>128.82</v>
      </c>
      <c r="E85" t="s">
        <v>221</v>
      </c>
      <c r="F85">
        <v>152.24</v>
      </c>
      <c r="G85" t="str">
        <f t="shared" si="2"/>
        <v>Shawn</v>
      </c>
      <c r="H85" t="str">
        <f t="shared" si="3"/>
        <v>Billy</v>
      </c>
    </row>
    <row r="86" spans="1:8" x14ac:dyDescent="0.55000000000000004">
      <c r="A86">
        <v>2019</v>
      </c>
      <c r="B86">
        <v>8</v>
      </c>
      <c r="C86" t="s">
        <v>221</v>
      </c>
      <c r="D86">
        <v>217.26</v>
      </c>
      <c r="E86" t="s">
        <v>225</v>
      </c>
      <c r="F86">
        <v>158.58000000000001</v>
      </c>
      <c r="G86" t="str">
        <f t="shared" si="2"/>
        <v>Shawn</v>
      </c>
      <c r="H86" t="str">
        <f t="shared" si="3"/>
        <v>Ryan</v>
      </c>
    </row>
    <row r="87" spans="1:8" x14ac:dyDescent="0.55000000000000004">
      <c r="A87">
        <v>2019</v>
      </c>
      <c r="B87">
        <v>8</v>
      </c>
      <c r="C87" t="s">
        <v>223</v>
      </c>
      <c r="D87">
        <v>128.80000000000001</v>
      </c>
      <c r="E87" t="s">
        <v>219</v>
      </c>
      <c r="F87">
        <v>70.08</v>
      </c>
      <c r="G87" t="str">
        <f t="shared" si="2"/>
        <v>Nate</v>
      </c>
      <c r="H87" t="str">
        <f t="shared" si="3"/>
        <v>Cal</v>
      </c>
    </row>
    <row r="88" spans="1:8" x14ac:dyDescent="0.55000000000000004">
      <c r="A88">
        <v>2019</v>
      </c>
      <c r="B88">
        <v>8</v>
      </c>
      <c r="C88" t="s">
        <v>226</v>
      </c>
      <c r="D88">
        <v>119.6</v>
      </c>
      <c r="E88" t="s">
        <v>224</v>
      </c>
      <c r="F88">
        <v>161.58000000000001</v>
      </c>
      <c r="G88" t="str">
        <f t="shared" si="2"/>
        <v>Keegan</v>
      </c>
      <c r="H88" t="str">
        <f t="shared" si="3"/>
        <v>Tommy</v>
      </c>
    </row>
    <row r="89" spans="1:8" x14ac:dyDescent="0.55000000000000004">
      <c r="A89">
        <v>2019</v>
      </c>
      <c r="B89">
        <v>8</v>
      </c>
      <c r="C89" t="s">
        <v>220</v>
      </c>
      <c r="D89">
        <v>155.96</v>
      </c>
      <c r="E89" t="s">
        <v>222</v>
      </c>
      <c r="F89">
        <v>121.62</v>
      </c>
      <c r="G89" t="str">
        <f t="shared" si="2"/>
        <v>Billy</v>
      </c>
      <c r="H89" t="str">
        <f t="shared" si="3"/>
        <v>Blake</v>
      </c>
    </row>
    <row r="90" spans="1:8" x14ac:dyDescent="0.55000000000000004">
      <c r="A90">
        <v>2019</v>
      </c>
      <c r="B90">
        <v>9</v>
      </c>
      <c r="C90" t="s">
        <v>225</v>
      </c>
      <c r="D90">
        <v>167.82</v>
      </c>
      <c r="E90" t="s">
        <v>222</v>
      </c>
      <c r="F90">
        <v>182.02</v>
      </c>
      <c r="G90" t="str">
        <f t="shared" si="2"/>
        <v>Blake</v>
      </c>
      <c r="H90" t="str">
        <f t="shared" si="3"/>
        <v>Ryan</v>
      </c>
    </row>
    <row r="91" spans="1:8" x14ac:dyDescent="0.55000000000000004">
      <c r="A91">
        <v>2019</v>
      </c>
      <c r="B91">
        <v>9</v>
      </c>
      <c r="C91" t="s">
        <v>224</v>
      </c>
      <c r="D91">
        <v>123.74</v>
      </c>
      <c r="E91" t="s">
        <v>221</v>
      </c>
      <c r="F91">
        <v>159.30000000000001</v>
      </c>
      <c r="G91" t="str">
        <f t="shared" si="2"/>
        <v>Shawn</v>
      </c>
      <c r="H91" t="str">
        <f t="shared" si="3"/>
        <v>Keegan</v>
      </c>
    </row>
    <row r="92" spans="1:8" x14ac:dyDescent="0.55000000000000004">
      <c r="A92">
        <v>2019</v>
      </c>
      <c r="B92">
        <v>9</v>
      </c>
      <c r="C92" t="s">
        <v>223</v>
      </c>
      <c r="D92">
        <v>124.04</v>
      </c>
      <c r="E92" t="s">
        <v>226</v>
      </c>
      <c r="F92">
        <v>116</v>
      </c>
      <c r="G92" t="str">
        <f t="shared" si="2"/>
        <v>Nate</v>
      </c>
      <c r="H92" t="str">
        <f t="shared" si="3"/>
        <v>Tommy</v>
      </c>
    </row>
    <row r="93" spans="1:8" x14ac:dyDescent="0.55000000000000004">
      <c r="A93">
        <v>2019</v>
      </c>
      <c r="B93">
        <v>9</v>
      </c>
      <c r="C93" t="s">
        <v>219</v>
      </c>
      <c r="D93">
        <v>72.2</v>
      </c>
      <c r="E93" t="s">
        <v>220</v>
      </c>
      <c r="F93">
        <v>164.94</v>
      </c>
      <c r="G93" t="str">
        <f t="shared" si="2"/>
        <v>Billy</v>
      </c>
      <c r="H93" t="str">
        <f t="shared" si="3"/>
        <v>Cal</v>
      </c>
    </row>
    <row r="94" spans="1:8" x14ac:dyDescent="0.55000000000000004">
      <c r="A94">
        <v>2019</v>
      </c>
      <c r="B94">
        <v>10</v>
      </c>
      <c r="C94" t="s">
        <v>225</v>
      </c>
      <c r="D94">
        <v>188.88</v>
      </c>
      <c r="E94" t="s">
        <v>219</v>
      </c>
      <c r="F94">
        <v>82.82</v>
      </c>
      <c r="G94" t="str">
        <f t="shared" si="2"/>
        <v>Ryan</v>
      </c>
      <c r="H94" t="str">
        <f t="shared" si="3"/>
        <v>Cal</v>
      </c>
    </row>
    <row r="95" spans="1:8" x14ac:dyDescent="0.55000000000000004">
      <c r="A95">
        <v>2019</v>
      </c>
      <c r="B95">
        <v>10</v>
      </c>
      <c r="C95" t="s">
        <v>220</v>
      </c>
      <c r="D95">
        <v>181.02</v>
      </c>
      <c r="E95" t="s">
        <v>223</v>
      </c>
      <c r="F95">
        <v>118.02</v>
      </c>
      <c r="G95" t="str">
        <f t="shared" si="2"/>
        <v>Billy</v>
      </c>
      <c r="H95" t="str">
        <f t="shared" si="3"/>
        <v>Nate</v>
      </c>
    </row>
    <row r="96" spans="1:8" x14ac:dyDescent="0.55000000000000004">
      <c r="A96">
        <v>2019</v>
      </c>
      <c r="B96">
        <v>10</v>
      </c>
      <c r="C96" t="s">
        <v>226</v>
      </c>
      <c r="D96">
        <v>110</v>
      </c>
      <c r="E96" t="s">
        <v>221</v>
      </c>
      <c r="F96">
        <v>160.63999999999999</v>
      </c>
      <c r="G96" t="str">
        <f t="shared" si="2"/>
        <v>Shawn</v>
      </c>
      <c r="H96" t="str">
        <f t="shared" si="3"/>
        <v>Tommy</v>
      </c>
    </row>
    <row r="97" spans="1:8" x14ac:dyDescent="0.55000000000000004">
      <c r="A97">
        <v>2019</v>
      </c>
      <c r="B97">
        <v>10</v>
      </c>
      <c r="C97" t="s">
        <v>222</v>
      </c>
      <c r="D97">
        <v>168.12</v>
      </c>
      <c r="E97" t="s">
        <v>224</v>
      </c>
      <c r="F97">
        <v>108.72</v>
      </c>
      <c r="G97" t="str">
        <f t="shared" si="2"/>
        <v>Blake</v>
      </c>
      <c r="H97" t="str">
        <f t="shared" si="3"/>
        <v>Keegan</v>
      </c>
    </row>
    <row r="98" spans="1:8" x14ac:dyDescent="0.55000000000000004">
      <c r="A98">
        <v>2019</v>
      </c>
      <c r="B98">
        <v>11</v>
      </c>
      <c r="C98" t="s">
        <v>223</v>
      </c>
      <c r="D98">
        <v>138.56</v>
      </c>
      <c r="E98" t="s">
        <v>225</v>
      </c>
      <c r="F98">
        <v>124.22</v>
      </c>
      <c r="G98" t="str">
        <f t="shared" si="2"/>
        <v>Nate</v>
      </c>
      <c r="H98" t="str">
        <f t="shared" si="3"/>
        <v>Ryan</v>
      </c>
    </row>
    <row r="99" spans="1:8" x14ac:dyDescent="0.55000000000000004">
      <c r="A99">
        <v>2019</v>
      </c>
      <c r="B99">
        <v>11</v>
      </c>
      <c r="C99" t="s">
        <v>221</v>
      </c>
      <c r="D99">
        <v>135.08000000000001</v>
      </c>
      <c r="E99" t="s">
        <v>222</v>
      </c>
      <c r="F99">
        <v>119.38</v>
      </c>
      <c r="G99" t="str">
        <f t="shared" si="2"/>
        <v>Shawn</v>
      </c>
      <c r="H99" t="str">
        <f t="shared" si="3"/>
        <v>Blake</v>
      </c>
    </row>
    <row r="100" spans="1:8" x14ac:dyDescent="0.55000000000000004">
      <c r="A100">
        <v>2019</v>
      </c>
      <c r="B100">
        <v>11</v>
      </c>
      <c r="C100" t="s">
        <v>220</v>
      </c>
      <c r="D100">
        <v>144.36000000000001</v>
      </c>
      <c r="E100" t="s">
        <v>226</v>
      </c>
      <c r="F100">
        <v>108.14</v>
      </c>
      <c r="G100" t="str">
        <f t="shared" si="2"/>
        <v>Billy</v>
      </c>
      <c r="H100" t="str">
        <f t="shared" si="3"/>
        <v>Tommy</v>
      </c>
    </row>
    <row r="101" spans="1:8" x14ac:dyDescent="0.55000000000000004">
      <c r="A101">
        <v>2019</v>
      </c>
      <c r="B101">
        <v>11</v>
      </c>
      <c r="C101" t="s">
        <v>224</v>
      </c>
      <c r="D101">
        <v>113.66</v>
      </c>
      <c r="E101" t="s">
        <v>219</v>
      </c>
      <c r="F101">
        <v>159.38</v>
      </c>
      <c r="G101" t="str">
        <f t="shared" si="2"/>
        <v>Cal</v>
      </c>
      <c r="H101" t="str">
        <f t="shared" si="3"/>
        <v>Keegan</v>
      </c>
    </row>
    <row r="102" spans="1:8" x14ac:dyDescent="0.55000000000000004">
      <c r="A102">
        <v>2019</v>
      </c>
      <c r="B102">
        <v>12</v>
      </c>
      <c r="C102" t="s">
        <v>225</v>
      </c>
      <c r="D102">
        <v>184.9</v>
      </c>
      <c r="E102" t="s">
        <v>220</v>
      </c>
      <c r="F102">
        <v>146.62</v>
      </c>
      <c r="G102" t="str">
        <f t="shared" si="2"/>
        <v>Ryan</v>
      </c>
      <c r="H102" t="str">
        <f t="shared" si="3"/>
        <v>Billy</v>
      </c>
    </row>
    <row r="103" spans="1:8" x14ac:dyDescent="0.55000000000000004">
      <c r="A103">
        <v>2019</v>
      </c>
      <c r="B103">
        <v>12</v>
      </c>
      <c r="C103" t="s">
        <v>219</v>
      </c>
      <c r="D103">
        <v>82.38</v>
      </c>
      <c r="E103" t="s">
        <v>221</v>
      </c>
      <c r="F103">
        <v>114.14</v>
      </c>
      <c r="G103" t="str">
        <f t="shared" si="2"/>
        <v>Shawn</v>
      </c>
      <c r="H103" t="str">
        <f t="shared" si="3"/>
        <v>Cal</v>
      </c>
    </row>
    <row r="104" spans="1:8" x14ac:dyDescent="0.55000000000000004">
      <c r="A104">
        <v>2019</v>
      </c>
      <c r="B104">
        <v>12</v>
      </c>
      <c r="C104" t="s">
        <v>226</v>
      </c>
      <c r="D104">
        <v>129.6</v>
      </c>
      <c r="E104" t="s">
        <v>222</v>
      </c>
      <c r="F104">
        <v>121.56</v>
      </c>
      <c r="G104" t="str">
        <f t="shared" si="2"/>
        <v>Tommy</v>
      </c>
      <c r="H104" t="str">
        <f t="shared" si="3"/>
        <v>Blake</v>
      </c>
    </row>
    <row r="105" spans="1:8" x14ac:dyDescent="0.55000000000000004">
      <c r="A105">
        <v>2019</v>
      </c>
      <c r="B105">
        <v>12</v>
      </c>
      <c r="C105" t="s">
        <v>224</v>
      </c>
      <c r="D105">
        <v>162.62</v>
      </c>
      <c r="E105" t="s">
        <v>223</v>
      </c>
      <c r="F105">
        <v>100.16</v>
      </c>
      <c r="G105" t="str">
        <f t="shared" si="2"/>
        <v>Keegan</v>
      </c>
      <c r="H105" t="str">
        <f t="shared" si="3"/>
        <v>Nate</v>
      </c>
    </row>
    <row r="106" spans="1:8" x14ac:dyDescent="0.55000000000000004">
      <c r="A106">
        <v>2019</v>
      </c>
      <c r="B106">
        <v>13</v>
      </c>
      <c r="C106" t="s">
        <v>225</v>
      </c>
      <c r="D106">
        <v>119.24</v>
      </c>
      <c r="E106" t="s">
        <v>226</v>
      </c>
      <c r="F106">
        <v>148.04</v>
      </c>
      <c r="G106" t="str">
        <f t="shared" si="2"/>
        <v>Tommy</v>
      </c>
      <c r="H106" t="str">
        <f t="shared" si="3"/>
        <v>Ryan</v>
      </c>
    </row>
    <row r="107" spans="1:8" x14ac:dyDescent="0.55000000000000004">
      <c r="A107">
        <v>2019</v>
      </c>
      <c r="B107">
        <v>13</v>
      </c>
      <c r="C107" t="s">
        <v>220</v>
      </c>
      <c r="D107">
        <v>124.7</v>
      </c>
      <c r="E107" t="s">
        <v>224</v>
      </c>
      <c r="F107">
        <v>137.9</v>
      </c>
      <c r="G107" t="str">
        <f t="shared" si="2"/>
        <v>Keegan</v>
      </c>
      <c r="H107" t="str">
        <f t="shared" si="3"/>
        <v>Billy</v>
      </c>
    </row>
    <row r="108" spans="1:8" x14ac:dyDescent="0.55000000000000004">
      <c r="A108">
        <v>2019</v>
      </c>
      <c r="B108">
        <v>13</v>
      </c>
      <c r="C108" t="s">
        <v>222</v>
      </c>
      <c r="D108">
        <v>109.3</v>
      </c>
      <c r="E108" t="s">
        <v>219</v>
      </c>
      <c r="F108">
        <v>146.56</v>
      </c>
      <c r="G108" t="str">
        <f t="shared" si="2"/>
        <v>Cal</v>
      </c>
      <c r="H108" t="str">
        <f t="shared" si="3"/>
        <v>Blake</v>
      </c>
    </row>
    <row r="109" spans="1:8" x14ac:dyDescent="0.55000000000000004">
      <c r="A109">
        <v>2019</v>
      </c>
      <c r="B109">
        <v>13</v>
      </c>
      <c r="C109" t="s">
        <v>221</v>
      </c>
      <c r="D109">
        <v>123.5</v>
      </c>
      <c r="E109" t="s">
        <v>223</v>
      </c>
      <c r="F109">
        <v>146.41999999999999</v>
      </c>
      <c r="G109" t="str">
        <f t="shared" si="2"/>
        <v>Nate</v>
      </c>
      <c r="H109" t="str">
        <f t="shared" si="3"/>
        <v>Shawn</v>
      </c>
    </row>
    <row r="110" spans="1:8" x14ac:dyDescent="0.55000000000000004">
      <c r="A110">
        <v>2019</v>
      </c>
      <c r="B110">
        <v>14</v>
      </c>
      <c r="C110" t="s">
        <v>224</v>
      </c>
      <c r="D110">
        <v>158.06</v>
      </c>
      <c r="E110" t="s">
        <v>225</v>
      </c>
      <c r="F110">
        <v>156.5</v>
      </c>
      <c r="G110" t="str">
        <f t="shared" si="2"/>
        <v>Keegan</v>
      </c>
      <c r="H110" t="str">
        <f t="shared" si="3"/>
        <v>Ryan</v>
      </c>
    </row>
    <row r="111" spans="1:8" x14ac:dyDescent="0.55000000000000004">
      <c r="A111">
        <v>2019</v>
      </c>
      <c r="B111">
        <v>14</v>
      </c>
      <c r="C111" t="s">
        <v>223</v>
      </c>
      <c r="D111">
        <v>165.1</v>
      </c>
      <c r="E111" t="s">
        <v>222</v>
      </c>
      <c r="F111">
        <v>118.1</v>
      </c>
      <c r="G111" t="str">
        <f t="shared" si="2"/>
        <v>Nate</v>
      </c>
      <c r="H111" t="str">
        <f t="shared" si="3"/>
        <v>Blake</v>
      </c>
    </row>
    <row r="112" spans="1:8" x14ac:dyDescent="0.55000000000000004">
      <c r="A112">
        <v>2019</v>
      </c>
      <c r="B112">
        <v>14</v>
      </c>
      <c r="C112" t="s">
        <v>226</v>
      </c>
      <c r="D112">
        <v>112.38</v>
      </c>
      <c r="E112" t="s">
        <v>219</v>
      </c>
      <c r="F112">
        <v>98.32</v>
      </c>
      <c r="G112" t="str">
        <f t="shared" si="2"/>
        <v>Tommy</v>
      </c>
      <c r="H112" t="str">
        <f t="shared" si="3"/>
        <v>Cal</v>
      </c>
    </row>
    <row r="113" spans="1:8" x14ac:dyDescent="0.55000000000000004">
      <c r="A113">
        <v>2019</v>
      </c>
      <c r="B113">
        <v>14</v>
      </c>
      <c r="C113" t="s">
        <v>221</v>
      </c>
      <c r="D113">
        <v>164.12</v>
      </c>
      <c r="E113" t="s">
        <v>220</v>
      </c>
      <c r="F113">
        <v>163.98</v>
      </c>
      <c r="G113" t="str">
        <f t="shared" si="2"/>
        <v>Shawn</v>
      </c>
      <c r="H113" t="str">
        <f t="shared" si="3"/>
        <v>Billy</v>
      </c>
    </row>
    <row r="114" spans="1:8" x14ac:dyDescent="0.55000000000000004">
      <c r="A114">
        <v>2020</v>
      </c>
      <c r="B114">
        <v>1</v>
      </c>
    </row>
    <row r="115" spans="1:8" x14ac:dyDescent="0.55000000000000004">
      <c r="A115">
        <v>2020</v>
      </c>
      <c r="B115">
        <v>1</v>
      </c>
    </row>
    <row r="116" spans="1:8" x14ac:dyDescent="0.55000000000000004">
      <c r="A116">
        <v>2020</v>
      </c>
      <c r="B116">
        <v>1</v>
      </c>
    </row>
    <row r="117" spans="1:8" x14ac:dyDescent="0.55000000000000004">
      <c r="A117">
        <v>2020</v>
      </c>
      <c r="B117">
        <v>1</v>
      </c>
    </row>
    <row r="118" spans="1:8" x14ac:dyDescent="0.55000000000000004">
      <c r="A118">
        <v>2020</v>
      </c>
      <c r="B118">
        <v>2</v>
      </c>
    </row>
    <row r="119" spans="1:8" x14ac:dyDescent="0.55000000000000004">
      <c r="A119">
        <v>2020</v>
      </c>
      <c r="B119">
        <v>2</v>
      </c>
    </row>
    <row r="120" spans="1:8" x14ac:dyDescent="0.55000000000000004">
      <c r="A120">
        <v>2020</v>
      </c>
      <c r="B120">
        <v>2</v>
      </c>
    </row>
    <row r="121" spans="1:8" x14ac:dyDescent="0.55000000000000004">
      <c r="A121">
        <v>2020</v>
      </c>
      <c r="B121">
        <v>2</v>
      </c>
    </row>
    <row r="122" spans="1:8" x14ac:dyDescent="0.55000000000000004">
      <c r="A122">
        <v>2020</v>
      </c>
      <c r="B122">
        <v>3</v>
      </c>
    </row>
    <row r="123" spans="1:8" x14ac:dyDescent="0.55000000000000004">
      <c r="A123">
        <v>2020</v>
      </c>
      <c r="B123">
        <v>3</v>
      </c>
    </row>
    <row r="124" spans="1:8" x14ac:dyDescent="0.55000000000000004">
      <c r="A124">
        <v>2020</v>
      </c>
      <c r="B124">
        <v>3</v>
      </c>
    </row>
    <row r="125" spans="1:8" x14ac:dyDescent="0.55000000000000004">
      <c r="A125">
        <v>2020</v>
      </c>
      <c r="B125">
        <v>3</v>
      </c>
    </row>
    <row r="126" spans="1:8" x14ac:dyDescent="0.55000000000000004">
      <c r="A126">
        <v>2020</v>
      </c>
      <c r="B126">
        <v>4</v>
      </c>
    </row>
    <row r="127" spans="1:8" x14ac:dyDescent="0.55000000000000004">
      <c r="A127">
        <v>2020</v>
      </c>
      <c r="B127">
        <v>4</v>
      </c>
    </row>
    <row r="128" spans="1:8" x14ac:dyDescent="0.55000000000000004">
      <c r="A128">
        <v>2020</v>
      </c>
      <c r="B128">
        <v>4</v>
      </c>
    </row>
    <row r="129" spans="1:2" x14ac:dyDescent="0.55000000000000004">
      <c r="A129">
        <v>2020</v>
      </c>
      <c r="B129">
        <v>4</v>
      </c>
    </row>
    <row r="130" spans="1:2" x14ac:dyDescent="0.55000000000000004">
      <c r="A130">
        <v>2020</v>
      </c>
      <c r="B130">
        <v>5</v>
      </c>
    </row>
    <row r="131" spans="1:2" x14ac:dyDescent="0.55000000000000004">
      <c r="A131">
        <v>2020</v>
      </c>
      <c r="B131">
        <v>5</v>
      </c>
    </row>
    <row r="132" spans="1:2" x14ac:dyDescent="0.55000000000000004">
      <c r="A132">
        <v>2020</v>
      </c>
      <c r="B132">
        <v>5</v>
      </c>
    </row>
    <row r="133" spans="1:2" x14ac:dyDescent="0.55000000000000004">
      <c r="A133">
        <v>2020</v>
      </c>
      <c r="B133">
        <v>5</v>
      </c>
    </row>
    <row r="134" spans="1:2" x14ac:dyDescent="0.55000000000000004">
      <c r="A134">
        <v>2020</v>
      </c>
      <c r="B134">
        <v>6</v>
      </c>
    </row>
    <row r="135" spans="1:2" x14ac:dyDescent="0.55000000000000004">
      <c r="A135">
        <v>2020</v>
      </c>
      <c r="B135">
        <v>6</v>
      </c>
    </row>
    <row r="136" spans="1:2" x14ac:dyDescent="0.55000000000000004">
      <c r="A136">
        <v>2020</v>
      </c>
      <c r="B136">
        <v>6</v>
      </c>
    </row>
    <row r="137" spans="1:2" x14ac:dyDescent="0.55000000000000004">
      <c r="A137">
        <v>2020</v>
      </c>
      <c r="B137">
        <v>6</v>
      </c>
    </row>
    <row r="138" spans="1:2" x14ac:dyDescent="0.55000000000000004">
      <c r="A138">
        <v>2020</v>
      </c>
      <c r="B138">
        <v>7</v>
      </c>
    </row>
    <row r="139" spans="1:2" x14ac:dyDescent="0.55000000000000004">
      <c r="A139">
        <v>2020</v>
      </c>
      <c r="B139">
        <v>7</v>
      </c>
    </row>
    <row r="140" spans="1:2" x14ac:dyDescent="0.55000000000000004">
      <c r="A140">
        <v>2020</v>
      </c>
      <c r="B140">
        <v>7</v>
      </c>
    </row>
    <row r="141" spans="1:2" x14ac:dyDescent="0.55000000000000004">
      <c r="A141">
        <v>2020</v>
      </c>
      <c r="B141">
        <v>7</v>
      </c>
    </row>
    <row r="142" spans="1:2" x14ac:dyDescent="0.55000000000000004">
      <c r="A142">
        <v>2020</v>
      </c>
      <c r="B142">
        <v>8</v>
      </c>
    </row>
    <row r="143" spans="1:2" x14ac:dyDescent="0.55000000000000004">
      <c r="A143">
        <v>2020</v>
      </c>
      <c r="B143">
        <v>8</v>
      </c>
    </row>
    <row r="144" spans="1:2" x14ac:dyDescent="0.55000000000000004">
      <c r="A144">
        <v>2020</v>
      </c>
      <c r="B144">
        <v>8</v>
      </c>
    </row>
    <row r="145" spans="1:2" x14ac:dyDescent="0.55000000000000004">
      <c r="A145">
        <v>2020</v>
      </c>
      <c r="B145">
        <v>8</v>
      </c>
    </row>
    <row r="146" spans="1:2" x14ac:dyDescent="0.55000000000000004">
      <c r="A146">
        <v>2020</v>
      </c>
      <c r="B146">
        <v>9</v>
      </c>
    </row>
    <row r="147" spans="1:2" x14ac:dyDescent="0.55000000000000004">
      <c r="A147">
        <v>2020</v>
      </c>
      <c r="B147">
        <v>9</v>
      </c>
    </row>
    <row r="148" spans="1:2" x14ac:dyDescent="0.55000000000000004">
      <c r="A148">
        <v>2020</v>
      </c>
      <c r="B148">
        <v>9</v>
      </c>
    </row>
    <row r="149" spans="1:2" x14ac:dyDescent="0.55000000000000004">
      <c r="A149">
        <v>2020</v>
      </c>
      <c r="B149">
        <v>9</v>
      </c>
    </row>
    <row r="150" spans="1:2" x14ac:dyDescent="0.55000000000000004">
      <c r="A150">
        <v>2020</v>
      </c>
      <c r="B150">
        <v>10</v>
      </c>
    </row>
    <row r="151" spans="1:2" x14ac:dyDescent="0.55000000000000004">
      <c r="A151">
        <v>2020</v>
      </c>
      <c r="B151">
        <v>10</v>
      </c>
    </row>
    <row r="152" spans="1:2" x14ac:dyDescent="0.55000000000000004">
      <c r="A152">
        <v>2020</v>
      </c>
      <c r="B152">
        <v>10</v>
      </c>
    </row>
    <row r="153" spans="1:2" x14ac:dyDescent="0.55000000000000004">
      <c r="A153">
        <v>2020</v>
      </c>
      <c r="B153">
        <v>10</v>
      </c>
    </row>
    <row r="154" spans="1:2" x14ac:dyDescent="0.55000000000000004">
      <c r="A154">
        <v>2020</v>
      </c>
      <c r="B154">
        <v>11</v>
      </c>
    </row>
    <row r="155" spans="1:2" x14ac:dyDescent="0.55000000000000004">
      <c r="A155">
        <v>2020</v>
      </c>
      <c r="B155">
        <v>11</v>
      </c>
    </row>
    <row r="156" spans="1:2" x14ac:dyDescent="0.55000000000000004">
      <c r="A156">
        <v>2020</v>
      </c>
      <c r="B156">
        <v>11</v>
      </c>
    </row>
    <row r="157" spans="1:2" x14ac:dyDescent="0.55000000000000004">
      <c r="A157">
        <v>2020</v>
      </c>
      <c r="B157">
        <v>11</v>
      </c>
    </row>
    <row r="158" spans="1:2" x14ac:dyDescent="0.55000000000000004">
      <c r="A158">
        <v>2020</v>
      </c>
      <c r="B158">
        <v>12</v>
      </c>
    </row>
    <row r="159" spans="1:2" x14ac:dyDescent="0.55000000000000004">
      <c r="A159">
        <v>2020</v>
      </c>
      <c r="B159">
        <v>12</v>
      </c>
    </row>
    <row r="160" spans="1:2" x14ac:dyDescent="0.55000000000000004">
      <c r="A160">
        <v>2020</v>
      </c>
      <c r="B160">
        <v>12</v>
      </c>
    </row>
    <row r="161" spans="1:2" x14ac:dyDescent="0.55000000000000004">
      <c r="A161">
        <v>2020</v>
      </c>
      <c r="B161">
        <v>12</v>
      </c>
    </row>
    <row r="162" spans="1:2" x14ac:dyDescent="0.55000000000000004">
      <c r="A162">
        <v>2020</v>
      </c>
      <c r="B162">
        <v>13</v>
      </c>
    </row>
    <row r="163" spans="1:2" x14ac:dyDescent="0.55000000000000004">
      <c r="A163">
        <v>2020</v>
      </c>
      <c r="B163">
        <v>13</v>
      </c>
    </row>
    <row r="164" spans="1:2" x14ac:dyDescent="0.55000000000000004">
      <c r="A164">
        <v>2020</v>
      </c>
      <c r="B164">
        <v>13</v>
      </c>
    </row>
    <row r="165" spans="1:2" x14ac:dyDescent="0.55000000000000004">
      <c r="A165">
        <v>2020</v>
      </c>
      <c r="B165">
        <v>13</v>
      </c>
    </row>
    <row r="166" spans="1:2" x14ac:dyDescent="0.55000000000000004">
      <c r="A166">
        <v>2020</v>
      </c>
      <c r="B166">
        <v>14</v>
      </c>
    </row>
    <row r="167" spans="1:2" x14ac:dyDescent="0.55000000000000004">
      <c r="A167">
        <v>2020</v>
      </c>
      <c r="B167">
        <v>14</v>
      </c>
    </row>
    <row r="168" spans="1:2" x14ac:dyDescent="0.55000000000000004">
      <c r="A168">
        <v>2020</v>
      </c>
      <c r="B168">
        <v>14</v>
      </c>
    </row>
    <row r="169" spans="1:2" x14ac:dyDescent="0.55000000000000004">
      <c r="A169">
        <v>2020</v>
      </c>
      <c r="B169">
        <v>14</v>
      </c>
    </row>
    <row r="170" spans="1:2" x14ac:dyDescent="0.55000000000000004">
      <c r="A170">
        <v>2021</v>
      </c>
      <c r="B170">
        <v>1</v>
      </c>
    </row>
    <row r="171" spans="1:2" x14ac:dyDescent="0.55000000000000004">
      <c r="A171">
        <v>2021</v>
      </c>
      <c r="B171">
        <v>1</v>
      </c>
    </row>
    <row r="172" spans="1:2" x14ac:dyDescent="0.55000000000000004">
      <c r="A172">
        <v>2021</v>
      </c>
      <c r="B172">
        <v>1</v>
      </c>
    </row>
    <row r="173" spans="1:2" x14ac:dyDescent="0.55000000000000004">
      <c r="A173">
        <v>2021</v>
      </c>
      <c r="B173">
        <v>1</v>
      </c>
    </row>
    <row r="174" spans="1:2" x14ac:dyDescent="0.55000000000000004">
      <c r="A174">
        <v>2021</v>
      </c>
      <c r="B174">
        <v>2</v>
      </c>
    </row>
    <row r="175" spans="1:2" x14ac:dyDescent="0.55000000000000004">
      <c r="A175">
        <v>2021</v>
      </c>
      <c r="B175">
        <v>2</v>
      </c>
    </row>
    <row r="176" spans="1:2" x14ac:dyDescent="0.55000000000000004">
      <c r="A176">
        <v>2021</v>
      </c>
      <c r="B176">
        <v>2</v>
      </c>
    </row>
    <row r="177" spans="1:2" x14ac:dyDescent="0.55000000000000004">
      <c r="A177">
        <v>2021</v>
      </c>
      <c r="B177">
        <v>2</v>
      </c>
    </row>
    <row r="178" spans="1:2" x14ac:dyDescent="0.55000000000000004">
      <c r="A178">
        <v>2021</v>
      </c>
      <c r="B178">
        <v>3</v>
      </c>
    </row>
    <row r="179" spans="1:2" x14ac:dyDescent="0.55000000000000004">
      <c r="A179">
        <v>2021</v>
      </c>
      <c r="B179">
        <v>3</v>
      </c>
    </row>
    <row r="180" spans="1:2" x14ac:dyDescent="0.55000000000000004">
      <c r="A180">
        <v>2021</v>
      </c>
      <c r="B180">
        <v>3</v>
      </c>
    </row>
    <row r="181" spans="1:2" x14ac:dyDescent="0.55000000000000004">
      <c r="A181">
        <v>2021</v>
      </c>
      <c r="B181">
        <v>3</v>
      </c>
    </row>
    <row r="182" spans="1:2" x14ac:dyDescent="0.55000000000000004">
      <c r="A182">
        <v>2021</v>
      </c>
      <c r="B182">
        <v>4</v>
      </c>
    </row>
    <row r="183" spans="1:2" x14ac:dyDescent="0.55000000000000004">
      <c r="A183">
        <v>2021</v>
      </c>
      <c r="B183">
        <v>4</v>
      </c>
    </row>
    <row r="184" spans="1:2" x14ac:dyDescent="0.55000000000000004">
      <c r="A184">
        <v>2021</v>
      </c>
      <c r="B184">
        <v>4</v>
      </c>
    </row>
    <row r="185" spans="1:2" x14ac:dyDescent="0.55000000000000004">
      <c r="A185">
        <v>2021</v>
      </c>
      <c r="B185">
        <v>4</v>
      </c>
    </row>
    <row r="186" spans="1:2" x14ac:dyDescent="0.55000000000000004">
      <c r="A186">
        <v>2021</v>
      </c>
      <c r="B186">
        <v>5</v>
      </c>
    </row>
    <row r="187" spans="1:2" x14ac:dyDescent="0.55000000000000004">
      <c r="A187">
        <v>2021</v>
      </c>
      <c r="B187">
        <v>5</v>
      </c>
    </row>
    <row r="188" spans="1:2" x14ac:dyDescent="0.55000000000000004">
      <c r="A188">
        <v>2021</v>
      </c>
      <c r="B188">
        <v>5</v>
      </c>
    </row>
    <row r="189" spans="1:2" x14ac:dyDescent="0.55000000000000004">
      <c r="A189">
        <v>2021</v>
      </c>
      <c r="B189">
        <v>5</v>
      </c>
    </row>
    <row r="190" spans="1:2" x14ac:dyDescent="0.55000000000000004">
      <c r="A190">
        <v>2021</v>
      </c>
      <c r="B190">
        <v>6</v>
      </c>
    </row>
    <row r="191" spans="1:2" x14ac:dyDescent="0.55000000000000004">
      <c r="A191">
        <v>2021</v>
      </c>
      <c r="B191">
        <v>6</v>
      </c>
    </row>
    <row r="192" spans="1:2" x14ac:dyDescent="0.55000000000000004">
      <c r="A192">
        <v>2021</v>
      </c>
      <c r="B192">
        <v>6</v>
      </c>
    </row>
    <row r="193" spans="1:2" x14ac:dyDescent="0.55000000000000004">
      <c r="A193">
        <v>2021</v>
      </c>
      <c r="B193">
        <v>6</v>
      </c>
    </row>
    <row r="194" spans="1:2" x14ac:dyDescent="0.55000000000000004">
      <c r="A194">
        <v>2021</v>
      </c>
      <c r="B194">
        <v>7</v>
      </c>
    </row>
    <row r="195" spans="1:2" x14ac:dyDescent="0.55000000000000004">
      <c r="A195">
        <v>2021</v>
      </c>
      <c r="B195">
        <v>7</v>
      </c>
    </row>
    <row r="196" spans="1:2" x14ac:dyDescent="0.55000000000000004">
      <c r="A196">
        <v>2021</v>
      </c>
      <c r="B196">
        <v>7</v>
      </c>
    </row>
    <row r="197" spans="1:2" x14ac:dyDescent="0.55000000000000004">
      <c r="A197">
        <v>2021</v>
      </c>
      <c r="B197">
        <v>7</v>
      </c>
    </row>
    <row r="198" spans="1:2" x14ac:dyDescent="0.55000000000000004">
      <c r="A198">
        <v>2021</v>
      </c>
      <c r="B198">
        <v>8</v>
      </c>
    </row>
    <row r="199" spans="1:2" x14ac:dyDescent="0.55000000000000004">
      <c r="A199">
        <v>2021</v>
      </c>
      <c r="B199">
        <v>8</v>
      </c>
    </row>
    <row r="200" spans="1:2" x14ac:dyDescent="0.55000000000000004">
      <c r="A200">
        <v>2021</v>
      </c>
      <c r="B200">
        <v>8</v>
      </c>
    </row>
    <row r="201" spans="1:2" x14ac:dyDescent="0.55000000000000004">
      <c r="A201">
        <v>2021</v>
      </c>
      <c r="B201">
        <v>8</v>
      </c>
    </row>
    <row r="202" spans="1:2" x14ac:dyDescent="0.55000000000000004">
      <c r="A202">
        <v>2021</v>
      </c>
      <c r="B202">
        <v>9</v>
      </c>
    </row>
    <row r="203" spans="1:2" x14ac:dyDescent="0.55000000000000004">
      <c r="A203">
        <v>2021</v>
      </c>
      <c r="B203">
        <v>9</v>
      </c>
    </row>
    <row r="204" spans="1:2" x14ac:dyDescent="0.55000000000000004">
      <c r="A204">
        <v>2021</v>
      </c>
      <c r="B204">
        <v>9</v>
      </c>
    </row>
    <row r="205" spans="1:2" x14ac:dyDescent="0.55000000000000004">
      <c r="A205">
        <v>2021</v>
      </c>
      <c r="B205">
        <v>9</v>
      </c>
    </row>
    <row r="206" spans="1:2" x14ac:dyDescent="0.55000000000000004">
      <c r="A206">
        <v>2021</v>
      </c>
      <c r="B206">
        <v>10</v>
      </c>
    </row>
    <row r="207" spans="1:2" x14ac:dyDescent="0.55000000000000004">
      <c r="A207">
        <v>2021</v>
      </c>
      <c r="B207">
        <v>10</v>
      </c>
    </row>
    <row r="208" spans="1:2" x14ac:dyDescent="0.55000000000000004">
      <c r="A208">
        <v>2021</v>
      </c>
      <c r="B208">
        <v>10</v>
      </c>
    </row>
    <row r="209" spans="1:2" x14ac:dyDescent="0.55000000000000004">
      <c r="A209">
        <v>2021</v>
      </c>
      <c r="B209">
        <v>10</v>
      </c>
    </row>
    <row r="210" spans="1:2" x14ac:dyDescent="0.55000000000000004">
      <c r="A210">
        <v>2021</v>
      </c>
      <c r="B210">
        <v>11</v>
      </c>
    </row>
    <row r="211" spans="1:2" x14ac:dyDescent="0.55000000000000004">
      <c r="A211">
        <v>2021</v>
      </c>
      <c r="B211">
        <v>11</v>
      </c>
    </row>
    <row r="212" spans="1:2" x14ac:dyDescent="0.55000000000000004">
      <c r="A212">
        <v>2021</v>
      </c>
      <c r="B212">
        <v>11</v>
      </c>
    </row>
    <row r="213" spans="1:2" x14ac:dyDescent="0.55000000000000004">
      <c r="A213">
        <v>2021</v>
      </c>
      <c r="B213">
        <v>11</v>
      </c>
    </row>
    <row r="214" spans="1:2" x14ac:dyDescent="0.55000000000000004">
      <c r="A214">
        <v>2021</v>
      </c>
      <c r="B214">
        <v>12</v>
      </c>
    </row>
    <row r="215" spans="1:2" x14ac:dyDescent="0.55000000000000004">
      <c r="A215">
        <v>2021</v>
      </c>
      <c r="B215">
        <v>12</v>
      </c>
    </row>
    <row r="216" spans="1:2" x14ac:dyDescent="0.55000000000000004">
      <c r="A216">
        <v>2021</v>
      </c>
      <c r="B216">
        <v>12</v>
      </c>
    </row>
    <row r="217" spans="1:2" x14ac:dyDescent="0.55000000000000004">
      <c r="A217">
        <v>2021</v>
      </c>
      <c r="B217">
        <v>12</v>
      </c>
    </row>
    <row r="218" spans="1:2" x14ac:dyDescent="0.55000000000000004">
      <c r="A218">
        <v>2021</v>
      </c>
      <c r="B218">
        <v>13</v>
      </c>
    </row>
    <row r="219" spans="1:2" x14ac:dyDescent="0.55000000000000004">
      <c r="A219">
        <v>2021</v>
      </c>
      <c r="B219">
        <v>13</v>
      </c>
    </row>
    <row r="220" spans="1:2" x14ac:dyDescent="0.55000000000000004">
      <c r="A220">
        <v>2021</v>
      </c>
      <c r="B220">
        <v>13</v>
      </c>
    </row>
    <row r="221" spans="1:2" x14ac:dyDescent="0.55000000000000004">
      <c r="A221">
        <v>2021</v>
      </c>
      <c r="B221">
        <v>13</v>
      </c>
    </row>
    <row r="222" spans="1:2" x14ac:dyDescent="0.55000000000000004">
      <c r="A222">
        <v>2021</v>
      </c>
      <c r="B222">
        <v>14</v>
      </c>
    </row>
    <row r="223" spans="1:2" x14ac:dyDescent="0.55000000000000004">
      <c r="A223">
        <v>2021</v>
      </c>
      <c r="B223">
        <v>14</v>
      </c>
    </row>
    <row r="224" spans="1:2" x14ac:dyDescent="0.55000000000000004">
      <c r="A224">
        <v>2021</v>
      </c>
      <c r="B224">
        <v>14</v>
      </c>
    </row>
    <row r="225" spans="1:2" x14ac:dyDescent="0.55000000000000004">
      <c r="A225">
        <v>2021</v>
      </c>
      <c r="B2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01AD-7634-472C-969A-54EC27843505}">
  <dimension ref="A1:I17"/>
  <sheetViews>
    <sheetView workbookViewId="0">
      <selection activeCell="K10" sqref="K10"/>
    </sheetView>
  </sheetViews>
  <sheetFormatPr defaultRowHeight="14.4" x14ac:dyDescent="0.55000000000000004"/>
  <cols>
    <col min="3" max="3" width="10.41796875" bestFit="1" customWidth="1"/>
    <col min="4" max="4" width="10.3671875" bestFit="1" customWidth="1"/>
    <col min="5" max="5" width="10.5234375" bestFit="1" customWidth="1"/>
    <col min="6" max="6" width="10.05078125" bestFit="1" customWidth="1"/>
    <col min="7" max="7" width="18.5234375" bestFit="1" customWidth="1"/>
  </cols>
  <sheetData>
    <row r="1" spans="1:9" x14ac:dyDescent="0.55000000000000004">
      <c r="A1" s="80" t="s">
        <v>527</v>
      </c>
      <c r="B1" s="80" t="s">
        <v>446</v>
      </c>
      <c r="C1" s="80" t="s">
        <v>528</v>
      </c>
      <c r="D1" s="80" t="s">
        <v>529</v>
      </c>
      <c r="E1" s="80" t="s">
        <v>530</v>
      </c>
      <c r="F1" s="80" t="s">
        <v>531</v>
      </c>
      <c r="G1" s="80" t="s">
        <v>434</v>
      </c>
      <c r="H1" s="80" t="s">
        <v>538</v>
      </c>
      <c r="I1" s="80" t="s">
        <v>539</v>
      </c>
    </row>
    <row r="2" spans="1:9" x14ac:dyDescent="0.55000000000000004">
      <c r="A2">
        <v>2018</v>
      </c>
      <c r="B2">
        <v>15</v>
      </c>
      <c r="C2" t="s">
        <v>219</v>
      </c>
      <c r="D2">
        <v>92.66</v>
      </c>
      <c r="E2" t="s">
        <v>224</v>
      </c>
      <c r="F2">
        <v>111.9</v>
      </c>
      <c r="G2" t="s">
        <v>533</v>
      </c>
      <c r="H2" t="str">
        <f>IF(D2&gt;F2,C2,E2)</f>
        <v>Keegan</v>
      </c>
      <c r="I2" t="str">
        <f>IF(D2&gt;F2,E2,C2)</f>
        <v>Cal</v>
      </c>
    </row>
    <row r="3" spans="1:9" x14ac:dyDescent="0.55000000000000004">
      <c r="A3">
        <v>2018</v>
      </c>
      <c r="B3">
        <v>15</v>
      </c>
      <c r="C3" t="s">
        <v>223</v>
      </c>
      <c r="D3">
        <v>120</v>
      </c>
      <c r="E3" t="s">
        <v>226</v>
      </c>
      <c r="F3">
        <v>93.3</v>
      </c>
      <c r="G3" t="s">
        <v>533</v>
      </c>
      <c r="H3" t="str">
        <f>IF(D3&gt;F3,C3,E3)</f>
        <v>Nate</v>
      </c>
      <c r="I3" t="str">
        <f>IF(D3&gt;F3,E3,C3)</f>
        <v>Tommy</v>
      </c>
    </row>
    <row r="4" spans="1:9" x14ac:dyDescent="0.55000000000000004">
      <c r="A4">
        <v>2019</v>
      </c>
      <c r="B4">
        <v>15</v>
      </c>
      <c r="C4" t="s">
        <v>223</v>
      </c>
      <c r="D4">
        <v>129.62</v>
      </c>
      <c r="E4" t="s">
        <v>222</v>
      </c>
      <c r="F4">
        <v>170.18</v>
      </c>
      <c r="G4" t="s">
        <v>533</v>
      </c>
      <c r="H4" t="str">
        <f>IF(D4&gt;F4,C4,E4)</f>
        <v>Blake</v>
      </c>
      <c r="I4" t="str">
        <f>IF(D4&gt;F4,E4,C4)</f>
        <v>Nate</v>
      </c>
    </row>
    <row r="5" spans="1:9" x14ac:dyDescent="0.55000000000000004">
      <c r="A5">
        <v>2019</v>
      </c>
      <c r="B5">
        <v>15</v>
      </c>
      <c r="C5" t="s">
        <v>224</v>
      </c>
      <c r="D5">
        <v>140.6</v>
      </c>
      <c r="E5" t="s">
        <v>219</v>
      </c>
      <c r="F5">
        <v>134.18</v>
      </c>
      <c r="G5" t="s">
        <v>533</v>
      </c>
      <c r="H5" t="str">
        <f>IF(D5&gt;F5,C5,E5)</f>
        <v>Keegan</v>
      </c>
      <c r="I5" t="str">
        <f>IF(D5&gt;F5,E5,C5)</f>
        <v>Cal</v>
      </c>
    </row>
    <row r="6" spans="1:9" x14ac:dyDescent="0.55000000000000004">
      <c r="A6">
        <v>2018</v>
      </c>
      <c r="B6">
        <v>16</v>
      </c>
      <c r="C6" t="s">
        <v>223</v>
      </c>
      <c r="D6">
        <v>173.9</v>
      </c>
      <c r="E6" t="s">
        <v>224</v>
      </c>
      <c r="F6">
        <v>146.5</v>
      </c>
      <c r="G6" t="s">
        <v>536</v>
      </c>
      <c r="H6" t="str">
        <f>IF(D6&gt;F6,C6,E6)</f>
        <v>Nate</v>
      </c>
      <c r="I6" t="str">
        <f>IF(D6&gt;F6,E6,C6)</f>
        <v>Keegan</v>
      </c>
    </row>
    <row r="7" spans="1:9" x14ac:dyDescent="0.55000000000000004">
      <c r="A7">
        <v>2019</v>
      </c>
      <c r="B7">
        <v>16</v>
      </c>
      <c r="C7" t="s">
        <v>224</v>
      </c>
      <c r="D7">
        <v>136.62</v>
      </c>
      <c r="E7" t="s">
        <v>222</v>
      </c>
      <c r="F7">
        <v>160.32</v>
      </c>
      <c r="G7" t="s">
        <v>536</v>
      </c>
      <c r="H7" t="str">
        <f>IF(D7&gt;F7,C7,E7)</f>
        <v>Blake</v>
      </c>
      <c r="I7" t="str">
        <f>IF(D7&gt;F7,E7,C7)</f>
        <v>Keegan</v>
      </c>
    </row>
    <row r="8" spans="1:9" x14ac:dyDescent="0.55000000000000004">
      <c r="A8">
        <v>2018</v>
      </c>
      <c r="B8">
        <v>15</v>
      </c>
      <c r="C8" t="s">
        <v>220</v>
      </c>
      <c r="D8">
        <v>165.38</v>
      </c>
      <c r="E8" t="s">
        <v>225</v>
      </c>
      <c r="F8">
        <v>139.08000000000001</v>
      </c>
      <c r="G8" t="s">
        <v>532</v>
      </c>
      <c r="H8" t="str">
        <f>IF(D8&gt;F8,C8,E8)</f>
        <v>Billy</v>
      </c>
      <c r="I8" t="str">
        <f>IF(D8&gt;F8,E8,C8)</f>
        <v>Ryan</v>
      </c>
    </row>
    <row r="9" spans="1:9" x14ac:dyDescent="0.55000000000000004">
      <c r="A9">
        <v>2018</v>
      </c>
      <c r="B9">
        <v>15</v>
      </c>
      <c r="C9" t="s">
        <v>221</v>
      </c>
      <c r="D9">
        <v>126.92</v>
      </c>
      <c r="E9" t="s">
        <v>222</v>
      </c>
      <c r="F9">
        <v>87.22</v>
      </c>
      <c r="G9" t="s">
        <v>532</v>
      </c>
      <c r="H9" t="str">
        <f>IF(D9&gt;F9,C9,E9)</f>
        <v>Shawn</v>
      </c>
      <c r="I9" t="str">
        <f>IF(D9&gt;F9,E9,C9)</f>
        <v>Blake</v>
      </c>
    </row>
    <row r="10" spans="1:9" x14ac:dyDescent="0.55000000000000004">
      <c r="A10">
        <v>2019</v>
      </c>
      <c r="B10">
        <v>15</v>
      </c>
      <c r="C10" t="s">
        <v>226</v>
      </c>
      <c r="D10">
        <v>169.96</v>
      </c>
      <c r="E10" t="s">
        <v>225</v>
      </c>
      <c r="F10">
        <v>125.54</v>
      </c>
      <c r="G10" t="s">
        <v>532</v>
      </c>
      <c r="H10" t="str">
        <f>IF(D10&gt;F10,C10,E10)</f>
        <v>Tommy</v>
      </c>
      <c r="I10" t="str">
        <f>IF(D10&gt;F10,E10,C10)</f>
        <v>Ryan</v>
      </c>
    </row>
    <row r="11" spans="1:9" x14ac:dyDescent="0.55000000000000004">
      <c r="A11">
        <v>2019</v>
      </c>
      <c r="B11">
        <v>15</v>
      </c>
      <c r="C11" t="s">
        <v>221</v>
      </c>
      <c r="D11">
        <v>210.9</v>
      </c>
      <c r="E11" t="s">
        <v>220</v>
      </c>
      <c r="F11">
        <v>159.52000000000001</v>
      </c>
      <c r="G11" t="s">
        <v>532</v>
      </c>
      <c r="H11" t="str">
        <f>IF(D11&gt;F11,C11,E11)</f>
        <v>Shawn</v>
      </c>
      <c r="I11" t="str">
        <f>IF(D11&gt;F11,E11,C11)</f>
        <v>Billy</v>
      </c>
    </row>
    <row r="12" spans="1:9" x14ac:dyDescent="0.55000000000000004">
      <c r="A12">
        <v>2018</v>
      </c>
      <c r="B12">
        <v>16</v>
      </c>
      <c r="C12" t="s">
        <v>221</v>
      </c>
      <c r="D12">
        <v>145.62</v>
      </c>
      <c r="E12" t="s">
        <v>220</v>
      </c>
      <c r="F12">
        <v>151.16</v>
      </c>
      <c r="G12" t="s">
        <v>534</v>
      </c>
      <c r="H12" t="str">
        <f>IF(D12&gt;F12,C12,E12)</f>
        <v>Billy</v>
      </c>
      <c r="I12" t="str">
        <f>IF(D12&gt;F12,E12,C12)</f>
        <v>Shawn</v>
      </c>
    </row>
    <row r="13" spans="1:9" x14ac:dyDescent="0.55000000000000004">
      <c r="A13">
        <v>2019</v>
      </c>
      <c r="B13">
        <v>16</v>
      </c>
      <c r="C13" t="s">
        <v>221</v>
      </c>
      <c r="D13">
        <v>205.54</v>
      </c>
      <c r="E13" t="s">
        <v>226</v>
      </c>
      <c r="F13">
        <v>149.28</v>
      </c>
      <c r="G13" t="s">
        <v>534</v>
      </c>
      <c r="H13" t="str">
        <f>IF(D13&gt;F13,C13,E13)</f>
        <v>Shawn</v>
      </c>
      <c r="I13" t="str">
        <f>IF(D13&gt;F13,E13,C13)</f>
        <v>Tommy</v>
      </c>
    </row>
    <row r="14" spans="1:9" x14ac:dyDescent="0.55000000000000004">
      <c r="A14">
        <v>2018</v>
      </c>
      <c r="B14">
        <v>16</v>
      </c>
      <c r="C14" t="s">
        <v>225</v>
      </c>
      <c r="D14">
        <v>187.94</v>
      </c>
      <c r="E14" t="s">
        <v>222</v>
      </c>
      <c r="F14">
        <v>143.63999999999999</v>
      </c>
      <c r="G14" t="s">
        <v>535</v>
      </c>
      <c r="H14" t="str">
        <f>IF(D14&gt;F14,C14,E14)</f>
        <v>Ryan</v>
      </c>
      <c r="I14" t="str">
        <f>IF(D14&gt;F14,E14,C14)</f>
        <v>Blake</v>
      </c>
    </row>
    <row r="15" spans="1:9" x14ac:dyDescent="0.55000000000000004">
      <c r="A15">
        <v>2019</v>
      </c>
      <c r="B15">
        <v>16</v>
      </c>
      <c r="C15" t="s">
        <v>225</v>
      </c>
      <c r="D15">
        <v>122.76</v>
      </c>
      <c r="E15" t="s">
        <v>220</v>
      </c>
      <c r="F15">
        <v>163.96</v>
      </c>
      <c r="G15" t="s">
        <v>535</v>
      </c>
      <c r="H15" t="str">
        <f>IF(D15&gt;F15,C15,E15)</f>
        <v>Billy</v>
      </c>
      <c r="I15" t="str">
        <f>IF(D15&gt;F15,E15,C15)</f>
        <v>Ryan</v>
      </c>
    </row>
    <row r="16" spans="1:9" x14ac:dyDescent="0.55000000000000004">
      <c r="A16">
        <v>2018</v>
      </c>
      <c r="B16">
        <v>16</v>
      </c>
      <c r="C16" t="s">
        <v>219</v>
      </c>
      <c r="D16">
        <v>119.24</v>
      </c>
      <c r="E16" t="s">
        <v>226</v>
      </c>
      <c r="F16">
        <v>89.84</v>
      </c>
      <c r="G16" t="s">
        <v>537</v>
      </c>
      <c r="H16" t="str">
        <f>IF(D16&gt;F16,C16,E16)</f>
        <v>Cal</v>
      </c>
      <c r="I16" t="str">
        <f>IF(D16&gt;F16,E16,C16)</f>
        <v>Tommy</v>
      </c>
    </row>
    <row r="17" spans="1:9" x14ac:dyDescent="0.55000000000000004">
      <c r="A17">
        <v>2019</v>
      </c>
      <c r="B17">
        <v>16</v>
      </c>
      <c r="C17" t="s">
        <v>223</v>
      </c>
      <c r="D17">
        <v>90.24</v>
      </c>
      <c r="E17" t="s">
        <v>219</v>
      </c>
      <c r="F17">
        <v>116.4</v>
      </c>
      <c r="G17" t="s">
        <v>537</v>
      </c>
      <c r="H17" t="str">
        <f>IF(D17&gt;F17,C17,E17)</f>
        <v>Cal</v>
      </c>
      <c r="I17" t="str">
        <f>IF(D17&gt;F17,E17,C17)</f>
        <v>Nate</v>
      </c>
    </row>
  </sheetData>
  <sortState xmlns:xlrd2="http://schemas.microsoft.com/office/spreadsheetml/2017/richdata2" ref="A2:I17">
    <sortCondition ref="G2:G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6EC3-7E8A-45BB-AA85-5D1529F0A8EC}">
  <dimension ref="B1:R10"/>
  <sheetViews>
    <sheetView workbookViewId="0">
      <selection activeCell="E3" sqref="E3"/>
    </sheetView>
  </sheetViews>
  <sheetFormatPr defaultRowHeight="14.4" x14ac:dyDescent="0.55000000000000004"/>
  <sheetData>
    <row r="1" spans="2:18" x14ac:dyDescent="0.55000000000000004">
      <c r="B1" s="80"/>
      <c r="C1" s="130" t="s">
        <v>547</v>
      </c>
      <c r="D1" s="130"/>
      <c r="E1" s="130"/>
      <c r="F1" s="130"/>
      <c r="G1" s="130"/>
      <c r="H1" s="130"/>
      <c r="I1" s="130"/>
      <c r="J1" s="130"/>
      <c r="K1" s="130" t="s">
        <v>548</v>
      </c>
      <c r="L1" s="130"/>
      <c r="M1" s="130"/>
      <c r="N1" s="130"/>
      <c r="O1" s="130"/>
      <c r="P1" s="130"/>
      <c r="Q1" s="130"/>
      <c r="R1" s="130"/>
    </row>
    <row r="2" spans="2:18" x14ac:dyDescent="0.55000000000000004">
      <c r="B2" s="80" t="s">
        <v>540</v>
      </c>
      <c r="C2" s="80" t="s">
        <v>512</v>
      </c>
      <c r="D2" s="80" t="s">
        <v>513</v>
      </c>
      <c r="E2" s="80" t="s">
        <v>541</v>
      </c>
      <c r="F2" s="80" t="s">
        <v>542</v>
      </c>
      <c r="G2" s="80" t="s">
        <v>543</v>
      </c>
      <c r="H2" s="80" t="s">
        <v>545</v>
      </c>
      <c r="I2" s="80" t="s">
        <v>546</v>
      </c>
      <c r="J2" s="80" t="s">
        <v>544</v>
      </c>
      <c r="K2" s="80" t="s">
        <v>512</v>
      </c>
      <c r="L2" s="80" t="s">
        <v>513</v>
      </c>
      <c r="M2" s="80" t="s">
        <v>541</v>
      </c>
      <c r="N2" s="80" t="s">
        <v>542</v>
      </c>
      <c r="O2" s="80" t="s">
        <v>543</v>
      </c>
      <c r="P2" s="80" t="s">
        <v>545</v>
      </c>
      <c r="Q2" s="80" t="s">
        <v>546</v>
      </c>
      <c r="R2" s="80" t="s">
        <v>544</v>
      </c>
    </row>
    <row r="3" spans="2:18" x14ac:dyDescent="0.55000000000000004">
      <c r="B3" t="s">
        <v>221</v>
      </c>
      <c r="C3">
        <f>COUNTIF('PNDL Reg. Season Game Database'!$G$2:$G$225,B3)</f>
        <v>26</v>
      </c>
      <c r="D3">
        <f>COUNTIF('PNDL Reg. Season Game Database'!$H$2:$H$2250,B3)</f>
        <v>2</v>
      </c>
      <c r="E3">
        <f>VLOOKUP(B3,'PNDL Reg. Season Game Database'!C2:D516,2,TRUE)</f>
        <v>164.12</v>
      </c>
      <c r="K3">
        <f>COUNTIF('PNDL Postseason Game Database'!$H$8:$H$13,Sheet1!B3)</f>
        <v>3</v>
      </c>
      <c r="L3">
        <f>COUNTIF('PNDL Postseason Game Database'!$I$8:$I$13,Sheet1!B3)</f>
        <v>1</v>
      </c>
    </row>
    <row r="4" spans="2:18" x14ac:dyDescent="0.55000000000000004">
      <c r="B4" t="s">
        <v>225</v>
      </c>
      <c r="C4">
        <f>COUNTIF('PNDL Reg. Season Game Database'!$G$2:$G$225,B4)</f>
        <v>16</v>
      </c>
      <c r="D4">
        <f>COUNTIF('PNDL Reg. Season Game Database'!$H$2:$H$2250,B4)</f>
        <v>12</v>
      </c>
      <c r="K4">
        <f>COUNTIF('PNDL Postseason Game Database'!$H$8:$H$13,Sheet1!B4)</f>
        <v>0</v>
      </c>
      <c r="L4">
        <f>COUNTIF('PNDL Postseason Game Database'!$I$8:$I$13,Sheet1!B4)</f>
        <v>2</v>
      </c>
    </row>
    <row r="5" spans="2:18" x14ac:dyDescent="0.55000000000000004">
      <c r="B5" t="s">
        <v>220</v>
      </c>
      <c r="C5">
        <f>COUNTIF('PNDL Reg. Season Game Database'!$G$2:$G$225,B5)</f>
        <v>18</v>
      </c>
      <c r="D5">
        <f>COUNTIF('PNDL Reg. Season Game Database'!$H$2:$H$2250,B5)</f>
        <v>10</v>
      </c>
      <c r="K5">
        <f>COUNTIF('PNDL Postseason Game Database'!$H$8:$H$13,Sheet1!B5)</f>
        <v>2</v>
      </c>
      <c r="L5">
        <f>COUNTIF('PNDL Postseason Game Database'!$I$8:$I$13,Sheet1!B5)</f>
        <v>1</v>
      </c>
    </row>
    <row r="6" spans="2:18" x14ac:dyDescent="0.55000000000000004">
      <c r="B6" t="s">
        <v>222</v>
      </c>
      <c r="C6">
        <f>COUNTIF('PNDL Reg. Season Game Database'!$G$2:$G$225,B6)</f>
        <v>11</v>
      </c>
      <c r="D6">
        <f>COUNTIF('PNDL Reg. Season Game Database'!$H$2:$H$2250,B6)</f>
        <v>17</v>
      </c>
      <c r="K6">
        <f>COUNTIF('PNDL Postseason Game Database'!$H$8:$H$13,Sheet1!B6)</f>
        <v>0</v>
      </c>
      <c r="L6">
        <f>COUNTIF('PNDL Postseason Game Database'!$I$8:$I$13,Sheet1!B6)</f>
        <v>1</v>
      </c>
    </row>
    <row r="7" spans="2:18" x14ac:dyDescent="0.55000000000000004">
      <c r="B7" t="s">
        <v>224</v>
      </c>
      <c r="C7">
        <f>COUNTIF('PNDL Reg. Season Game Database'!$G$2:$G$225,B7)</f>
        <v>9</v>
      </c>
      <c r="D7">
        <f>COUNTIF('PNDL Reg. Season Game Database'!$H$2:$H$2250,B7)</f>
        <v>19</v>
      </c>
      <c r="K7">
        <f>COUNTIF('PNDL Postseason Game Database'!$H$8:$H$13,Sheet1!B7)</f>
        <v>0</v>
      </c>
      <c r="L7">
        <f>COUNTIF('PNDL Postseason Game Database'!$I$8:$I$13,Sheet1!B7)</f>
        <v>0</v>
      </c>
    </row>
    <row r="8" spans="2:18" x14ac:dyDescent="0.55000000000000004">
      <c r="B8" t="s">
        <v>219</v>
      </c>
      <c r="C8">
        <f>COUNTIF('PNDL Reg. Season Game Database'!$G$2:$G$225,B8)</f>
        <v>8</v>
      </c>
      <c r="D8">
        <f>COUNTIF('PNDL Reg. Season Game Database'!$H$2:$H$2250,B8)</f>
        <v>20</v>
      </c>
      <c r="K8">
        <f>COUNTIF('PNDL Postseason Game Database'!$H$8:$H$13,Sheet1!B8)</f>
        <v>0</v>
      </c>
      <c r="L8">
        <f>COUNTIF('PNDL Postseason Game Database'!$I$8:$I$13,Sheet1!B8)</f>
        <v>0</v>
      </c>
    </row>
    <row r="9" spans="2:18" x14ac:dyDescent="0.55000000000000004">
      <c r="B9" t="s">
        <v>223</v>
      </c>
      <c r="C9">
        <f>COUNTIF('PNDL Reg. Season Game Database'!$G$2:$G$225,B9)</f>
        <v>13</v>
      </c>
      <c r="D9">
        <f>COUNTIF('PNDL Reg. Season Game Database'!$H$2:$H$2250,B9)</f>
        <v>15</v>
      </c>
      <c r="K9">
        <f>COUNTIF('PNDL Postseason Game Database'!$H$8:$H$13,Sheet1!B9)</f>
        <v>0</v>
      </c>
      <c r="L9">
        <f>COUNTIF('PNDL Postseason Game Database'!$I$8:$I$13,Sheet1!B9)</f>
        <v>0</v>
      </c>
    </row>
    <row r="10" spans="2:18" x14ac:dyDescent="0.55000000000000004">
      <c r="B10" t="s">
        <v>226</v>
      </c>
      <c r="C10">
        <f>COUNTIF('PNDL Reg. Season Game Database'!$G$2:$G$225,B10)</f>
        <v>11</v>
      </c>
      <c r="D10">
        <f>COUNTIF('PNDL Reg. Season Game Database'!$H$2:$H$2250,B10)</f>
        <v>17</v>
      </c>
      <c r="K10">
        <f>COUNTIF('PNDL Postseason Game Database'!$H$8:$H$13,Sheet1!B10)</f>
        <v>1</v>
      </c>
      <c r="L10">
        <f>COUNTIF('PNDL Postseason Game Database'!$I$8:$I$13,Sheet1!B10)</f>
        <v>1</v>
      </c>
    </row>
  </sheetData>
  <mergeCells count="2">
    <mergeCell ref="C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Dynasty</vt:lpstr>
      <vt:lpstr>Dynasty Rosters</vt:lpstr>
      <vt:lpstr>Dynasty Records</vt:lpstr>
      <vt:lpstr>Auction Rounds</vt:lpstr>
      <vt:lpstr>Groot Ninjas Records</vt:lpstr>
      <vt:lpstr>PNDL Reg. Season Game Database</vt:lpstr>
      <vt:lpstr>PNDL Postseason Game 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ryanj</dc:creator>
  <cp:lastModifiedBy>ryanj</cp:lastModifiedBy>
  <dcterms:created xsi:type="dcterms:W3CDTF">2018-07-26T04:58:05Z</dcterms:created>
  <dcterms:modified xsi:type="dcterms:W3CDTF">2021-12-16T01:02:32Z</dcterms:modified>
</cp:coreProperties>
</file>