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nay\OneDrive\Desktop\CO_PSO\COA---POA\1. NBA_DBCE_Final_Formats\"/>
    </mc:Choice>
  </mc:AlternateContent>
  <xr:revisionPtr revIDLastSave="0" documentId="13_ncr:1_{466341D7-B815-45FF-B6FC-D92BE7F489A6}" xr6:coauthVersionLast="47" xr6:coauthVersionMax="47" xr10:uidLastSave="{00000000-0000-0000-0000-000000000000}"/>
  <bookViews>
    <workbookView xWindow="0" yWindow="0" windowWidth="11736" windowHeight="18600" tabRatio="787" activeTab="1" xr2:uid="{00000000-000D-0000-FFFF-FFFF00000000}"/>
  </bookViews>
  <sheets>
    <sheet name="Attainment levels" sheetId="16" r:id="rId1"/>
    <sheet name="Internal test I and II" sheetId="1" r:id="rId2"/>
    <sheet name="Assignment" sheetId="18" r:id="rId3"/>
    <sheet name="Tutorials" sheetId="19" r:id="rId4"/>
    <sheet name="continues evaluation for practi" sheetId="21" r:id="rId5"/>
    <sheet name="Gap analysis" sheetId="25" r:id="rId6"/>
    <sheet name="Course Exit Survey" sheetId="24" r:id="rId7"/>
    <sheet name="CO attainment" sheetId="17" r:id="rId8"/>
    <sheet name="PO Attainment" sheetId="9" r:id="rId9"/>
  </sheets>
  <definedNames>
    <definedName name="_xlnm.Print_Area" localSheetId="2">Assignment!$A$1:$AK$99</definedName>
    <definedName name="_xlnm.Print_Area" localSheetId="4">'continues evaluation for practi'!$A$1:$AJ$54</definedName>
    <definedName name="_xlnm.Print_Area" localSheetId="1">'Internal test I and II'!$A$1:$AK$101</definedName>
    <definedName name="_xlnm.Print_Area" localSheetId="3">Tutorials!$A$1:$AK$53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5" i="25" l="1"/>
  <c r="J21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65" i="25"/>
  <c r="J66" i="25"/>
  <c r="J67" i="25"/>
  <c r="J68" i="25"/>
  <c r="J69" i="25"/>
  <c r="J70" i="25"/>
  <c r="J71" i="25"/>
  <c r="J72" i="25"/>
  <c r="J73" i="25"/>
  <c r="J74" i="25"/>
  <c r="J75" i="25"/>
  <c r="J76" i="25"/>
  <c r="J77" i="25"/>
  <c r="J78" i="25"/>
  <c r="J79" i="25"/>
  <c r="J80" i="25"/>
  <c r="J81" i="25"/>
  <c r="J82" i="25"/>
  <c r="J83" i="25"/>
  <c r="J84" i="25"/>
  <c r="J85" i="25"/>
  <c r="J86" i="25"/>
  <c r="J87" i="25"/>
  <c r="J88" i="25"/>
  <c r="J89" i="25"/>
  <c r="J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20" i="25"/>
  <c r="E96" i="25" s="1"/>
  <c r="E98" i="25" s="1"/>
  <c r="F22" i="17"/>
  <c r="E95" i="25"/>
  <c r="F96" i="25" l="1"/>
  <c r="F98" i="25" s="1"/>
  <c r="C16" i="17"/>
  <c r="I25" i="17" l="1"/>
  <c r="I22" i="17"/>
  <c r="I19" i="17"/>
  <c r="I16" i="17"/>
  <c r="Y20" i="18"/>
  <c r="F37" i="24" l="1"/>
  <c r="E37" i="24"/>
  <c r="D37" i="24"/>
  <c r="C37" i="24"/>
  <c r="F36" i="24"/>
  <c r="E36" i="24"/>
  <c r="D36" i="24"/>
  <c r="C36" i="24"/>
  <c r="C38" i="24" l="1"/>
  <c r="C40" i="24" s="1"/>
  <c r="E38" i="24"/>
  <c r="E40" i="24" s="1"/>
  <c r="F38" i="24"/>
  <c r="F40" i="24" s="1"/>
  <c r="D38" i="24"/>
  <c r="D40" i="24" s="1"/>
  <c r="G22" i="17"/>
  <c r="G19" i="17"/>
  <c r="G16" i="17"/>
  <c r="Z22" i="21"/>
  <c r="Y22" i="21"/>
  <c r="X22" i="2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AA15" i="1"/>
  <c r="AB15" i="1"/>
  <c r="Z15" i="1"/>
  <c r="Y15" i="1"/>
  <c r="AB22" i="1"/>
  <c r="AA22" i="1"/>
  <c r="Z22" i="1"/>
  <c r="Y22" i="1"/>
  <c r="D27" i="9"/>
  <c r="D19" i="17"/>
  <c r="C19" i="17"/>
  <c r="Z95" i="21" l="1"/>
  <c r="Y95" i="21"/>
  <c r="X95" i="21"/>
  <c r="R95" i="21"/>
  <c r="J95" i="21"/>
  <c r="Z94" i="21"/>
  <c r="Y94" i="21"/>
  <c r="X94" i="21"/>
  <c r="R94" i="21"/>
  <c r="J94" i="21"/>
  <c r="Z93" i="21"/>
  <c r="Y93" i="21"/>
  <c r="X93" i="21"/>
  <c r="R93" i="21"/>
  <c r="J93" i="21"/>
  <c r="Z92" i="21"/>
  <c r="Y92" i="21"/>
  <c r="X92" i="21"/>
  <c r="R92" i="21"/>
  <c r="J92" i="21"/>
  <c r="Z91" i="21"/>
  <c r="Y91" i="21"/>
  <c r="X91" i="21"/>
  <c r="R91" i="21"/>
  <c r="J91" i="21"/>
  <c r="Z90" i="21"/>
  <c r="Y90" i="21"/>
  <c r="X90" i="21"/>
  <c r="R90" i="21"/>
  <c r="J90" i="21"/>
  <c r="Z89" i="21"/>
  <c r="Y89" i="21"/>
  <c r="X89" i="21"/>
  <c r="R89" i="21"/>
  <c r="J89" i="21"/>
  <c r="Z88" i="21"/>
  <c r="Y88" i="21"/>
  <c r="X88" i="21"/>
  <c r="R88" i="21"/>
  <c r="J88" i="21"/>
  <c r="Z87" i="21"/>
  <c r="Y87" i="21"/>
  <c r="X87" i="21"/>
  <c r="R87" i="21"/>
  <c r="J87" i="21"/>
  <c r="Z86" i="21"/>
  <c r="Y86" i="21"/>
  <c r="X86" i="21"/>
  <c r="R86" i="21"/>
  <c r="J86" i="21"/>
  <c r="Z85" i="21"/>
  <c r="Y85" i="21"/>
  <c r="X85" i="21"/>
  <c r="R85" i="21"/>
  <c r="J85" i="21"/>
  <c r="Z84" i="21"/>
  <c r="Y84" i="21"/>
  <c r="X84" i="21"/>
  <c r="R84" i="21"/>
  <c r="J84" i="21"/>
  <c r="Z83" i="21"/>
  <c r="Y83" i="21"/>
  <c r="X83" i="21"/>
  <c r="R83" i="21"/>
  <c r="J83" i="21"/>
  <c r="Z82" i="21"/>
  <c r="Y82" i="21"/>
  <c r="X82" i="21"/>
  <c r="R82" i="21"/>
  <c r="J82" i="21"/>
  <c r="Z81" i="21"/>
  <c r="Y81" i="21"/>
  <c r="X81" i="21"/>
  <c r="R81" i="21"/>
  <c r="J81" i="21"/>
  <c r="Z80" i="21"/>
  <c r="Y80" i="21"/>
  <c r="X80" i="21"/>
  <c r="R80" i="21"/>
  <c r="J80" i="21"/>
  <c r="Z79" i="21"/>
  <c r="Y79" i="21"/>
  <c r="X79" i="21"/>
  <c r="R79" i="21"/>
  <c r="J79" i="21"/>
  <c r="Z78" i="21"/>
  <c r="Y78" i="21"/>
  <c r="X78" i="21"/>
  <c r="R78" i="21"/>
  <c r="J78" i="21"/>
  <c r="Z77" i="21"/>
  <c r="Y77" i="21"/>
  <c r="X77" i="21"/>
  <c r="R77" i="21"/>
  <c r="J77" i="21"/>
  <c r="Z76" i="21"/>
  <c r="Y76" i="21"/>
  <c r="X76" i="21"/>
  <c r="R76" i="21"/>
  <c r="J76" i="21"/>
  <c r="Z75" i="21"/>
  <c r="Y75" i="21"/>
  <c r="X75" i="21"/>
  <c r="R75" i="21"/>
  <c r="J75" i="21"/>
  <c r="Z74" i="21"/>
  <c r="Y74" i="21"/>
  <c r="X74" i="21"/>
  <c r="R74" i="21"/>
  <c r="J74" i="21"/>
  <c r="Z73" i="21"/>
  <c r="Y73" i="21"/>
  <c r="X73" i="21"/>
  <c r="R73" i="21"/>
  <c r="J73" i="21"/>
  <c r="Z72" i="21"/>
  <c r="Y72" i="21"/>
  <c r="X72" i="21"/>
  <c r="R72" i="21"/>
  <c r="J72" i="21"/>
  <c r="Z71" i="21"/>
  <c r="Y71" i="21"/>
  <c r="X71" i="21"/>
  <c r="R71" i="21"/>
  <c r="J71" i="21"/>
  <c r="Z70" i="21"/>
  <c r="Y70" i="21"/>
  <c r="X70" i="21"/>
  <c r="R70" i="21"/>
  <c r="J70" i="21"/>
  <c r="Z69" i="21"/>
  <c r="Y69" i="21"/>
  <c r="X69" i="21"/>
  <c r="R69" i="21"/>
  <c r="J69" i="21"/>
  <c r="Z68" i="21"/>
  <c r="Y68" i="21"/>
  <c r="X68" i="21"/>
  <c r="R68" i="21"/>
  <c r="J68" i="21"/>
  <c r="Z67" i="21"/>
  <c r="Y67" i="21"/>
  <c r="X67" i="21"/>
  <c r="R67" i="21"/>
  <c r="J67" i="21"/>
  <c r="Z66" i="21"/>
  <c r="Y66" i="21"/>
  <c r="X66" i="21"/>
  <c r="R66" i="21"/>
  <c r="J66" i="21"/>
  <c r="Z65" i="21"/>
  <c r="Y65" i="21"/>
  <c r="X65" i="21"/>
  <c r="R65" i="21"/>
  <c r="J65" i="21"/>
  <c r="Z64" i="21"/>
  <c r="Y64" i="21"/>
  <c r="X64" i="21"/>
  <c r="R64" i="21"/>
  <c r="J64" i="21"/>
  <c r="Z63" i="21"/>
  <c r="Y63" i="21"/>
  <c r="X63" i="21"/>
  <c r="R63" i="21"/>
  <c r="J63" i="21"/>
  <c r="Z62" i="21"/>
  <c r="Y62" i="21"/>
  <c r="X62" i="21"/>
  <c r="R62" i="21"/>
  <c r="J62" i="21"/>
  <c r="Z61" i="21"/>
  <c r="Y61" i="21"/>
  <c r="X61" i="21"/>
  <c r="R61" i="21"/>
  <c r="J61" i="21"/>
  <c r="Z60" i="21"/>
  <c r="Y60" i="21"/>
  <c r="X60" i="21"/>
  <c r="R60" i="21"/>
  <c r="J60" i="21"/>
  <c r="Z59" i="21"/>
  <c r="Y59" i="21"/>
  <c r="X59" i="21"/>
  <c r="R59" i="21"/>
  <c r="J59" i="21"/>
  <c r="Z58" i="21"/>
  <c r="Y58" i="21"/>
  <c r="X58" i="21"/>
  <c r="R58" i="21"/>
  <c r="J58" i="21"/>
  <c r="Z57" i="21"/>
  <c r="Y57" i="21"/>
  <c r="X57" i="21"/>
  <c r="R57" i="21"/>
  <c r="J57" i="21"/>
  <c r="Z56" i="21"/>
  <c r="Y56" i="21"/>
  <c r="X56" i="21"/>
  <c r="R56" i="21"/>
  <c r="J56" i="21"/>
  <c r="Z55" i="21"/>
  <c r="Y55" i="21"/>
  <c r="X55" i="21"/>
  <c r="R55" i="21"/>
  <c r="J55" i="21"/>
  <c r="Z54" i="21"/>
  <c r="Y54" i="21"/>
  <c r="X54" i="21"/>
  <c r="R54" i="21"/>
  <c r="J54" i="21"/>
  <c r="Z53" i="21"/>
  <c r="Y53" i="21"/>
  <c r="X53" i="21"/>
  <c r="R53" i="21"/>
  <c r="J53" i="21"/>
  <c r="Z52" i="21"/>
  <c r="Y52" i="21"/>
  <c r="X52" i="21"/>
  <c r="R52" i="21"/>
  <c r="J52" i="21"/>
  <c r="Z51" i="21"/>
  <c r="Y51" i="21"/>
  <c r="X51" i="21"/>
  <c r="R51" i="21"/>
  <c r="J51" i="21"/>
  <c r="Z50" i="21"/>
  <c r="Y50" i="21"/>
  <c r="X50" i="21"/>
  <c r="R50" i="21"/>
  <c r="J50" i="21"/>
  <c r="Z49" i="21"/>
  <c r="Y49" i="21"/>
  <c r="X49" i="21"/>
  <c r="R49" i="21"/>
  <c r="J49" i="21"/>
  <c r="Z48" i="21"/>
  <c r="Y48" i="21"/>
  <c r="X48" i="21"/>
  <c r="R48" i="21"/>
  <c r="J48" i="21"/>
  <c r="Z47" i="21"/>
  <c r="Y47" i="21"/>
  <c r="X47" i="21"/>
  <c r="R47" i="21"/>
  <c r="J47" i="21"/>
  <c r="Z46" i="21"/>
  <c r="Y46" i="21"/>
  <c r="X46" i="21"/>
  <c r="R46" i="21"/>
  <c r="J46" i="21"/>
  <c r="Z45" i="21"/>
  <c r="Y45" i="21"/>
  <c r="X45" i="21"/>
  <c r="R45" i="21"/>
  <c r="J45" i="21"/>
  <c r="Z44" i="21"/>
  <c r="Y44" i="21"/>
  <c r="X44" i="21"/>
  <c r="R44" i="21"/>
  <c r="J44" i="21"/>
  <c r="Z43" i="21"/>
  <c r="Y43" i="21"/>
  <c r="X43" i="21"/>
  <c r="R43" i="21"/>
  <c r="J43" i="21"/>
  <c r="Z42" i="21"/>
  <c r="Y42" i="21"/>
  <c r="X42" i="21"/>
  <c r="R42" i="21"/>
  <c r="J42" i="21"/>
  <c r="Z41" i="21"/>
  <c r="Y41" i="21"/>
  <c r="X41" i="21"/>
  <c r="R41" i="21"/>
  <c r="J41" i="21"/>
  <c r="Z40" i="21"/>
  <c r="Y40" i="21"/>
  <c r="X40" i="21"/>
  <c r="R40" i="21"/>
  <c r="J40" i="21"/>
  <c r="Z39" i="21"/>
  <c r="Y39" i="21"/>
  <c r="X39" i="21"/>
  <c r="R39" i="21"/>
  <c r="J39" i="21"/>
  <c r="Z38" i="21"/>
  <c r="Y38" i="21"/>
  <c r="X38" i="21"/>
  <c r="R38" i="21"/>
  <c r="J38" i="21"/>
  <c r="Z37" i="21"/>
  <c r="Y37" i="21"/>
  <c r="X37" i="21"/>
  <c r="R37" i="21"/>
  <c r="J37" i="21"/>
  <c r="Z36" i="21"/>
  <c r="Y36" i="21"/>
  <c r="X36" i="21"/>
  <c r="R36" i="21"/>
  <c r="J36" i="21"/>
  <c r="Z35" i="21"/>
  <c r="Y35" i="21"/>
  <c r="X35" i="21"/>
  <c r="R35" i="21"/>
  <c r="J35" i="21"/>
  <c r="Z34" i="21"/>
  <c r="Y34" i="21"/>
  <c r="X34" i="21"/>
  <c r="R34" i="21"/>
  <c r="J34" i="21"/>
  <c r="Z33" i="21"/>
  <c r="Y33" i="21"/>
  <c r="X33" i="21"/>
  <c r="R33" i="21"/>
  <c r="J33" i="21"/>
  <c r="Z32" i="21"/>
  <c r="Y32" i="21"/>
  <c r="X32" i="21"/>
  <c r="R32" i="21"/>
  <c r="J32" i="21"/>
  <c r="Z31" i="21"/>
  <c r="Y31" i="21"/>
  <c r="X31" i="21"/>
  <c r="R31" i="21"/>
  <c r="J31" i="21"/>
  <c r="Z30" i="21"/>
  <c r="Y30" i="21"/>
  <c r="X30" i="21"/>
  <c r="R30" i="21"/>
  <c r="J30" i="21"/>
  <c r="Z29" i="21"/>
  <c r="Y29" i="21"/>
  <c r="X29" i="21"/>
  <c r="R29" i="21"/>
  <c r="J29" i="21"/>
  <c r="Z28" i="21"/>
  <c r="Y28" i="21"/>
  <c r="X28" i="21"/>
  <c r="R28" i="21"/>
  <c r="J28" i="21"/>
  <c r="Z27" i="21"/>
  <c r="Y27" i="21"/>
  <c r="X27" i="21"/>
  <c r="R27" i="21"/>
  <c r="J27" i="21"/>
  <c r="Z26" i="21"/>
  <c r="Y26" i="21"/>
  <c r="X26" i="21"/>
  <c r="R26" i="21"/>
  <c r="J26" i="21"/>
  <c r="Z25" i="21"/>
  <c r="Y25" i="21"/>
  <c r="X25" i="21"/>
  <c r="R25" i="21"/>
  <c r="J25" i="21"/>
  <c r="Z24" i="21"/>
  <c r="Y24" i="21"/>
  <c r="X24" i="21"/>
  <c r="R24" i="21"/>
  <c r="J24" i="21"/>
  <c r="Z23" i="21"/>
  <c r="Y23" i="21"/>
  <c r="X23" i="21"/>
  <c r="R23" i="21"/>
  <c r="J23" i="21"/>
  <c r="R22" i="21"/>
  <c r="J22" i="21"/>
  <c r="AC19" i="21"/>
  <c r="AB19" i="21"/>
  <c r="AA19" i="21"/>
  <c r="Z15" i="21"/>
  <c r="Z19" i="21" s="1"/>
  <c r="Y15" i="21"/>
  <c r="Y19" i="21" s="1"/>
  <c r="X15" i="21"/>
  <c r="X19" i="21" s="1"/>
  <c r="E27" i="9"/>
  <c r="H27" i="9"/>
  <c r="K27" i="9"/>
  <c r="L27" i="9"/>
  <c r="AG29" i="21" l="1"/>
  <c r="AG27" i="21"/>
  <c r="AG22" i="21"/>
  <c r="AG31" i="21"/>
  <c r="AE30" i="21"/>
  <c r="AG23" i="21"/>
  <c r="AG25" i="21"/>
  <c r="AG24" i="21"/>
  <c r="AG37" i="21"/>
  <c r="AG39" i="21"/>
  <c r="AG41" i="21"/>
  <c r="AG43" i="21"/>
  <c r="AG45" i="21"/>
  <c r="AG47" i="21"/>
  <c r="AG49" i="21"/>
  <c r="AG51" i="21"/>
  <c r="AG53" i="21"/>
  <c r="AG55" i="21"/>
  <c r="AG57" i="21"/>
  <c r="AG59" i="21"/>
  <c r="AG61" i="21"/>
  <c r="AG63" i="21"/>
  <c r="AG65" i="21"/>
  <c r="AG67" i="21"/>
  <c r="AG69" i="21"/>
  <c r="AG71" i="21"/>
  <c r="AG73" i="21"/>
  <c r="AG75" i="21"/>
  <c r="AG77" i="21"/>
  <c r="AG33" i="21"/>
  <c r="AG35" i="21"/>
  <c r="AG28" i="21"/>
  <c r="AF22" i="21"/>
  <c r="AF31" i="21"/>
  <c r="AF23" i="21"/>
  <c r="AF27" i="21"/>
  <c r="AF33" i="21"/>
  <c r="AF24" i="21"/>
  <c r="AF35" i="21"/>
  <c r="AF28" i="21"/>
  <c r="AE28" i="21"/>
  <c r="AE22" i="21"/>
  <c r="AE24" i="21"/>
  <c r="AE26" i="21"/>
  <c r="AE36" i="21"/>
  <c r="AE38" i="21"/>
  <c r="AE42" i="21"/>
  <c r="AE44" i="21"/>
  <c r="AE52" i="21"/>
  <c r="AF30" i="21"/>
  <c r="AF32" i="21"/>
  <c r="AF34" i="21"/>
  <c r="AF36" i="21"/>
  <c r="AF40" i="21"/>
  <c r="AF42" i="21"/>
  <c r="AF46" i="21"/>
  <c r="AF48" i="21"/>
  <c r="AE23" i="21"/>
  <c r="AF25" i="21"/>
  <c r="AG26" i="21"/>
  <c r="AF29" i="21"/>
  <c r="AG30" i="21"/>
  <c r="AE31" i="21"/>
  <c r="AG32" i="21"/>
  <c r="AE33" i="21"/>
  <c r="AG34" i="21"/>
  <c r="AE35" i="21"/>
  <c r="AG36" i="21"/>
  <c r="AE37" i="21"/>
  <c r="AG38" i="21"/>
  <c r="AE39" i="21"/>
  <c r="AG40" i="21"/>
  <c r="AE41" i="21"/>
  <c r="AG42" i="21"/>
  <c r="AE43" i="21"/>
  <c r="AG44" i="21"/>
  <c r="AE45" i="21"/>
  <c r="AG46" i="21"/>
  <c r="AE47" i="21"/>
  <c r="AG48" i="21"/>
  <c r="AE49" i="21"/>
  <c r="AG50" i="21"/>
  <c r="AE51" i="21"/>
  <c r="AG52" i="21"/>
  <c r="AE53" i="21"/>
  <c r="AG54" i="21"/>
  <c r="AE55" i="21"/>
  <c r="AG56" i="21"/>
  <c r="AE57" i="21"/>
  <c r="AG58" i="21"/>
  <c r="AE59" i="21"/>
  <c r="AG60" i="21"/>
  <c r="AE61" i="21"/>
  <c r="AG62" i="21"/>
  <c r="AE63" i="21"/>
  <c r="AG64" i="21"/>
  <c r="AE65" i="21"/>
  <c r="AG66" i="21"/>
  <c r="AE67" i="21"/>
  <c r="AG68" i="21"/>
  <c r="AE69" i="21"/>
  <c r="AG70" i="21"/>
  <c r="AE71" i="21"/>
  <c r="AG72" i="21"/>
  <c r="AE73" i="21"/>
  <c r="AG74" i="21"/>
  <c r="AE75" i="21"/>
  <c r="AG76" i="21"/>
  <c r="AE77" i="21"/>
  <c r="AG78" i="21"/>
  <c r="AE79" i="21"/>
  <c r="AG80" i="21"/>
  <c r="AE81" i="21"/>
  <c r="AG82" i="21"/>
  <c r="AE83" i="21"/>
  <c r="AG84" i="21"/>
  <c r="AE85" i="21"/>
  <c r="AG86" i="21"/>
  <c r="AE87" i="21"/>
  <c r="AG88" i="21"/>
  <c r="AE89" i="21"/>
  <c r="AG90" i="21"/>
  <c r="AE91" i="21"/>
  <c r="AG92" i="21"/>
  <c r="AE93" i="21"/>
  <c r="AG94" i="21"/>
  <c r="AE95" i="21"/>
  <c r="AE27" i="21"/>
  <c r="AF37" i="21"/>
  <c r="AF39" i="21"/>
  <c r="AF41" i="21"/>
  <c r="AF43" i="21"/>
  <c r="AF45" i="21"/>
  <c r="AF47" i="21"/>
  <c r="AF49" i="21"/>
  <c r="AF51" i="21"/>
  <c r="AF53" i="21"/>
  <c r="AF55" i="21"/>
  <c r="AF57" i="21"/>
  <c r="AF59" i="21"/>
  <c r="AF61" i="21"/>
  <c r="AF63" i="21"/>
  <c r="AF65" i="21"/>
  <c r="AF67" i="21"/>
  <c r="AF69" i="21"/>
  <c r="AF71" i="21"/>
  <c r="AF73" i="21"/>
  <c r="AF75" i="21"/>
  <c r="AF77" i="21"/>
  <c r="AF79" i="21"/>
  <c r="AF81" i="21"/>
  <c r="AF83" i="21"/>
  <c r="AF85" i="21"/>
  <c r="AF87" i="21"/>
  <c r="AF89" i="21"/>
  <c r="AF91" i="21"/>
  <c r="AF93" i="21"/>
  <c r="AF95" i="21"/>
  <c r="AE40" i="21"/>
  <c r="AE46" i="21"/>
  <c r="AE48" i="21"/>
  <c r="AE50" i="21"/>
  <c r="AE54" i="21"/>
  <c r="AE56" i="21"/>
  <c r="AE58" i="21"/>
  <c r="AE60" i="21"/>
  <c r="AE62" i="21"/>
  <c r="AE64" i="21"/>
  <c r="AE66" i="21"/>
  <c r="AE68" i="21"/>
  <c r="AE72" i="21"/>
  <c r="AE74" i="21"/>
  <c r="AE76" i="21"/>
  <c r="AE78" i="21"/>
  <c r="AG79" i="21"/>
  <c r="AE80" i="21"/>
  <c r="AG81" i="21"/>
  <c r="AE82" i="21"/>
  <c r="AG83" i="21"/>
  <c r="AE84" i="21"/>
  <c r="AG85" i="21"/>
  <c r="AE86" i="21"/>
  <c r="AG87" i="21"/>
  <c r="AE88" i="21"/>
  <c r="AG89" i="21"/>
  <c r="AE90" i="21"/>
  <c r="AG91" i="21"/>
  <c r="AE92" i="21"/>
  <c r="AG93" i="21"/>
  <c r="AE94" i="21"/>
  <c r="AG95" i="21"/>
  <c r="AE32" i="21"/>
  <c r="AE34" i="21"/>
  <c r="AE70" i="21"/>
  <c r="AE25" i="21"/>
  <c r="AF26" i="21"/>
  <c r="AE29" i="21"/>
  <c r="AF38" i="21"/>
  <c r="AF44" i="21"/>
  <c r="AF50" i="21"/>
  <c r="AF52" i="21"/>
  <c r="AF54" i="21"/>
  <c r="AF56" i="21"/>
  <c r="AF58" i="21"/>
  <c r="AF60" i="21"/>
  <c r="AF62" i="21"/>
  <c r="AF64" i="21"/>
  <c r="AF66" i="21"/>
  <c r="AF68" i="21"/>
  <c r="AF70" i="21"/>
  <c r="AF72" i="21"/>
  <c r="AF74" i="21"/>
  <c r="AF76" i="21"/>
  <c r="AF78" i="21"/>
  <c r="AF80" i="21"/>
  <c r="AF82" i="21"/>
  <c r="AF84" i="21"/>
  <c r="AF86" i="21"/>
  <c r="AF88" i="21"/>
  <c r="AF90" i="21"/>
  <c r="AF92" i="21"/>
  <c r="AF94" i="21"/>
  <c r="X101" i="21" l="1"/>
  <c r="X103" i="21" s="1"/>
  <c r="Y101" i="21"/>
  <c r="Y103" i="21" s="1"/>
  <c r="Z101" i="21"/>
  <c r="Z103" i="21" s="1"/>
  <c r="E25" i="17"/>
  <c r="E22" i="17"/>
  <c r="C20" i="17"/>
  <c r="C32" i="9" s="1"/>
  <c r="E16" i="17"/>
  <c r="AB41" i="19"/>
  <c r="AB42" i="19"/>
  <c r="AB43" i="19"/>
  <c r="AB44" i="19"/>
  <c r="AB45" i="19"/>
  <c r="AB46" i="19"/>
  <c r="AB47" i="19"/>
  <c r="AB48" i="19"/>
  <c r="AB49" i="19"/>
  <c r="AB50" i="19"/>
  <c r="AB51" i="19"/>
  <c r="AB52" i="19"/>
  <c r="AB53" i="19"/>
  <c r="AB54" i="19"/>
  <c r="AB55" i="19"/>
  <c r="AB56" i="19"/>
  <c r="AB57" i="19"/>
  <c r="AB58" i="19"/>
  <c r="AB59" i="19"/>
  <c r="AB60" i="19"/>
  <c r="AB61" i="19"/>
  <c r="AB62" i="19"/>
  <c r="AB63" i="19"/>
  <c r="AB64" i="19"/>
  <c r="AB65" i="19"/>
  <c r="AB66" i="19"/>
  <c r="AB67" i="19"/>
  <c r="AB68" i="19"/>
  <c r="AB69" i="19"/>
  <c r="AB70" i="19"/>
  <c r="AB71" i="19"/>
  <c r="AB72" i="19"/>
  <c r="AB73" i="19"/>
  <c r="AB74" i="19"/>
  <c r="AB75" i="19"/>
  <c r="AB76" i="19"/>
  <c r="AB77" i="19"/>
  <c r="AB78" i="19"/>
  <c r="AB79" i="19"/>
  <c r="AB80" i="19"/>
  <c r="AB81" i="19"/>
  <c r="AB82" i="19"/>
  <c r="AB83" i="19"/>
  <c r="AB84" i="19"/>
  <c r="AB85" i="19"/>
  <c r="AB86" i="19"/>
  <c r="AB87" i="19"/>
  <c r="AB88" i="19"/>
  <c r="AB89" i="19"/>
  <c r="AB90" i="19"/>
  <c r="AB91" i="19"/>
  <c r="AB92" i="19"/>
  <c r="AB93" i="19"/>
  <c r="AB94" i="19"/>
  <c r="AA41" i="19"/>
  <c r="AA42" i="19"/>
  <c r="AA43" i="19"/>
  <c r="AA44" i="19"/>
  <c r="AA45" i="19"/>
  <c r="AA46" i="19"/>
  <c r="AA47" i="19"/>
  <c r="AA48" i="19"/>
  <c r="AA49" i="19"/>
  <c r="AA50" i="19"/>
  <c r="AA51" i="19"/>
  <c r="AA52" i="19"/>
  <c r="AA53" i="19"/>
  <c r="AA54" i="19"/>
  <c r="AA55" i="19"/>
  <c r="AA56" i="19"/>
  <c r="AA57" i="19"/>
  <c r="AA58" i="19"/>
  <c r="AA59" i="19"/>
  <c r="AA60" i="19"/>
  <c r="AA61" i="19"/>
  <c r="AA62" i="19"/>
  <c r="AA63" i="19"/>
  <c r="AA64" i="19"/>
  <c r="AA65" i="19"/>
  <c r="AA66" i="19"/>
  <c r="AA67" i="19"/>
  <c r="AA68" i="19"/>
  <c r="AA69" i="19"/>
  <c r="AA70" i="19"/>
  <c r="AA71" i="19"/>
  <c r="AA72" i="19"/>
  <c r="AA73" i="19"/>
  <c r="AA74" i="19"/>
  <c r="AA75" i="19"/>
  <c r="AA76" i="19"/>
  <c r="AA77" i="19"/>
  <c r="AA78" i="19"/>
  <c r="AA79" i="19"/>
  <c r="AA80" i="19"/>
  <c r="AA81" i="19"/>
  <c r="AA82" i="19"/>
  <c r="AA83" i="19"/>
  <c r="AA84" i="19"/>
  <c r="AA85" i="19"/>
  <c r="AA86" i="19"/>
  <c r="AA87" i="19"/>
  <c r="AA88" i="19"/>
  <c r="AA89" i="19"/>
  <c r="AA90" i="19"/>
  <c r="AA91" i="19"/>
  <c r="AA92" i="19"/>
  <c r="AA93" i="19"/>
  <c r="AA94" i="19"/>
  <c r="Y41" i="19"/>
  <c r="Y42" i="19"/>
  <c r="Y43" i="19"/>
  <c r="Y44" i="19"/>
  <c r="Y45" i="19"/>
  <c r="Y46" i="19"/>
  <c r="Y47" i="19"/>
  <c r="Y48" i="19"/>
  <c r="Y49" i="19"/>
  <c r="Y50" i="19"/>
  <c r="Y51" i="19"/>
  <c r="Y52" i="19"/>
  <c r="Y53" i="19"/>
  <c r="Y54" i="19"/>
  <c r="Y55" i="19"/>
  <c r="Y56" i="19"/>
  <c r="Y57" i="19"/>
  <c r="Y58" i="19"/>
  <c r="Y59" i="19"/>
  <c r="Y60" i="19"/>
  <c r="Y61" i="19"/>
  <c r="Y62" i="19"/>
  <c r="Y63" i="19"/>
  <c r="Y64" i="19"/>
  <c r="Y65" i="19"/>
  <c r="Y66" i="19"/>
  <c r="Y67" i="19"/>
  <c r="Y68" i="19"/>
  <c r="Y69" i="19"/>
  <c r="Y70" i="19"/>
  <c r="Y71" i="19"/>
  <c r="Y72" i="19"/>
  <c r="Y73" i="19"/>
  <c r="Y74" i="19"/>
  <c r="Y75" i="19"/>
  <c r="Y76" i="19"/>
  <c r="Y77" i="19"/>
  <c r="Y78" i="19"/>
  <c r="Y79" i="19"/>
  <c r="Y80" i="19"/>
  <c r="Y81" i="19"/>
  <c r="Y82" i="19"/>
  <c r="Y83" i="19"/>
  <c r="Y84" i="19"/>
  <c r="Y85" i="19"/>
  <c r="Y86" i="19"/>
  <c r="Y87" i="19"/>
  <c r="Y88" i="19"/>
  <c r="Y89" i="19"/>
  <c r="Y90" i="19"/>
  <c r="Y91" i="19"/>
  <c r="Y92" i="19"/>
  <c r="Y93" i="19"/>
  <c r="Y94" i="19"/>
  <c r="Y14" i="19"/>
  <c r="S41" i="19"/>
  <c r="S42" i="19"/>
  <c r="S43" i="19"/>
  <c r="S44" i="19"/>
  <c r="S45" i="19"/>
  <c r="S46" i="19"/>
  <c r="S47" i="19"/>
  <c r="S48" i="19"/>
  <c r="S49" i="19"/>
  <c r="S50" i="19"/>
  <c r="S51" i="19"/>
  <c r="S52" i="19"/>
  <c r="S53" i="19"/>
  <c r="S54" i="19"/>
  <c r="S55" i="19"/>
  <c r="S56" i="19"/>
  <c r="S57" i="19"/>
  <c r="S58" i="19"/>
  <c r="S59" i="19"/>
  <c r="S60" i="19"/>
  <c r="S61" i="19"/>
  <c r="S62" i="19"/>
  <c r="S63" i="19"/>
  <c r="S64" i="19"/>
  <c r="S65" i="19"/>
  <c r="S66" i="19"/>
  <c r="S67" i="19"/>
  <c r="S68" i="19"/>
  <c r="S69" i="19"/>
  <c r="S70" i="19"/>
  <c r="S71" i="19"/>
  <c r="S72" i="19"/>
  <c r="S73" i="19"/>
  <c r="S74" i="19"/>
  <c r="S75" i="19"/>
  <c r="S76" i="19"/>
  <c r="S77" i="19"/>
  <c r="S78" i="19"/>
  <c r="S79" i="19"/>
  <c r="S80" i="19"/>
  <c r="S81" i="19"/>
  <c r="S82" i="19"/>
  <c r="S83" i="19"/>
  <c r="S84" i="19"/>
  <c r="S85" i="19"/>
  <c r="S86" i="19"/>
  <c r="S87" i="19"/>
  <c r="S88" i="19"/>
  <c r="S89" i="19"/>
  <c r="S90" i="19"/>
  <c r="S91" i="19"/>
  <c r="S92" i="19"/>
  <c r="S93" i="19"/>
  <c r="S94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J79" i="19"/>
  <c r="J80" i="19"/>
  <c r="J81" i="19"/>
  <c r="J82" i="19"/>
  <c r="J83" i="19"/>
  <c r="J84" i="19"/>
  <c r="J85" i="19"/>
  <c r="J86" i="19"/>
  <c r="J87" i="19"/>
  <c r="J88" i="19"/>
  <c r="J89" i="19"/>
  <c r="J90" i="19"/>
  <c r="J91" i="19"/>
  <c r="J92" i="19"/>
  <c r="J93" i="19"/>
  <c r="J94" i="19"/>
  <c r="Y21" i="19"/>
  <c r="S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22" i="1"/>
  <c r="C31" i="17"/>
  <c r="C25" i="17"/>
  <c r="C22" i="17"/>
  <c r="D31" i="17"/>
  <c r="D22" i="17"/>
  <c r="D16" i="17"/>
  <c r="AA13" i="18"/>
  <c r="Z13" i="18"/>
  <c r="Y13" i="18"/>
  <c r="AA21" i="18"/>
  <c r="AA22" i="18"/>
  <c r="AA23" i="18"/>
  <c r="AA24" i="18"/>
  <c r="AA25" i="18"/>
  <c r="AA26" i="18"/>
  <c r="AA27" i="18"/>
  <c r="AA28" i="18"/>
  <c r="AA29" i="18"/>
  <c r="AA30" i="18"/>
  <c r="AA31" i="18"/>
  <c r="AA32" i="18"/>
  <c r="AA33" i="18"/>
  <c r="AA34" i="18"/>
  <c r="AA35" i="18"/>
  <c r="AA36" i="18"/>
  <c r="AA37" i="18"/>
  <c r="AA38" i="18"/>
  <c r="AA39" i="18"/>
  <c r="AA40" i="18"/>
  <c r="AA41" i="18"/>
  <c r="AA42" i="18"/>
  <c r="AA43" i="18"/>
  <c r="AA44" i="18"/>
  <c r="AA45" i="18"/>
  <c r="AA46" i="18"/>
  <c r="AA47" i="18"/>
  <c r="AA48" i="18"/>
  <c r="AA49" i="18"/>
  <c r="AA50" i="18"/>
  <c r="AA51" i="18"/>
  <c r="AA52" i="18"/>
  <c r="AA53" i="18"/>
  <c r="AA54" i="18"/>
  <c r="AA55" i="18"/>
  <c r="AA56" i="18"/>
  <c r="AA57" i="18"/>
  <c r="AA58" i="18"/>
  <c r="AA59" i="18"/>
  <c r="AA60" i="18"/>
  <c r="AA61" i="18"/>
  <c r="AA62" i="18"/>
  <c r="AA63" i="18"/>
  <c r="AA64" i="18"/>
  <c r="AA65" i="18"/>
  <c r="AA66" i="18"/>
  <c r="AA67" i="18"/>
  <c r="AA68" i="18"/>
  <c r="AA69" i="18"/>
  <c r="AA70" i="18"/>
  <c r="AA71" i="18"/>
  <c r="AA72" i="18"/>
  <c r="AA73" i="18"/>
  <c r="AA74" i="18"/>
  <c r="AA75" i="18"/>
  <c r="AA76" i="18"/>
  <c r="AA77" i="18"/>
  <c r="AA78" i="18"/>
  <c r="AA79" i="18"/>
  <c r="AA80" i="18"/>
  <c r="AA81" i="18"/>
  <c r="AA82" i="18"/>
  <c r="AA83" i="18"/>
  <c r="AA84" i="18"/>
  <c r="AA85" i="18"/>
  <c r="AA86" i="18"/>
  <c r="Z21" i="18"/>
  <c r="Z22" i="18"/>
  <c r="Z23" i="18"/>
  <c r="Z24" i="18"/>
  <c r="Z25" i="18"/>
  <c r="Z26" i="18"/>
  <c r="Z27" i="18"/>
  <c r="Z28" i="18"/>
  <c r="Z29" i="18"/>
  <c r="Z30" i="18"/>
  <c r="Z31" i="18"/>
  <c r="Z32" i="18"/>
  <c r="Z33" i="18"/>
  <c r="Z34" i="18"/>
  <c r="Z35" i="18"/>
  <c r="Z36" i="18"/>
  <c r="Z37" i="18"/>
  <c r="Z38" i="18"/>
  <c r="Z39" i="18"/>
  <c r="Z40" i="18"/>
  <c r="Z41" i="18"/>
  <c r="Z42" i="18"/>
  <c r="Z43" i="18"/>
  <c r="Z44" i="18"/>
  <c r="Z45" i="18"/>
  <c r="Z46" i="18"/>
  <c r="Z47" i="18"/>
  <c r="Z48" i="18"/>
  <c r="Z49" i="18"/>
  <c r="Z50" i="18"/>
  <c r="Z51" i="18"/>
  <c r="Z52" i="18"/>
  <c r="Z53" i="18"/>
  <c r="Z54" i="18"/>
  <c r="Z55" i="18"/>
  <c r="Z56" i="18"/>
  <c r="Z57" i="18"/>
  <c r="Z58" i="18"/>
  <c r="Z59" i="18"/>
  <c r="Z60" i="18"/>
  <c r="Z61" i="18"/>
  <c r="Z62" i="18"/>
  <c r="Z63" i="18"/>
  <c r="Z64" i="18"/>
  <c r="Z65" i="18"/>
  <c r="Z66" i="18"/>
  <c r="Z67" i="18"/>
  <c r="Z68" i="18"/>
  <c r="Z69" i="18"/>
  <c r="Z70" i="18"/>
  <c r="Z71" i="18"/>
  <c r="Z72" i="18"/>
  <c r="Z73" i="18"/>
  <c r="Z74" i="18"/>
  <c r="Z75" i="18"/>
  <c r="Z76" i="18"/>
  <c r="Z77" i="18"/>
  <c r="Z78" i="18"/>
  <c r="Z79" i="18"/>
  <c r="Z80" i="18"/>
  <c r="Z81" i="18"/>
  <c r="Z82" i="18"/>
  <c r="Z83" i="18"/>
  <c r="Z84" i="18"/>
  <c r="Z85" i="18"/>
  <c r="Z86" i="18"/>
  <c r="Y21" i="18"/>
  <c r="Y22" i="18"/>
  <c r="Y23" i="18"/>
  <c r="Y24" i="18"/>
  <c r="Y25" i="18"/>
  <c r="Y26" i="18"/>
  <c r="Y27" i="18"/>
  <c r="Y28" i="18"/>
  <c r="Y29" i="18"/>
  <c r="Y30" i="18"/>
  <c r="Y31" i="18"/>
  <c r="Y32" i="18"/>
  <c r="Y33" i="18"/>
  <c r="Y34" i="18"/>
  <c r="Y35" i="18"/>
  <c r="Y36" i="18"/>
  <c r="Y37" i="18"/>
  <c r="Y38" i="18"/>
  <c r="Y39" i="18"/>
  <c r="Y40" i="18"/>
  <c r="Y41" i="18"/>
  <c r="Y42" i="18"/>
  <c r="Y43" i="18"/>
  <c r="Y44" i="18"/>
  <c r="Y45" i="18"/>
  <c r="Y46" i="18"/>
  <c r="Y47" i="18"/>
  <c r="Y48" i="18"/>
  <c r="Y49" i="18"/>
  <c r="Y50" i="18"/>
  <c r="Y51" i="18"/>
  <c r="Y52" i="18"/>
  <c r="Y53" i="18"/>
  <c r="Y54" i="18"/>
  <c r="Y55" i="18"/>
  <c r="Y56" i="18"/>
  <c r="Y57" i="18"/>
  <c r="Y58" i="18"/>
  <c r="Y59" i="18"/>
  <c r="Y60" i="18"/>
  <c r="Y61" i="18"/>
  <c r="Y62" i="18"/>
  <c r="Y63" i="18"/>
  <c r="Y64" i="18"/>
  <c r="Y65" i="18"/>
  <c r="Y66" i="18"/>
  <c r="Y67" i="18"/>
  <c r="Y68" i="18"/>
  <c r="Y69" i="18"/>
  <c r="Y70" i="18"/>
  <c r="Y71" i="18"/>
  <c r="Y72" i="18"/>
  <c r="Y73" i="18"/>
  <c r="Y74" i="18"/>
  <c r="Y75" i="18"/>
  <c r="Y76" i="18"/>
  <c r="Y77" i="18"/>
  <c r="Y78" i="18"/>
  <c r="Y79" i="18"/>
  <c r="Y80" i="18"/>
  <c r="Y81" i="18"/>
  <c r="Y82" i="18"/>
  <c r="Y83" i="18"/>
  <c r="Y84" i="18"/>
  <c r="Y85" i="18"/>
  <c r="Y86" i="18"/>
  <c r="AA20" i="18"/>
  <c r="Z20" i="18"/>
  <c r="C23" i="17" l="1"/>
  <c r="C17" i="17"/>
  <c r="C26" i="17"/>
  <c r="H32" i="9"/>
  <c r="E32" i="9"/>
  <c r="AB14" i="19"/>
  <c r="AA14" i="19"/>
  <c r="AB22" i="19"/>
  <c r="AB23" i="19"/>
  <c r="AB24" i="19"/>
  <c r="AB25" i="19"/>
  <c r="AB26" i="19"/>
  <c r="AB27" i="19"/>
  <c r="AB28" i="19"/>
  <c r="AB29" i="19"/>
  <c r="AB30" i="19"/>
  <c r="AB31" i="19"/>
  <c r="AB32" i="19"/>
  <c r="AB33" i="19"/>
  <c r="AB34" i="19"/>
  <c r="AB35" i="19"/>
  <c r="AB36" i="19"/>
  <c r="AB37" i="19"/>
  <c r="AB38" i="19"/>
  <c r="AB39" i="19"/>
  <c r="AB40" i="19"/>
  <c r="AB21" i="19"/>
  <c r="AA22" i="19"/>
  <c r="AA23" i="19"/>
  <c r="AA24" i="19"/>
  <c r="AA25" i="19"/>
  <c r="AA26" i="19"/>
  <c r="AA27" i="19"/>
  <c r="AA28" i="19"/>
  <c r="AA29" i="19"/>
  <c r="AA30" i="19"/>
  <c r="AA31" i="19"/>
  <c r="AA32" i="19"/>
  <c r="AA33" i="19"/>
  <c r="AA34" i="19"/>
  <c r="AA35" i="19"/>
  <c r="AA36" i="19"/>
  <c r="AA37" i="19"/>
  <c r="AA38" i="19"/>
  <c r="AA39" i="19"/>
  <c r="AA40" i="19"/>
  <c r="AA21" i="19"/>
  <c r="Y22" i="19"/>
  <c r="Y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Y36" i="19"/>
  <c r="Y37" i="19"/>
  <c r="Y38" i="19"/>
  <c r="Y39" i="19"/>
  <c r="Y40" i="19"/>
  <c r="C34" i="9" l="1"/>
  <c r="D34" i="9" s="1"/>
  <c r="C31" i="9"/>
  <c r="E31" i="9" s="1"/>
  <c r="E38" i="9" s="1"/>
  <c r="E39" i="9" s="1"/>
  <c r="E40" i="9" s="1"/>
  <c r="C33" i="9"/>
  <c r="K33" i="9" s="1"/>
  <c r="K38" i="9" s="1"/>
  <c r="S40" i="19"/>
  <c r="J40" i="19"/>
  <c r="S39" i="19"/>
  <c r="J39" i="19"/>
  <c r="S38" i="19"/>
  <c r="J38" i="19"/>
  <c r="S37" i="19"/>
  <c r="J37" i="19"/>
  <c r="S36" i="19"/>
  <c r="J36" i="19"/>
  <c r="S35" i="19"/>
  <c r="J35" i="19"/>
  <c r="S34" i="19"/>
  <c r="J34" i="19"/>
  <c r="S33" i="19"/>
  <c r="J33" i="19"/>
  <c r="S32" i="19"/>
  <c r="J32" i="19"/>
  <c r="S31" i="19"/>
  <c r="J31" i="19"/>
  <c r="S30" i="19"/>
  <c r="J30" i="19"/>
  <c r="S29" i="19"/>
  <c r="J29" i="19"/>
  <c r="S28" i="19"/>
  <c r="J28" i="19"/>
  <c r="S27" i="19"/>
  <c r="J27" i="19"/>
  <c r="S26" i="19"/>
  <c r="J26" i="19"/>
  <c r="S25" i="19"/>
  <c r="J25" i="19"/>
  <c r="S24" i="19"/>
  <c r="J24" i="19"/>
  <c r="S23" i="19"/>
  <c r="J23" i="19"/>
  <c r="S22" i="19"/>
  <c r="J22" i="19"/>
  <c r="S21" i="19"/>
  <c r="J21" i="19"/>
  <c r="AD18" i="19"/>
  <c r="AC18" i="19"/>
  <c r="AB18" i="19"/>
  <c r="AA18" i="19"/>
  <c r="Z18" i="19"/>
  <c r="Y18" i="19"/>
  <c r="AD17" i="18"/>
  <c r="AC17" i="18"/>
  <c r="AB17" i="18"/>
  <c r="AA17" i="18"/>
  <c r="Z17" i="18"/>
  <c r="AG43" i="18" s="1"/>
  <c r="Y17" i="18"/>
  <c r="AF32" i="18" s="1"/>
  <c r="C32" i="17"/>
  <c r="C29" i="17"/>
  <c r="L34" i="9" l="1"/>
  <c r="L38" i="9" s="1"/>
  <c r="L39" i="9" s="1"/>
  <c r="L40" i="9" s="1"/>
  <c r="H34" i="9"/>
  <c r="H38" i="9" s="1"/>
  <c r="H39" i="9" s="1"/>
  <c r="H40" i="9" s="1"/>
  <c r="K39" i="9"/>
  <c r="K40" i="9" s="1"/>
  <c r="D31" i="9"/>
  <c r="D38" i="9" s="1"/>
  <c r="D39" i="9" s="1"/>
  <c r="D40" i="9" s="1"/>
  <c r="AH29" i="19"/>
  <c r="AH54" i="19"/>
  <c r="AH90" i="19"/>
  <c r="AH74" i="19"/>
  <c r="AH58" i="19"/>
  <c r="AH93" i="19"/>
  <c r="AH77" i="19"/>
  <c r="AH61" i="19"/>
  <c r="AH45" i="19"/>
  <c r="AH80" i="19"/>
  <c r="AH64" i="19"/>
  <c r="AH48" i="19"/>
  <c r="AH83" i="19"/>
  <c r="AH67" i="19"/>
  <c r="AH51" i="19"/>
  <c r="AH88" i="19"/>
  <c r="AH86" i="19"/>
  <c r="AH70" i="19"/>
  <c r="AH50" i="19"/>
  <c r="AH89" i="19"/>
  <c r="AH73" i="19"/>
  <c r="AH57" i="19"/>
  <c r="AH41" i="19"/>
  <c r="AH76" i="19"/>
  <c r="AH60" i="19"/>
  <c r="AH44" i="19"/>
  <c r="AH79" i="19"/>
  <c r="AH63" i="19"/>
  <c r="AH47" i="19"/>
  <c r="AH82" i="19"/>
  <c r="AH66" i="19"/>
  <c r="AH46" i="19"/>
  <c r="AH85" i="19"/>
  <c r="AH69" i="19"/>
  <c r="AH53" i="19"/>
  <c r="AH92" i="19"/>
  <c r="AH72" i="19"/>
  <c r="AH56" i="19"/>
  <c r="AH91" i="19"/>
  <c r="AH75" i="19"/>
  <c r="AH59" i="19"/>
  <c r="AH43" i="19"/>
  <c r="AH94" i="19"/>
  <c r="AH78" i="19"/>
  <c r="AH62" i="19"/>
  <c r="AH42" i="19"/>
  <c r="AH81" i="19"/>
  <c r="AH65" i="19"/>
  <c r="AH49" i="19"/>
  <c r="AH84" i="19"/>
  <c r="AH68" i="19"/>
  <c r="AH52" i="19"/>
  <c r="AH87" i="19"/>
  <c r="AH71" i="19"/>
  <c r="AH55" i="19"/>
  <c r="AI93" i="19"/>
  <c r="AI88" i="19"/>
  <c r="AI72" i="19"/>
  <c r="AI56" i="19"/>
  <c r="AI79" i="19"/>
  <c r="AI63" i="19"/>
  <c r="AI47" i="19"/>
  <c r="AI83" i="19"/>
  <c r="AI86" i="19"/>
  <c r="AI70" i="19"/>
  <c r="AI54" i="19"/>
  <c r="AI89" i="19"/>
  <c r="AI69" i="19"/>
  <c r="AI53" i="19"/>
  <c r="AI85" i="19"/>
  <c r="AI84" i="19"/>
  <c r="AI68" i="19"/>
  <c r="AI52" i="19"/>
  <c r="AI75" i="19"/>
  <c r="AI59" i="19"/>
  <c r="AI43" i="19"/>
  <c r="AI82" i="19"/>
  <c r="AI66" i="19"/>
  <c r="AI50" i="19"/>
  <c r="AI81" i="19"/>
  <c r="AI65" i="19"/>
  <c r="AI45" i="19"/>
  <c r="AI49" i="19"/>
  <c r="AI80" i="19"/>
  <c r="AI64" i="19"/>
  <c r="AI48" i="19"/>
  <c r="AI71" i="19"/>
  <c r="AI55" i="19"/>
  <c r="AI91" i="19"/>
  <c r="AI94" i="19"/>
  <c r="AI78" i="19"/>
  <c r="AI62" i="19"/>
  <c r="AI46" i="19"/>
  <c r="AI77" i="19"/>
  <c r="AI61" i="19"/>
  <c r="AI41" i="19"/>
  <c r="AI92" i="19"/>
  <c r="AI76" i="19"/>
  <c r="AI60" i="19"/>
  <c r="AI44" i="19"/>
  <c r="AI67" i="19"/>
  <c r="AI51" i="19"/>
  <c r="AI87" i="19"/>
  <c r="AI90" i="19"/>
  <c r="AI74" i="19"/>
  <c r="AI58" i="19"/>
  <c r="AI42" i="19"/>
  <c r="AI73" i="19"/>
  <c r="AI57" i="19"/>
  <c r="AG24" i="18"/>
  <c r="AG41" i="19"/>
  <c r="AG45" i="19"/>
  <c r="AG49" i="19"/>
  <c r="AG53" i="19"/>
  <c r="AG57" i="19"/>
  <c r="AG61" i="19"/>
  <c r="AG65" i="19"/>
  <c r="AG69" i="19"/>
  <c r="AG73" i="19"/>
  <c r="AG77" i="19"/>
  <c r="AG81" i="19"/>
  <c r="AG85" i="19"/>
  <c r="AG89" i="19"/>
  <c r="AG93" i="19"/>
  <c r="AG42" i="19"/>
  <c r="AG46" i="19"/>
  <c r="AG50" i="19"/>
  <c r="AG54" i="19"/>
  <c r="AG58" i="19"/>
  <c r="AG62" i="19"/>
  <c r="AG66" i="19"/>
  <c r="AG70" i="19"/>
  <c r="AG74" i="19"/>
  <c r="AG78" i="19"/>
  <c r="AG82" i="19"/>
  <c r="AG86" i="19"/>
  <c r="AG90" i="19"/>
  <c r="AG94" i="19"/>
  <c r="AG43" i="19"/>
  <c r="AG47" i="19"/>
  <c r="AG51" i="19"/>
  <c r="AG55" i="19"/>
  <c r="AG59" i="19"/>
  <c r="AG63" i="19"/>
  <c r="AG67" i="19"/>
  <c r="AG71" i="19"/>
  <c r="AG75" i="19"/>
  <c r="AG79" i="19"/>
  <c r="AG83" i="19"/>
  <c r="AG87" i="19"/>
  <c r="AG91" i="19"/>
  <c r="AG44" i="19"/>
  <c r="AG48" i="19"/>
  <c r="AG52" i="19"/>
  <c r="AG56" i="19"/>
  <c r="AG60" i="19"/>
  <c r="AG64" i="19"/>
  <c r="AG68" i="19"/>
  <c r="AG72" i="19"/>
  <c r="AG76" i="19"/>
  <c r="AG80" i="19"/>
  <c r="AG84" i="19"/>
  <c r="AG88" i="19"/>
  <c r="AG92" i="19"/>
  <c r="AF21" i="19"/>
  <c r="AF67" i="19"/>
  <c r="AF71" i="19"/>
  <c r="AF87" i="19"/>
  <c r="AF68" i="19"/>
  <c r="AF81" i="19"/>
  <c r="AF88" i="19"/>
  <c r="AF47" i="19"/>
  <c r="AF69" i="19"/>
  <c r="AF85" i="19"/>
  <c r="AF66" i="19"/>
  <c r="AF70" i="19"/>
  <c r="AF86" i="19"/>
  <c r="AF92" i="19"/>
  <c r="AF52" i="19"/>
  <c r="AF59" i="19"/>
  <c r="AF74" i="19"/>
  <c r="AF61" i="19"/>
  <c r="AF84" i="19"/>
  <c r="AF64" i="19"/>
  <c r="AF48" i="19"/>
  <c r="AF79" i="19"/>
  <c r="AF55" i="19"/>
  <c r="AF90" i="19"/>
  <c r="AF62" i="19"/>
  <c r="AF46" i="19"/>
  <c r="AF77" i="19"/>
  <c r="AF57" i="19"/>
  <c r="AF41" i="19"/>
  <c r="AF80" i="19"/>
  <c r="AF60" i="19"/>
  <c r="AF44" i="19"/>
  <c r="AF75" i="19"/>
  <c r="AF51" i="19"/>
  <c r="AF82" i="19"/>
  <c r="AF58" i="19"/>
  <c r="AF42" i="19"/>
  <c r="AF73" i="19"/>
  <c r="AF53" i="19"/>
  <c r="AF76" i="19"/>
  <c r="AF56" i="19"/>
  <c r="AF91" i="19"/>
  <c r="AF63" i="19"/>
  <c r="AF43" i="19"/>
  <c r="AF78" i="19"/>
  <c r="AF54" i="19"/>
  <c r="AF93" i="19"/>
  <c r="AF65" i="19"/>
  <c r="AF49" i="19"/>
  <c r="AF72" i="19"/>
  <c r="AF83" i="19"/>
  <c r="AF94" i="19"/>
  <c r="AF50" i="19"/>
  <c r="AF89" i="19"/>
  <c r="AF45" i="19"/>
  <c r="AG22" i="18"/>
  <c r="AF23" i="18"/>
  <c r="AF28" i="18"/>
  <c r="AF38" i="18"/>
  <c r="AF24" i="18"/>
  <c r="AG32" i="18"/>
  <c r="AF41" i="18"/>
  <c r="AF26" i="18"/>
  <c r="AF20" i="18"/>
  <c r="AF30" i="18"/>
  <c r="AG20" i="18"/>
  <c r="AF22" i="18"/>
  <c r="AG26" i="18"/>
  <c r="AG30" i="18"/>
  <c r="AF36" i="18"/>
  <c r="AH56" i="18"/>
  <c r="AG21" i="19"/>
  <c r="AF29" i="18"/>
  <c r="AH20" i="18"/>
  <c r="AH22" i="18"/>
  <c r="AH24" i="18"/>
  <c r="AF35" i="18"/>
  <c r="AF40" i="18"/>
  <c r="AF43" i="18"/>
  <c r="AF46" i="18"/>
  <c r="AH48" i="18"/>
  <c r="AH21" i="19"/>
  <c r="AH27" i="19"/>
  <c r="AH40" i="18"/>
  <c r="AF31" i="18"/>
  <c r="AH39" i="18"/>
  <c r="AF21" i="18"/>
  <c r="AH26" i="18"/>
  <c r="AG28" i="18"/>
  <c r="AF33" i="18"/>
  <c r="AH37" i="18"/>
  <c r="AH46" i="18"/>
  <c r="AF25" i="18"/>
  <c r="AH30" i="18"/>
  <c r="AF34" i="18"/>
  <c r="AH38" i="18"/>
  <c r="AH28" i="18"/>
  <c r="AF27" i="18"/>
  <c r="AH32" i="18"/>
  <c r="AF42" i="18"/>
  <c r="AF45" i="18"/>
  <c r="AH47" i="18"/>
  <c r="AH26" i="19"/>
  <c r="AF25" i="19"/>
  <c r="AF27" i="19"/>
  <c r="AH33" i="19"/>
  <c r="AH40" i="19"/>
  <c r="AG24" i="19"/>
  <c r="AG25" i="19"/>
  <c r="AF31" i="19"/>
  <c r="AF33" i="19"/>
  <c r="AF37" i="19"/>
  <c r="AF38" i="19"/>
  <c r="AF39" i="19"/>
  <c r="AF40" i="19"/>
  <c r="AG27" i="19"/>
  <c r="AF23" i="19"/>
  <c r="AG32" i="19"/>
  <c r="AH22" i="19"/>
  <c r="AG23" i="19"/>
  <c r="AI25" i="19"/>
  <c r="AH25" i="19"/>
  <c r="AG28" i="19"/>
  <c r="AH30" i="19"/>
  <c r="AG31" i="19"/>
  <c r="AI33" i="19"/>
  <c r="AH34" i="19"/>
  <c r="AG34" i="19"/>
  <c r="AI23" i="19"/>
  <c r="AH23" i="19"/>
  <c r="AG26" i="19"/>
  <c r="AH28" i="19"/>
  <c r="AG29" i="19"/>
  <c r="AI31" i="19"/>
  <c r="AH31" i="19"/>
  <c r="AH35" i="19"/>
  <c r="AH36" i="19"/>
  <c r="AG37" i="19"/>
  <c r="AH37" i="19"/>
  <c r="AI21" i="19"/>
  <c r="AI29" i="19"/>
  <c r="AG22" i="19"/>
  <c r="AH24" i="19"/>
  <c r="AI27" i="19"/>
  <c r="AF29" i="19"/>
  <c r="AG30" i="19"/>
  <c r="AH32" i="19"/>
  <c r="AF22" i="19"/>
  <c r="AF32" i="19"/>
  <c r="AI39" i="19"/>
  <c r="AI35" i="19"/>
  <c r="AI38" i="19"/>
  <c r="AG38" i="19"/>
  <c r="AI22" i="19"/>
  <c r="AI24" i="19"/>
  <c r="AI26" i="19"/>
  <c r="AI28" i="19"/>
  <c r="AI30" i="19"/>
  <c r="AI32" i="19"/>
  <c r="AG33" i="19"/>
  <c r="AF34" i="19"/>
  <c r="AG35" i="19"/>
  <c r="AI37" i="19"/>
  <c r="AH38" i="19"/>
  <c r="AH39" i="19"/>
  <c r="AI40" i="19"/>
  <c r="AG40" i="19"/>
  <c r="AF24" i="19"/>
  <c r="AI34" i="19"/>
  <c r="AF26" i="19"/>
  <c r="AF28" i="19"/>
  <c r="AF30" i="19"/>
  <c r="AF35" i="19"/>
  <c r="AF36" i="19"/>
  <c r="AI36" i="19"/>
  <c r="AG36" i="19"/>
  <c r="AG39" i="19"/>
  <c r="AH29" i="18"/>
  <c r="AF85" i="18"/>
  <c r="AF83" i="18"/>
  <c r="AF81" i="18"/>
  <c r="AF79" i="18"/>
  <c r="AF77" i="18"/>
  <c r="AF75" i="18"/>
  <c r="AF73" i="18"/>
  <c r="AF71" i="18"/>
  <c r="AF69" i="18"/>
  <c r="AF67" i="18"/>
  <c r="AF65" i="18"/>
  <c r="AF63" i="18"/>
  <c r="AF61" i="18"/>
  <c r="AF59" i="18"/>
  <c r="AG33" i="18"/>
  <c r="AG36" i="18"/>
  <c r="AG41" i="18"/>
  <c r="AG44" i="18"/>
  <c r="AG48" i="18"/>
  <c r="AH50" i="18"/>
  <c r="AH53" i="18"/>
  <c r="AF53" i="18"/>
  <c r="AF54" i="18"/>
  <c r="AG56" i="18"/>
  <c r="AH59" i="18"/>
  <c r="AH61" i="18"/>
  <c r="AH63" i="18"/>
  <c r="AH65" i="18"/>
  <c r="AH67" i="18"/>
  <c r="AH69" i="18"/>
  <c r="AH71" i="18"/>
  <c r="AH73" i="18"/>
  <c r="AH75" i="18"/>
  <c r="AH77" i="18"/>
  <c r="AH79" i="18"/>
  <c r="AH81" i="18"/>
  <c r="AH83" i="18"/>
  <c r="AH85" i="18"/>
  <c r="AG23" i="18"/>
  <c r="AG25" i="18"/>
  <c r="AG27" i="18"/>
  <c r="AG29" i="18"/>
  <c r="AG31" i="18"/>
  <c r="AH33" i="18"/>
  <c r="AH34" i="18"/>
  <c r="AG35" i="18"/>
  <c r="AF37" i="18"/>
  <c r="AG38" i="18"/>
  <c r="AH41" i="18"/>
  <c r="AH42" i="18"/>
  <c r="AF44" i="18"/>
  <c r="AH45" i="18"/>
  <c r="AH51" i="18"/>
  <c r="AF51" i="18"/>
  <c r="AF52" i="18"/>
  <c r="AG54" i="18"/>
  <c r="AG83" i="18"/>
  <c r="AG81" i="18"/>
  <c r="AG79" i="18"/>
  <c r="AG77" i="18"/>
  <c r="AG75" i="18"/>
  <c r="AG73" i="18"/>
  <c r="AG71" i="18"/>
  <c r="AG69" i="18"/>
  <c r="AG67" i="18"/>
  <c r="AG65" i="18"/>
  <c r="AG63" i="18"/>
  <c r="AG61" i="18"/>
  <c r="AG59" i="18"/>
  <c r="AG57" i="18"/>
  <c r="AG55" i="18"/>
  <c r="AG53" i="18"/>
  <c r="AG51" i="18"/>
  <c r="AG49" i="18"/>
  <c r="AG47" i="18"/>
  <c r="AG45" i="18"/>
  <c r="AG21" i="18"/>
  <c r="AH86" i="18"/>
  <c r="AH84" i="18"/>
  <c r="AH82" i="18"/>
  <c r="AH80" i="18"/>
  <c r="AH78" i="18"/>
  <c r="AH76" i="18"/>
  <c r="AH74" i="18"/>
  <c r="AH72" i="18"/>
  <c r="AH70" i="18"/>
  <c r="AH68" i="18"/>
  <c r="AH66" i="18"/>
  <c r="AH64" i="18"/>
  <c r="AH62" i="18"/>
  <c r="AH60" i="18"/>
  <c r="AH58" i="18"/>
  <c r="AH21" i="18"/>
  <c r="AH23" i="18"/>
  <c r="AH25" i="18"/>
  <c r="AH27" i="18"/>
  <c r="AH31" i="18"/>
  <c r="AH36" i="18"/>
  <c r="AG37" i="18"/>
  <c r="AF39" i="18"/>
  <c r="AG40" i="18"/>
  <c r="AH43" i="18"/>
  <c r="AH44" i="18"/>
  <c r="AG46" i="18"/>
  <c r="AF47" i="18"/>
  <c r="AH49" i="18"/>
  <c r="AF49" i="18"/>
  <c r="AF50" i="18"/>
  <c r="AG52" i="18"/>
  <c r="AH54" i="18"/>
  <c r="AH57" i="18"/>
  <c r="AF57" i="18"/>
  <c r="AF58" i="18"/>
  <c r="AF60" i="18"/>
  <c r="AF62" i="18"/>
  <c r="AF64" i="18"/>
  <c r="AF66" i="18"/>
  <c r="AF68" i="18"/>
  <c r="AF70" i="18"/>
  <c r="AF72" i="18"/>
  <c r="AF74" i="18"/>
  <c r="AF76" i="18"/>
  <c r="AF78" i="18"/>
  <c r="AF80" i="18"/>
  <c r="AF82" i="18"/>
  <c r="AF84" i="18"/>
  <c r="AF86" i="18"/>
  <c r="AH35" i="18"/>
  <c r="AG34" i="18"/>
  <c r="AG39" i="18"/>
  <c r="AG42" i="18"/>
  <c r="AF48" i="18"/>
  <c r="AG50" i="18"/>
  <c r="AH52" i="18"/>
  <c r="AH55" i="18"/>
  <c r="AF55" i="18"/>
  <c r="AF56" i="18"/>
  <c r="AG58" i="18"/>
  <c r="AG60" i="18"/>
  <c r="AG62" i="18"/>
  <c r="AG64" i="18"/>
  <c r="AG66" i="18"/>
  <c r="AG68" i="18"/>
  <c r="AG70" i="18"/>
  <c r="AG72" i="18"/>
  <c r="AG74" i="18"/>
  <c r="AG76" i="18"/>
  <c r="AG78" i="18"/>
  <c r="AG80" i="18"/>
  <c r="AG82" i="18"/>
  <c r="AG84" i="18"/>
  <c r="AG85" i="18"/>
  <c r="AG86" i="18"/>
  <c r="Y89" i="18" l="1"/>
  <c r="Y91" i="18" s="1"/>
  <c r="Y100" i="19"/>
  <c r="Y102" i="19" s="1"/>
  <c r="Z89" i="18"/>
  <c r="Z91" i="18" s="1"/>
  <c r="AA89" i="18"/>
  <c r="AA91" i="18" s="1"/>
  <c r="AB100" i="19"/>
  <c r="AB102" i="19" s="1"/>
  <c r="AA100" i="19"/>
  <c r="AA102" i="19" s="1"/>
  <c r="Y19" i="1" l="1"/>
  <c r="S23" i="1" l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AD19" i="1" l="1"/>
  <c r="AC19" i="1"/>
  <c r="AB19" i="1"/>
  <c r="AI31" i="1" s="1"/>
  <c r="AA19" i="1"/>
  <c r="AH26" i="1" s="1"/>
  <c r="Z19" i="1"/>
  <c r="AG25" i="1" s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22" i="1"/>
  <c r="AI25" i="1" l="1"/>
  <c r="AH82" i="1"/>
  <c r="AI84" i="1"/>
  <c r="AI79" i="1"/>
  <c r="AH58" i="1"/>
  <c r="AG84" i="1"/>
  <c r="AI43" i="1"/>
  <c r="AI61" i="1"/>
  <c r="AI85" i="1"/>
  <c r="AI55" i="1"/>
  <c r="AI82" i="1"/>
  <c r="AI49" i="1"/>
  <c r="AH64" i="1"/>
  <c r="AH34" i="1"/>
  <c r="AG64" i="1"/>
  <c r="AH28" i="1"/>
  <c r="AI73" i="1"/>
  <c r="AI37" i="1"/>
  <c r="AH88" i="1"/>
  <c r="AI88" i="1"/>
  <c r="AI67" i="1"/>
  <c r="AH76" i="1"/>
  <c r="AH52" i="1"/>
  <c r="AH70" i="1"/>
  <c r="AH46" i="1"/>
  <c r="AH40" i="1"/>
  <c r="AG22" i="1"/>
  <c r="AG78" i="1"/>
  <c r="AG58" i="1"/>
  <c r="AG72" i="1"/>
  <c r="AG42" i="1"/>
  <c r="AG70" i="1"/>
  <c r="AG88" i="1"/>
  <c r="AG77" i="1"/>
  <c r="AG65" i="1"/>
  <c r="AG54" i="1"/>
  <c r="AG35" i="1"/>
  <c r="AG53" i="1"/>
  <c r="AG29" i="1"/>
  <c r="AG82" i="1"/>
  <c r="AG71" i="1"/>
  <c r="AG60" i="1"/>
  <c r="AG47" i="1"/>
  <c r="AG23" i="1"/>
  <c r="AG41" i="1"/>
  <c r="AG83" i="1"/>
  <c r="AG76" i="1"/>
  <c r="AG66" i="1"/>
  <c r="AG59" i="1"/>
  <c r="AG48" i="1"/>
  <c r="AG36" i="1"/>
  <c r="AG24" i="1"/>
  <c r="AG30" i="1"/>
  <c r="AI78" i="1"/>
  <c r="AI72" i="1"/>
  <c r="AI66" i="1"/>
  <c r="AI60" i="1"/>
  <c r="AI54" i="1"/>
  <c r="AI48" i="1"/>
  <c r="AI42" i="1"/>
  <c r="AI36" i="1"/>
  <c r="AI30" i="1"/>
  <c r="AI24" i="1"/>
  <c r="AI22" i="1"/>
  <c r="AI83" i="1"/>
  <c r="AI77" i="1"/>
  <c r="AI71" i="1"/>
  <c r="AI65" i="1"/>
  <c r="AI59" i="1"/>
  <c r="AI53" i="1"/>
  <c r="AI47" i="1"/>
  <c r="AI41" i="1"/>
  <c r="AI35" i="1"/>
  <c r="AI29" i="1"/>
  <c r="AI23" i="1"/>
  <c r="AI76" i="1"/>
  <c r="AI70" i="1"/>
  <c r="AI64" i="1"/>
  <c r="AI58" i="1"/>
  <c r="AI52" i="1"/>
  <c r="AI46" i="1"/>
  <c r="AI40" i="1"/>
  <c r="AI34" i="1"/>
  <c r="AI28" i="1"/>
  <c r="AI87" i="1"/>
  <c r="AI81" i="1"/>
  <c r="AI75" i="1"/>
  <c r="AI69" i="1"/>
  <c r="AI63" i="1"/>
  <c r="AI57" i="1"/>
  <c r="AI51" i="1"/>
  <c r="AI45" i="1"/>
  <c r="AI39" i="1"/>
  <c r="AI33" i="1"/>
  <c r="AI27" i="1"/>
  <c r="AI86" i="1"/>
  <c r="AI80" i="1"/>
  <c r="AI74" i="1"/>
  <c r="AI68" i="1"/>
  <c r="AI62" i="1"/>
  <c r="AI56" i="1"/>
  <c r="AI50" i="1"/>
  <c r="AI44" i="1"/>
  <c r="AI38" i="1"/>
  <c r="AI32" i="1"/>
  <c r="AI26" i="1"/>
  <c r="AH85" i="1"/>
  <c r="AH79" i="1"/>
  <c r="AH73" i="1"/>
  <c r="AH67" i="1"/>
  <c r="AH61" i="1"/>
  <c r="AH55" i="1"/>
  <c r="AH49" i="1"/>
  <c r="AH43" i="1"/>
  <c r="AH37" i="1"/>
  <c r="AH31" i="1"/>
  <c r="AH25" i="1"/>
  <c r="AH84" i="1"/>
  <c r="AH78" i="1"/>
  <c r="AH72" i="1"/>
  <c r="AH66" i="1"/>
  <c r="AH60" i="1"/>
  <c r="AH54" i="1"/>
  <c r="AH48" i="1"/>
  <c r="AH42" i="1"/>
  <c r="AH36" i="1"/>
  <c r="AH30" i="1"/>
  <c r="AH24" i="1"/>
  <c r="AH22" i="1"/>
  <c r="AH83" i="1"/>
  <c r="AH77" i="1"/>
  <c r="AH71" i="1"/>
  <c r="AH65" i="1"/>
  <c r="AH59" i="1"/>
  <c r="AH53" i="1"/>
  <c r="AH47" i="1"/>
  <c r="AH41" i="1"/>
  <c r="AH35" i="1"/>
  <c r="AH29" i="1"/>
  <c r="AH23" i="1"/>
  <c r="AH87" i="1"/>
  <c r="AH81" i="1"/>
  <c r="AH75" i="1"/>
  <c r="AH69" i="1"/>
  <c r="AH63" i="1"/>
  <c r="AH57" i="1"/>
  <c r="AH51" i="1"/>
  <c r="AH45" i="1"/>
  <c r="AH39" i="1"/>
  <c r="AH33" i="1"/>
  <c r="AH27" i="1"/>
  <c r="AH86" i="1"/>
  <c r="AH80" i="1"/>
  <c r="AH74" i="1"/>
  <c r="AH68" i="1"/>
  <c r="AH62" i="1"/>
  <c r="AH56" i="1"/>
  <c r="AH50" i="1"/>
  <c r="AH44" i="1"/>
  <c r="AH38" i="1"/>
  <c r="AH32" i="1"/>
  <c r="AG87" i="1"/>
  <c r="AG81" i="1"/>
  <c r="AG75" i="1"/>
  <c r="AG69" i="1"/>
  <c r="AG63" i="1"/>
  <c r="AG57" i="1"/>
  <c r="AG51" i="1"/>
  <c r="AG45" i="1"/>
  <c r="AG39" i="1"/>
  <c r="AG33" i="1"/>
  <c r="AG27" i="1"/>
  <c r="AG46" i="1"/>
  <c r="AG34" i="1"/>
  <c r="AG80" i="1"/>
  <c r="AG68" i="1"/>
  <c r="AG56" i="1"/>
  <c r="AG50" i="1"/>
  <c r="AG44" i="1"/>
  <c r="AG38" i="1"/>
  <c r="AG32" i="1"/>
  <c r="AG26" i="1"/>
  <c r="AG52" i="1"/>
  <c r="AG40" i="1"/>
  <c r="AG28" i="1"/>
  <c r="AG86" i="1"/>
  <c r="AG74" i="1"/>
  <c r="AG62" i="1"/>
  <c r="AG85" i="1"/>
  <c r="AG79" i="1"/>
  <c r="AG73" i="1"/>
  <c r="AG67" i="1"/>
  <c r="AG61" i="1"/>
  <c r="AG55" i="1"/>
  <c r="AG49" i="1"/>
  <c r="AG43" i="1"/>
  <c r="AG37" i="1"/>
  <c r="AG31" i="1"/>
  <c r="AB91" i="1" l="1"/>
  <c r="AB93" i="1" s="1"/>
  <c r="Z91" i="1"/>
  <c r="Z93" i="1" s="1"/>
  <c r="AA91" i="1"/>
  <c r="AA93" i="1" s="1"/>
</calcChain>
</file>

<file path=xl/sharedStrings.xml><?xml version="1.0" encoding="utf-8"?>
<sst xmlns="http://schemas.openxmlformats.org/spreadsheetml/2006/main" count="452" uniqueCount="180">
  <si>
    <t>CO</t>
  </si>
  <si>
    <t>SrNo</t>
  </si>
  <si>
    <t>RollNo</t>
  </si>
  <si>
    <t>Name</t>
  </si>
  <si>
    <t>Q1</t>
  </si>
  <si>
    <t>Q2</t>
  </si>
  <si>
    <t>Q3</t>
  </si>
  <si>
    <t>Q4</t>
  </si>
  <si>
    <t>Total</t>
  </si>
  <si>
    <t>CO Attainment %</t>
  </si>
  <si>
    <t>CO1</t>
  </si>
  <si>
    <t>CO2</t>
  </si>
  <si>
    <t>CO3</t>
  </si>
  <si>
    <t>CO4</t>
  </si>
  <si>
    <t>CO5</t>
  </si>
  <si>
    <t>CO6</t>
  </si>
  <si>
    <t>Marks</t>
  </si>
  <si>
    <t>Name of Instructor :</t>
  </si>
  <si>
    <r>
      <t xml:space="preserve">Examination    :  </t>
    </r>
    <r>
      <rPr>
        <sz val="12"/>
        <color theme="1"/>
        <rFont val="Times New Roman"/>
        <family val="1"/>
      </rPr>
      <t xml:space="preserve">     IT   </t>
    </r>
  </si>
  <si>
    <t xml:space="preserve">
Internal Test CO Attainment 
</t>
  </si>
  <si>
    <t>0-Not Attained</t>
  </si>
  <si>
    <t>NOTE:</t>
  </si>
  <si>
    <t>1- Attained</t>
  </si>
  <si>
    <t>PO/PSO's</t>
  </si>
  <si>
    <t>CO's</t>
  </si>
  <si>
    <t>CO attainment level</t>
  </si>
  <si>
    <t>Threshold %</t>
  </si>
  <si>
    <t>Threshold marks in each CO</t>
  </si>
  <si>
    <t>Marks obtained in each CO</t>
  </si>
  <si>
    <t>Tools For Assessment</t>
  </si>
  <si>
    <t>Parameters</t>
  </si>
  <si>
    <t>Weightage</t>
  </si>
  <si>
    <t>Direct Tools:</t>
  </si>
  <si>
    <t xml:space="preserve">1. End Semester Exam(TH+TW+PR+ORAL) </t>
  </si>
  <si>
    <t>2. Internal Tests</t>
  </si>
  <si>
    <t>4. Tutorials</t>
  </si>
  <si>
    <t>6. Pop Quizzes/Open Book Test</t>
  </si>
  <si>
    <t>7. Practical Continuous Evaluation</t>
  </si>
  <si>
    <t>Indirect Tools:</t>
  </si>
  <si>
    <t>Course Exit Survey</t>
  </si>
  <si>
    <t xml:space="preserve">Target Range for End Semester and Internal Tests </t>
  </si>
  <si>
    <t>Percentage Students Above Threshold</t>
  </si>
  <si>
    <t>Level</t>
  </si>
  <si>
    <t>Attainment Score</t>
  </si>
  <si>
    <t>≥ 50 %</t>
  </si>
  <si>
    <t>High (H)</t>
  </si>
  <si>
    <t>49 to 40 %</t>
  </si>
  <si>
    <t>Medium (M)</t>
  </si>
  <si>
    <t xml:space="preserve">39 to 30 % </t>
  </si>
  <si>
    <t>Low (L)</t>
  </si>
  <si>
    <t>&lt; 30 %</t>
  </si>
  <si>
    <t>Not Attained (NA)</t>
  </si>
  <si>
    <t>≥ 70 %</t>
  </si>
  <si>
    <t>60 to 69 %</t>
  </si>
  <si>
    <t xml:space="preserve">40 to 59 % </t>
  </si>
  <si>
    <t>&lt; 40 %</t>
  </si>
  <si>
    <t xml:space="preserve">Target Range for Course Exit Survey </t>
  </si>
  <si>
    <t>Outcome of the survey</t>
  </si>
  <si>
    <t>≥ 80 %</t>
  </si>
  <si>
    <t>65 to 79%</t>
  </si>
  <si>
    <t xml:space="preserve">40 to 65 % </t>
  </si>
  <si>
    <t>≤ 40 %</t>
  </si>
  <si>
    <t>For Internal test the threshold is: 50% of the marks</t>
  </si>
  <si>
    <t>Percentage of Students Above Threshold</t>
  </si>
  <si>
    <t>For End Semester the threshold is: 45% of the marks</t>
  </si>
  <si>
    <t>For tutorial the threshold is: 70% of the marks</t>
  </si>
  <si>
    <t>Assignment</t>
  </si>
  <si>
    <t>Tutorial</t>
  </si>
  <si>
    <t>Weigthage</t>
  </si>
  <si>
    <t>Level (3/2/1)</t>
  </si>
  <si>
    <t>End sem exam</t>
  </si>
  <si>
    <t>Attainment</t>
  </si>
  <si>
    <t>Course exit survey</t>
  </si>
  <si>
    <t>Internal Test</t>
  </si>
  <si>
    <t>DIRECT (80%)</t>
  </si>
  <si>
    <t>INDIRECT (20%)</t>
  </si>
  <si>
    <t>DBCE/2018-2019/Ver1.1</t>
  </si>
  <si>
    <t>No of students in class (N)</t>
  </si>
  <si>
    <t>Note: Refer Attainment level Sheet(sheet 1)</t>
  </si>
  <si>
    <t>Assignment I</t>
  </si>
  <si>
    <t>Assignment II</t>
  </si>
  <si>
    <t>Total CO marks</t>
  </si>
  <si>
    <t>Instructor In-Charge</t>
  </si>
  <si>
    <r>
      <t xml:space="preserve">Program </t>
    </r>
    <r>
      <rPr>
        <sz val="12"/>
        <color theme="1"/>
        <rFont val="Times New Roman"/>
        <family val="1"/>
      </rPr>
      <t>:Name [class / sem]</t>
    </r>
  </si>
  <si>
    <r>
      <t>Course Name  :</t>
    </r>
    <r>
      <rPr>
        <sz val="12"/>
        <color theme="1"/>
        <rFont val="Times New Roman"/>
        <family val="1"/>
      </rPr>
      <t>Name [code]</t>
    </r>
  </si>
  <si>
    <t>Tutorial I</t>
  </si>
  <si>
    <t>Tutorial II</t>
  </si>
  <si>
    <r>
      <t>INDIRECT TOOLS</t>
    </r>
    <r>
      <rPr>
        <b/>
        <sz val="12"/>
        <color rgb="FF000000"/>
        <rFont val="Times New Roman"/>
        <family val="1"/>
      </rPr>
      <t xml:space="preserve">: - </t>
    </r>
    <r>
      <rPr>
        <sz val="12"/>
        <color rgb="FF000000"/>
        <rFont val="Times New Roman"/>
        <family val="1"/>
      </rPr>
      <t>Course Exit Survey (CES)</t>
    </r>
  </si>
  <si>
    <t>Practical</t>
  </si>
  <si>
    <t>Table from course plan</t>
  </si>
  <si>
    <t xml:space="preserve">• Number 3 indicates weightage given to the course outcome i.e. 100% to respective PO </t>
  </si>
  <si>
    <t xml:space="preserve">• Number 2 indicates weightage given to the course outcome i.e. 67% to respective PO </t>
  </si>
  <si>
    <t>• Number 1 indicates weightage given to the course outcome i.e. 33% to respective PO</t>
  </si>
  <si>
    <t>Attainment level</t>
  </si>
  <si>
    <t>Remove Zero</t>
  </si>
  <si>
    <t>Sum</t>
  </si>
  <si>
    <t>Relative sum</t>
  </si>
  <si>
    <t>Ratio</t>
  </si>
  <si>
    <t>Experiment I</t>
  </si>
  <si>
    <t>Experiment II</t>
  </si>
  <si>
    <t>Note: All tutorials should have equal marks</t>
  </si>
  <si>
    <t>Formula:</t>
  </si>
  <si>
    <t>1. For CO to PO levels:</t>
  </si>
  <si>
    <t>(Mapped level/Max level) *Co attainment</t>
  </si>
  <si>
    <t>2. Relative Sum of PO: Add all the levels assigned to one PO</t>
  </si>
  <si>
    <t>3. Ratio: (Sum/ Relative Sum of PO) *highest score</t>
  </si>
  <si>
    <t>Sr. No</t>
  </si>
  <si>
    <t xml:space="preserve">Total </t>
  </si>
  <si>
    <t xml:space="preserve">Total No of Students </t>
  </si>
  <si>
    <t>Attainment Level</t>
  </si>
  <si>
    <t>Note: All Experiment should have equal marks</t>
  </si>
  <si>
    <t>Note: All Assignment should have equal marks</t>
  </si>
  <si>
    <t>Ex: For PO1 the highest score is 2.32</t>
  </si>
  <si>
    <t>Sum=4.32</t>
  </si>
  <si>
    <t>Relative Sum of PO= 6</t>
  </si>
  <si>
    <t>Ratio: (4.32/6) *2.32 =1.67*</t>
  </si>
  <si>
    <t xml:space="preserve">For example, CO attainment for CO1 is 2.32 and mapped at level 3 to PO1 then 3/3*2.32=2.32** </t>
  </si>
  <si>
    <t xml:space="preserve">For example, CO attainment for CO1 is 2.32 and mapped at level 2 to PO2 then 2/3*2.32=1.55** </t>
  </si>
  <si>
    <t xml:space="preserve"> The 3 options to be given are Disagree, Agree and Strongly Agree</t>
  </si>
  <si>
    <t>Consider Agree and Strongly Agree</t>
  </si>
  <si>
    <t>Count of Strongly Agree</t>
  </si>
  <si>
    <t>Count of Agree</t>
  </si>
  <si>
    <t>Gap Identifed:</t>
  </si>
  <si>
    <t>Action Taken:</t>
  </si>
  <si>
    <t>Roll No</t>
  </si>
  <si>
    <t>Q5</t>
  </si>
  <si>
    <t>8. Guest Lecture</t>
  </si>
  <si>
    <t>5. Seminar</t>
  </si>
  <si>
    <t>9. Workshop</t>
  </si>
  <si>
    <t>10. Mini-Project</t>
  </si>
  <si>
    <t>11. Industrial Visit</t>
  </si>
  <si>
    <t>12. Video Making/Showing</t>
  </si>
  <si>
    <t>3. Assignments: Class assignments, Group Assignments , Thought provoking Home assignments/ Practical Assignments</t>
  </si>
  <si>
    <t>The Gap Mitigation for a particular PO or PSO</t>
  </si>
  <si>
    <t>Total Marks for CO</t>
  </si>
  <si>
    <t>Target Range for Tutorials/Assignments/Practical/ Gap Analysis</t>
  </si>
  <si>
    <t>Guest Lectures</t>
  </si>
  <si>
    <t>Note: 1) total marks should not exceed 10</t>
  </si>
  <si>
    <t>2) One activity per gap</t>
  </si>
  <si>
    <t>Gap w.r.t PO or PSO</t>
  </si>
  <si>
    <r>
      <t>Program :</t>
    </r>
    <r>
      <rPr>
        <sz val="12"/>
        <color theme="1"/>
        <rFont val="Times New Roman"/>
        <family val="1"/>
      </rPr>
      <t>Name [class / sem]</t>
    </r>
  </si>
  <si>
    <t>Department of xxxxx</t>
  </si>
  <si>
    <t xml:space="preserve">
</t>
  </si>
  <si>
    <t xml:space="preserve">Assignment CO Attainment </t>
  </si>
  <si>
    <t xml:space="preserve">                        Department of xxxxx</t>
  </si>
  <si>
    <t xml:space="preserve">Tutorials CO Attainment </t>
  </si>
  <si>
    <t xml:space="preserve">  Department of xxxxx</t>
  </si>
  <si>
    <t xml:space="preserve">Practical CO Attainment
</t>
  </si>
  <si>
    <t xml:space="preserve">Gap Analysis Attainment 
</t>
  </si>
  <si>
    <t xml:space="preserve">Course Exit Survey Attainment 
</t>
  </si>
  <si>
    <t>PSO1 and 2</t>
  </si>
  <si>
    <t>PSO2</t>
  </si>
  <si>
    <t>PSO1/2</t>
  </si>
  <si>
    <t xml:space="preserve">                                     Attainment Levels </t>
  </si>
  <si>
    <t>PSO1and 2</t>
  </si>
  <si>
    <t>%Attainment</t>
  </si>
  <si>
    <t>Head of Department</t>
  </si>
  <si>
    <t>IT 1 Marks</t>
  </si>
  <si>
    <t>IT 2 Marks</t>
  </si>
  <si>
    <t>Total CO Marks</t>
  </si>
  <si>
    <t>Note:</t>
  </si>
  <si>
    <t>CO Attainment(n/N) %</t>
  </si>
  <si>
    <t>No of students achieved CO (n)</t>
  </si>
  <si>
    <t>CO Attainment (n/N)%</t>
  </si>
  <si>
    <t xml:space="preserve">Percentage of students </t>
  </si>
  <si>
    <t xml:space="preserve">PO Attainment (Jan 2019 - June 2019)                                                                              
 Department of xxxx
</t>
  </si>
  <si>
    <t>xxxx.x.1</t>
  </si>
  <si>
    <t>xxxx.x.2</t>
  </si>
  <si>
    <t>xxxx.x.3</t>
  </si>
  <si>
    <t>xxxx.x.4</t>
  </si>
  <si>
    <t>xxxx.x.5</t>
  </si>
  <si>
    <t>xxxx.x.6</t>
  </si>
  <si>
    <t>xxxx.1.1</t>
  </si>
  <si>
    <t>xxxx.1.2</t>
  </si>
  <si>
    <t>xxxx.1.3</t>
  </si>
  <si>
    <t>xxxx.1.5</t>
  </si>
  <si>
    <t>xxxx.1.6</t>
  </si>
  <si>
    <t>xxxx.x.x</t>
  </si>
  <si>
    <t xml:space="preserve">
Overall CO Attainment (Jan 2019 - June 2019)
Department of xxxxxx</t>
  </si>
  <si>
    <t xml:space="preserve">                                                                   Department of Computer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</si>
</sst>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2"/>
      <color rgb="FF000000"/>
      <name val="Arial Narrow"/>
      <family val="2"/>
    </font>
    <font>
      <b/>
      <i/>
      <sz val="11"/>
      <color theme="1"/>
      <name val="Times New Roman"/>
      <family val="1"/>
    </font>
    <font>
      <sz val="9"/>
      <color rgb="FF111111"/>
      <name val="Times New Roman"/>
      <family val="1"/>
    </font>
    <font>
      <b/>
      <u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1111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Arial Narrow"/>
      <family val="2"/>
    </font>
    <font>
      <b/>
      <sz val="12"/>
      <color rgb="FF00B0F0"/>
      <name val="Arial Narrow"/>
      <family val="2"/>
    </font>
    <font>
      <b/>
      <sz val="12"/>
      <color rgb="FF00B0F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5DD5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1">
    <xf numFmtId="0" fontId="0" fillId="0" borderId="0" xfId="0"/>
    <xf numFmtId="0" fontId="0" fillId="0" borderId="0" xfId="0" applyAlignment="1">
      <alignment vertical="center"/>
    </xf>
    <xf numFmtId="1" fontId="2" fillId="0" borderId="0" xfId="0" applyNumberFormat="1" applyFont="1" applyAlignment="1">
      <alignment horizontal="center"/>
    </xf>
    <xf numFmtId="0" fontId="3" fillId="0" borderId="0" xfId="0" applyFont="1"/>
    <xf numFmtId="0" fontId="2" fillId="0" borderId="0" xfId="0" applyFont="1"/>
    <xf numFmtId="0" fontId="5" fillId="0" borderId="0" xfId="0" applyFont="1"/>
    <xf numFmtId="0" fontId="3" fillId="0" borderId="0" xfId="0" applyFont="1" applyAlignment="1">
      <alignment horizontal="left" indent="15"/>
    </xf>
    <xf numFmtId="0" fontId="2" fillId="0" borderId="0" xfId="0" applyFont="1" applyAlignment="1">
      <alignment horizontal="left" indent="15"/>
    </xf>
    <xf numFmtId="0" fontId="2" fillId="0" borderId="0" xfId="0" applyFont="1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/>
    <xf numFmtId="0" fontId="8" fillId="0" borderId="0" xfId="0" applyFont="1" applyAlignment="1">
      <alignment vertical="center"/>
    </xf>
    <xf numFmtId="0" fontId="10" fillId="0" borderId="13" xfId="0" applyFont="1" applyBorder="1" applyAlignment="1">
      <alignment vertical="center"/>
    </xf>
    <xf numFmtId="0" fontId="10" fillId="0" borderId="13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5" fillId="0" borderId="7" xfId="0" applyFont="1" applyBorder="1"/>
    <xf numFmtId="9" fontId="2" fillId="4" borderId="32" xfId="0" applyNumberFormat="1" applyFont="1" applyFill="1" applyBorder="1" applyAlignment="1">
      <alignment horizontal="center"/>
    </xf>
    <xf numFmtId="9" fontId="2" fillId="5" borderId="39" xfId="0" applyNumberFormat="1" applyFont="1" applyFill="1" applyBorder="1" applyAlignment="1">
      <alignment horizontal="center"/>
    </xf>
    <xf numFmtId="9" fontId="2" fillId="5" borderId="33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35" xfId="0" applyFont="1" applyFill="1" applyBorder="1" applyAlignment="1">
      <alignment horizontal="center"/>
    </xf>
    <xf numFmtId="9" fontId="2" fillId="4" borderId="7" xfId="0" applyNumberFormat="1" applyFont="1" applyFill="1" applyBorder="1" applyAlignment="1">
      <alignment horizontal="center"/>
    </xf>
    <xf numFmtId="9" fontId="2" fillId="5" borderId="23" xfId="0" applyNumberFormat="1" applyFont="1" applyFill="1" applyBorder="1" applyAlignment="1">
      <alignment horizontal="center"/>
    </xf>
    <xf numFmtId="0" fontId="2" fillId="4" borderId="1" xfId="0" applyFont="1" applyFill="1" applyBorder="1"/>
    <xf numFmtId="0" fontId="2" fillId="4" borderId="32" xfId="0" applyFont="1" applyFill="1" applyBorder="1"/>
    <xf numFmtId="0" fontId="2" fillId="4" borderId="35" xfId="0" applyFont="1" applyFill="1" applyBorder="1"/>
    <xf numFmtId="9" fontId="2" fillId="5" borderId="3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6" fillId="0" borderId="1" xfId="0" applyFont="1" applyBorder="1"/>
    <xf numFmtId="0" fontId="5" fillId="4" borderId="7" xfId="0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5" fillId="0" borderId="14" xfId="0" applyFont="1" applyBorder="1"/>
    <xf numFmtId="0" fontId="5" fillId="4" borderId="16" xfId="0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0" fontId="5" fillId="0" borderId="13" xfId="0" applyFont="1" applyBorder="1"/>
    <xf numFmtId="0" fontId="5" fillId="0" borderId="0" xfId="0" applyFont="1" applyAlignment="1">
      <alignment horizontal="center"/>
    </xf>
    <xf numFmtId="0" fontId="6" fillId="0" borderId="7" xfId="0" applyFont="1" applyBorder="1" applyAlignment="1">
      <alignment wrapText="1"/>
    </xf>
    <xf numFmtId="0" fontId="6" fillId="0" borderId="0" xfId="0" applyFont="1"/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6" fillId="0" borderId="1" xfId="0" applyFont="1" applyBorder="1" applyAlignment="1">
      <alignment wrapText="1"/>
    </xf>
    <xf numFmtId="0" fontId="6" fillId="4" borderId="1" xfId="0" applyFont="1" applyFill="1" applyBorder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7" xfId="0" applyFont="1" applyBorder="1"/>
    <xf numFmtId="0" fontId="11" fillId="0" borderId="0" xfId="0" applyFont="1"/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top" wrapText="1"/>
    </xf>
    <xf numFmtId="0" fontId="5" fillId="0" borderId="0" xfId="0" applyFont="1" applyAlignment="1">
      <alignment wrapText="1"/>
    </xf>
    <xf numFmtId="1" fontId="5" fillId="0" borderId="0" xfId="0" applyNumberFormat="1" applyFont="1"/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4" borderId="19" xfId="0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5" fillId="4" borderId="2" xfId="0" applyNumberFormat="1" applyFont="1" applyFill="1" applyBorder="1" applyAlignment="1">
      <alignment horizontal="center" vertical="center" wrapText="1"/>
    </xf>
    <xf numFmtId="164" fontId="5" fillId="4" borderId="0" xfId="0" applyNumberFormat="1" applyFont="1" applyFill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3" fillId="0" borderId="22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 indent="1"/>
    </xf>
    <xf numFmtId="9" fontId="2" fillId="0" borderId="13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14" fillId="4" borderId="1" xfId="0" applyFont="1" applyFill="1" applyBorder="1" applyAlignment="1">
      <alignment vertical="center"/>
    </xf>
    <xf numFmtId="0" fontId="5" fillId="4" borderId="1" xfId="0" applyFont="1" applyFill="1" applyBorder="1"/>
    <xf numFmtId="0" fontId="15" fillId="0" borderId="22" xfId="0" applyFont="1" applyBorder="1" applyAlignment="1">
      <alignment vertical="center" wrapText="1"/>
    </xf>
    <xf numFmtId="0" fontId="15" fillId="0" borderId="10" xfId="0" applyFont="1" applyBorder="1" applyAlignment="1">
      <alignment vertical="center"/>
    </xf>
    <xf numFmtId="0" fontId="15" fillId="0" borderId="10" xfId="0" applyFont="1" applyBorder="1" applyAlignment="1">
      <alignment horizontal="center" vertical="center" wrapText="1"/>
    </xf>
    <xf numFmtId="0" fontId="14" fillId="0" borderId="13" xfId="0" applyFont="1" applyBorder="1" applyAlignment="1">
      <alignment vertical="center"/>
    </xf>
    <xf numFmtId="0" fontId="14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indent="5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22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/>
    </xf>
    <xf numFmtId="0" fontId="14" fillId="0" borderId="13" xfId="0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7" fillId="0" borderId="0" xfId="0" applyFont="1" applyAlignment="1">
      <alignment vertical="center"/>
    </xf>
    <xf numFmtId="0" fontId="14" fillId="0" borderId="26" xfId="0" applyFont="1" applyBorder="1" applyAlignment="1">
      <alignment vertical="center"/>
    </xf>
    <xf numFmtId="0" fontId="10" fillId="0" borderId="26" xfId="0" applyFont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164" fontId="5" fillId="4" borderId="1" xfId="0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164" fontId="5" fillId="4" borderId="12" xfId="0" applyNumberFormat="1" applyFont="1" applyFill="1" applyBorder="1" applyAlignment="1">
      <alignment horizontal="center" vertical="center" wrapText="1"/>
    </xf>
    <xf numFmtId="1" fontId="5" fillId="0" borderId="12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" xfId="0" applyFont="1" applyBorder="1"/>
    <xf numFmtId="164" fontId="5" fillId="4" borderId="0" xfId="0" applyNumberFormat="1" applyFont="1" applyFill="1" applyAlignment="1">
      <alignment horizontal="center"/>
    </xf>
    <xf numFmtId="0" fontId="5" fillId="4" borderId="19" xfId="0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6" borderId="32" xfId="0" applyFont="1" applyFill="1" applyBorder="1" applyAlignment="1">
      <alignment horizontal="center" vertical="center" wrapText="1"/>
    </xf>
    <xf numFmtId="0" fontId="20" fillId="0" borderId="0" xfId="0" applyFont="1"/>
    <xf numFmtId="9" fontId="18" fillId="0" borderId="13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 indent="1"/>
    </xf>
    <xf numFmtId="0" fontId="21" fillId="0" borderId="0" xfId="0" applyFont="1" applyAlignment="1">
      <alignment horizontal="left" vertical="center" indent="5"/>
    </xf>
    <xf numFmtId="0" fontId="22" fillId="0" borderId="0" xfId="0" applyFont="1" applyAlignment="1">
      <alignment horizontal="left" vertical="center" indent="1"/>
    </xf>
    <xf numFmtId="164" fontId="5" fillId="0" borderId="1" xfId="0" applyNumberFormat="1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0" xfId="0" applyFont="1"/>
    <xf numFmtId="0" fontId="6" fillId="4" borderId="1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5" fillId="0" borderId="14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5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top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/>
    <xf numFmtId="0" fontId="6" fillId="4" borderId="7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19" fillId="6" borderId="43" xfId="0" applyFont="1" applyFill="1" applyBorder="1" applyAlignment="1">
      <alignment horizontal="center" vertical="center"/>
    </xf>
    <xf numFmtId="0" fontId="19" fillId="6" borderId="44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 wrapText="1"/>
    </xf>
    <xf numFmtId="0" fontId="3" fillId="6" borderId="49" xfId="0" applyFont="1" applyFill="1" applyBorder="1" applyAlignment="1">
      <alignment horizontal="center" vertical="center"/>
    </xf>
    <xf numFmtId="0" fontId="3" fillId="6" borderId="50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3" fillId="6" borderId="5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3" fillId="0" borderId="0" xfId="0" applyFont="1" applyAlignment="1">
      <alignment horizontal="left" vertical="center" indent="1"/>
    </xf>
    <xf numFmtId="0" fontId="6" fillId="0" borderId="0" xfId="0" applyFont="1" applyAlignment="1">
      <alignment vertical="center"/>
    </xf>
    <xf numFmtId="2" fontId="7" fillId="8" borderId="0" xfId="0" applyNumberFormat="1" applyFont="1" applyFill="1" applyAlignment="1">
      <alignment vertical="center"/>
    </xf>
    <xf numFmtId="164" fontId="5" fillId="0" borderId="1" xfId="0" applyNumberFormat="1" applyFont="1" applyBorder="1" applyAlignment="1">
      <alignment vertical="center"/>
    </xf>
    <xf numFmtId="1" fontId="5" fillId="9" borderId="19" xfId="0" applyNumberFormat="1" applyFont="1" applyFill="1" applyBorder="1" applyAlignment="1">
      <alignment horizontal="center"/>
    </xf>
    <xf numFmtId="0" fontId="6" fillId="4" borderId="1" xfId="0" applyFont="1" applyFill="1" applyBorder="1"/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6" fillId="0" borderId="19" xfId="0" applyFont="1" applyBorder="1" applyAlignment="1">
      <alignment wrapText="1"/>
    </xf>
    <xf numFmtId="0" fontId="2" fillId="4" borderId="19" xfId="0" applyFont="1" applyFill="1" applyBorder="1" applyAlignment="1">
      <alignment horizontal="center"/>
    </xf>
    <xf numFmtId="1" fontId="2" fillId="0" borderId="1" xfId="0" applyNumberFormat="1" applyFont="1" applyBorder="1" applyAlignment="1">
      <alignment vertical="center"/>
    </xf>
    <xf numFmtId="0" fontId="3" fillId="0" borderId="7" xfId="0" applyFont="1" applyBorder="1"/>
    <xf numFmtId="0" fontId="3" fillId="0" borderId="1" xfId="0" applyFont="1" applyBorder="1"/>
    <xf numFmtId="0" fontId="3" fillId="0" borderId="38" xfId="0" applyFont="1" applyBorder="1"/>
    <xf numFmtId="0" fontId="3" fillId="0" borderId="2" xfId="0" applyFont="1" applyBorder="1"/>
    <xf numFmtId="0" fontId="3" fillId="0" borderId="32" xfId="0" applyFont="1" applyBorder="1"/>
    <xf numFmtId="0" fontId="3" fillId="7" borderId="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5" fillId="9" borderId="0" xfId="0" applyNumberFormat="1" applyFont="1" applyFill="1" applyAlignment="1">
      <alignment horizontal="center" vertical="center"/>
    </xf>
    <xf numFmtId="164" fontId="5" fillId="9" borderId="0" xfId="0" applyNumberFormat="1" applyFont="1" applyFill="1" applyAlignment="1">
      <alignment horizontal="center"/>
    </xf>
    <xf numFmtId="164" fontId="5" fillId="4" borderId="12" xfId="0" applyNumberFormat="1" applyFont="1" applyFill="1" applyBorder="1" applyAlignment="1">
      <alignment horizontal="center" vertical="center"/>
    </xf>
    <xf numFmtId="164" fontId="5" fillId="4" borderId="12" xfId="0" applyNumberFormat="1" applyFont="1" applyFill="1" applyBorder="1" applyAlignment="1">
      <alignment horizontal="center"/>
    </xf>
    <xf numFmtId="2" fontId="2" fillId="4" borderId="18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0" fontId="3" fillId="0" borderId="0" xfId="0" applyFont="1" applyAlignment="1">
      <alignment horizontal="center"/>
    </xf>
    <xf numFmtId="0" fontId="18" fillId="0" borderId="28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left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9" fontId="2" fillId="0" borderId="28" xfId="0" applyNumberFormat="1" applyFont="1" applyBorder="1" applyAlignment="1">
      <alignment horizontal="center" vertical="center" wrapText="1"/>
    </xf>
    <xf numFmtId="9" fontId="2" fillId="0" borderId="27" xfId="0" applyNumberFormat="1" applyFont="1" applyBorder="1" applyAlignment="1">
      <alignment horizontal="center" vertical="center" wrapText="1"/>
    </xf>
    <xf numFmtId="9" fontId="2" fillId="0" borderId="26" xfId="0" applyNumberFormat="1" applyFont="1" applyBorder="1" applyAlignment="1">
      <alignment horizontal="center" vertical="center" wrapText="1"/>
    </xf>
    <xf numFmtId="9" fontId="18" fillId="0" borderId="28" xfId="0" applyNumberFormat="1" applyFont="1" applyBorder="1" applyAlignment="1">
      <alignment horizontal="center" vertical="center" wrapText="1"/>
    </xf>
    <xf numFmtId="9" fontId="18" fillId="0" borderId="27" xfId="0" applyNumberFormat="1" applyFont="1" applyBorder="1" applyAlignment="1">
      <alignment horizontal="center" vertical="center" wrapText="1"/>
    </xf>
    <xf numFmtId="9" fontId="18" fillId="0" borderId="26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/>
    </xf>
    <xf numFmtId="0" fontId="5" fillId="0" borderId="18" xfId="0" applyFont="1" applyBorder="1" applyAlignment="1">
      <alignment horizontal="left"/>
    </xf>
    <xf numFmtId="0" fontId="5" fillId="0" borderId="29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14" xfId="0" applyBorder="1"/>
    <xf numFmtId="0" fontId="4" fillId="0" borderId="11" xfId="0" applyFont="1" applyBorder="1" applyAlignment="1">
      <alignment horizontal="center" vertical="center"/>
    </xf>
    <xf numFmtId="0" fontId="0" fillId="0" borderId="0" xfId="0"/>
    <xf numFmtId="0" fontId="0" fillId="0" borderId="15" xfId="0" applyBorder="1"/>
    <xf numFmtId="0" fontId="6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wrapText="1"/>
    </xf>
    <xf numFmtId="0" fontId="6" fillId="0" borderId="29" xfId="0" applyFont="1" applyBorder="1" applyAlignment="1">
      <alignment horizontal="center" wrapText="1"/>
    </xf>
    <xf numFmtId="0" fontId="6" fillId="0" borderId="19" xfId="0" applyFont="1" applyBorder="1" applyAlignment="1">
      <alignment horizontal="center" wrapText="1"/>
    </xf>
    <xf numFmtId="0" fontId="6" fillId="0" borderId="1" xfId="0" applyFont="1" applyBorder="1" applyAlignment="1">
      <alignment horizontal="left"/>
    </xf>
    <xf numFmtId="0" fontId="3" fillId="0" borderId="0" xfId="0" applyFont="1"/>
    <xf numFmtId="0" fontId="6" fillId="0" borderId="1" xfId="0" applyFont="1" applyBorder="1" applyAlignment="1">
      <alignment horizontal="left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horizontal="left"/>
    </xf>
    <xf numFmtId="0" fontId="20" fillId="0" borderId="0" xfId="0" applyFont="1" applyAlignment="1">
      <alignment horizontal="left" vertical="top"/>
    </xf>
    <xf numFmtId="0" fontId="6" fillId="0" borderId="0" xfId="0" applyFont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0" borderId="37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6" fillId="0" borderId="18" xfId="0" applyFont="1" applyBorder="1" applyAlignment="1">
      <alignment horizontal="left"/>
    </xf>
    <xf numFmtId="0" fontId="6" fillId="0" borderId="19" xfId="0" applyFont="1" applyBorder="1" applyAlignment="1">
      <alignment horizontal="left"/>
    </xf>
    <xf numFmtId="0" fontId="6" fillId="9" borderId="18" xfId="0" applyFont="1" applyFill="1" applyBorder="1" applyAlignment="1">
      <alignment horizontal="left"/>
    </xf>
    <xf numFmtId="0" fontId="6" fillId="9" borderId="19" xfId="0" applyFont="1" applyFill="1" applyBorder="1" applyAlignment="1">
      <alignment horizontal="left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31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46" xfId="0" applyFont="1" applyBorder="1" applyAlignment="1">
      <alignment horizontal="center" vertical="center"/>
    </xf>
    <xf numFmtId="0" fontId="19" fillId="6" borderId="52" xfId="0" applyFont="1" applyFill="1" applyBorder="1" applyAlignment="1">
      <alignment horizontal="center" vertical="center" wrapText="1"/>
    </xf>
    <xf numFmtId="0" fontId="19" fillId="6" borderId="29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9" fillId="6" borderId="51" xfId="0" applyFont="1" applyFill="1" applyBorder="1" applyAlignment="1">
      <alignment horizontal="center" vertical="center" wrapText="1"/>
    </xf>
    <xf numFmtId="0" fontId="19" fillId="6" borderId="47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5DD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topLeftCell="A22" zoomScaleNormal="100" workbookViewId="0">
      <selection activeCell="B11" sqref="B11"/>
    </sheetView>
  </sheetViews>
  <sheetFormatPr defaultRowHeight="14.4" x14ac:dyDescent="0.3"/>
  <cols>
    <col min="1" max="1" width="27.6640625" customWidth="1"/>
    <col min="2" max="2" width="23.44140625" customWidth="1"/>
    <col min="3" max="3" width="13.33203125" customWidth="1"/>
    <col min="4" max="4" width="15" customWidth="1"/>
  </cols>
  <sheetData>
    <row r="1" spans="1:10" ht="21" customHeight="1" x14ac:dyDescent="0.3">
      <c r="A1" s="210" t="s">
        <v>153</v>
      </c>
      <c r="B1" s="211"/>
      <c r="C1" s="211"/>
      <c r="D1" s="212"/>
      <c r="E1" s="152"/>
      <c r="F1" s="152"/>
      <c r="G1" s="152"/>
      <c r="H1" s="152"/>
      <c r="I1" s="152"/>
      <c r="J1" s="152"/>
    </row>
    <row r="2" spans="1:10" ht="20.25" customHeight="1" thickBot="1" x14ac:dyDescent="0.35">
      <c r="A2" s="154" t="s">
        <v>179</v>
      </c>
      <c r="B2" s="159"/>
      <c r="C2" s="159"/>
      <c r="D2" s="160"/>
      <c r="E2" s="152"/>
      <c r="F2" s="152"/>
      <c r="G2" s="152"/>
      <c r="H2" s="152"/>
      <c r="I2" s="152"/>
      <c r="J2" s="152"/>
    </row>
    <row r="3" spans="1:10" ht="15" customHeight="1" x14ac:dyDescent="0.3">
      <c r="A3" s="3" t="s">
        <v>76</v>
      </c>
      <c r="B3" s="4"/>
      <c r="C3" s="151"/>
      <c r="D3" s="151"/>
      <c r="E3" s="152"/>
      <c r="F3" s="152"/>
      <c r="G3" s="152"/>
      <c r="H3" s="152"/>
      <c r="I3" s="152"/>
      <c r="J3" s="152"/>
    </row>
    <row r="4" spans="1:10" ht="15" customHeight="1" x14ac:dyDescent="0.3">
      <c r="A4" s="151"/>
      <c r="B4" s="151"/>
      <c r="C4" s="151"/>
      <c r="D4" s="151"/>
      <c r="G4" s="153"/>
    </row>
    <row r="5" spans="1:10" ht="15" customHeight="1" x14ac:dyDescent="0.3">
      <c r="A5" s="209" t="s">
        <v>17</v>
      </c>
      <c r="B5" s="209"/>
      <c r="C5" s="209"/>
      <c r="D5" s="3"/>
      <c r="E5" s="3"/>
      <c r="F5" s="3"/>
      <c r="G5" s="3"/>
      <c r="H5" s="3"/>
      <c r="I5" s="3"/>
      <c r="J5" s="3"/>
    </row>
    <row r="6" spans="1:10" ht="15" customHeight="1" x14ac:dyDescent="0.3">
      <c r="A6" s="3"/>
      <c r="B6" s="3"/>
      <c r="C6" s="3"/>
      <c r="D6" s="4"/>
      <c r="E6" s="4"/>
      <c r="F6" s="4"/>
      <c r="G6" s="2"/>
      <c r="H6" s="4"/>
      <c r="I6" s="4"/>
      <c r="J6" s="5"/>
    </row>
    <row r="7" spans="1:10" ht="15" customHeight="1" x14ac:dyDescent="0.3">
      <c r="A7" s="209" t="s">
        <v>140</v>
      </c>
      <c r="B7" s="209"/>
      <c r="C7" s="209"/>
      <c r="D7" s="209"/>
      <c r="E7" s="209"/>
      <c r="F7" s="209"/>
      <c r="G7" s="209"/>
      <c r="H7" s="209"/>
      <c r="I7" s="209"/>
      <c r="J7" s="209"/>
    </row>
    <row r="8" spans="1:10" ht="15" customHeight="1" x14ac:dyDescent="0.3">
      <c r="A8" s="3"/>
      <c r="B8" s="3"/>
      <c r="C8" s="3"/>
      <c r="D8" s="4"/>
      <c r="E8" s="4"/>
      <c r="F8" s="4"/>
      <c r="G8" s="4"/>
      <c r="H8" s="4"/>
      <c r="I8" s="4"/>
      <c r="J8" s="5"/>
    </row>
    <row r="9" spans="1:10" ht="15" customHeight="1" x14ac:dyDescent="0.3">
      <c r="A9" s="209" t="s">
        <v>84</v>
      </c>
      <c r="B9" s="209"/>
      <c r="C9" s="209"/>
      <c r="D9" s="209"/>
      <c r="E9" s="209"/>
      <c r="F9" s="209"/>
      <c r="G9" s="209"/>
      <c r="H9" s="209"/>
      <c r="I9" s="209"/>
      <c r="J9" s="209"/>
    </row>
    <row r="10" spans="1:10" ht="15" customHeight="1" thickBot="1" x14ac:dyDescent="0.35">
      <c r="A10" s="17"/>
    </row>
    <row r="11" spans="1:10" ht="15.75" customHeight="1" thickBot="1" x14ac:dyDescent="0.35">
      <c r="A11" s="79" t="s">
        <v>29</v>
      </c>
      <c r="B11" s="80" t="s">
        <v>30</v>
      </c>
      <c r="C11" s="218" t="s">
        <v>31</v>
      </c>
      <c r="D11" s="219"/>
    </row>
    <row r="12" spans="1:10" ht="47.4" thickBot="1" x14ac:dyDescent="0.35">
      <c r="A12" s="222" t="s">
        <v>32</v>
      </c>
      <c r="B12" s="81" t="s">
        <v>33</v>
      </c>
      <c r="C12" s="120">
        <v>0.5</v>
      </c>
      <c r="D12" s="228">
        <v>0.8</v>
      </c>
    </row>
    <row r="13" spans="1:10" ht="16.2" thickBot="1" x14ac:dyDescent="0.35">
      <c r="A13" s="223"/>
      <c r="B13" s="81" t="s">
        <v>34</v>
      </c>
      <c r="C13" s="225">
        <v>0.5</v>
      </c>
      <c r="D13" s="229"/>
    </row>
    <row r="14" spans="1:10" ht="94.2" thickBot="1" x14ac:dyDescent="0.35">
      <c r="A14" s="223"/>
      <c r="B14" s="81" t="s">
        <v>132</v>
      </c>
      <c r="C14" s="226"/>
      <c r="D14" s="229"/>
    </row>
    <row r="15" spans="1:10" ht="16.2" thickBot="1" x14ac:dyDescent="0.35">
      <c r="A15" s="223"/>
      <c r="B15" s="81" t="s">
        <v>35</v>
      </c>
      <c r="C15" s="226"/>
      <c r="D15" s="229"/>
    </row>
    <row r="16" spans="1:10" ht="16.2" thickBot="1" x14ac:dyDescent="0.35">
      <c r="A16" s="223"/>
      <c r="B16" s="81" t="s">
        <v>127</v>
      </c>
      <c r="C16" s="226"/>
      <c r="D16" s="229"/>
    </row>
    <row r="17" spans="1:4" ht="31.8" thickBot="1" x14ac:dyDescent="0.35">
      <c r="A17" s="223"/>
      <c r="B17" s="81" t="s">
        <v>36</v>
      </c>
      <c r="C17" s="226"/>
      <c r="D17" s="229"/>
    </row>
    <row r="18" spans="1:4" ht="31.8" thickBot="1" x14ac:dyDescent="0.35">
      <c r="A18" s="223"/>
      <c r="B18" s="81" t="s">
        <v>37</v>
      </c>
      <c r="C18" s="226"/>
      <c r="D18" s="229"/>
    </row>
    <row r="19" spans="1:4" ht="16.2" thickBot="1" x14ac:dyDescent="0.35">
      <c r="A19" s="223"/>
      <c r="B19" s="81" t="s">
        <v>126</v>
      </c>
      <c r="C19" s="226"/>
      <c r="D19" s="229"/>
    </row>
    <row r="20" spans="1:4" ht="16.2" thickBot="1" x14ac:dyDescent="0.35">
      <c r="A20" s="223"/>
      <c r="B20" s="81" t="s">
        <v>128</v>
      </c>
      <c r="C20" s="226"/>
      <c r="D20" s="229"/>
    </row>
    <row r="21" spans="1:4" ht="16.2" thickBot="1" x14ac:dyDescent="0.35">
      <c r="A21" s="223"/>
      <c r="B21" s="81" t="s">
        <v>129</v>
      </c>
      <c r="C21" s="226"/>
      <c r="D21" s="229"/>
    </row>
    <row r="22" spans="1:4" ht="16.2" thickBot="1" x14ac:dyDescent="0.35">
      <c r="A22" s="223"/>
      <c r="B22" s="81" t="s">
        <v>130</v>
      </c>
      <c r="C22" s="226"/>
      <c r="D22" s="229"/>
    </row>
    <row r="23" spans="1:4" ht="31.8" thickBot="1" x14ac:dyDescent="0.35">
      <c r="A23" s="224"/>
      <c r="B23" s="81" t="s">
        <v>131</v>
      </c>
      <c r="C23" s="227"/>
      <c r="D23" s="230"/>
    </row>
    <row r="24" spans="1:4" ht="16.2" thickBot="1" x14ac:dyDescent="0.35">
      <c r="A24" s="83" t="s">
        <v>38</v>
      </c>
      <c r="B24" s="84" t="s">
        <v>39</v>
      </c>
      <c r="C24" s="82">
        <v>1</v>
      </c>
      <c r="D24" s="82">
        <v>0.2</v>
      </c>
    </row>
    <row r="25" spans="1:4" ht="15.6" x14ac:dyDescent="0.3">
      <c r="A25" s="17"/>
    </row>
    <row r="26" spans="1:4" ht="15.6" x14ac:dyDescent="0.3">
      <c r="A26" s="85" t="s">
        <v>32</v>
      </c>
      <c r="B26" s="5"/>
      <c r="C26" s="5"/>
    </row>
    <row r="27" spans="1:4" ht="15.6" x14ac:dyDescent="0.3">
      <c r="A27" s="220" t="s">
        <v>40</v>
      </c>
      <c r="B27" s="220"/>
      <c r="C27" s="220"/>
    </row>
    <row r="28" spans="1:4" ht="15.6" x14ac:dyDescent="0.3">
      <c r="A28" s="217" t="s">
        <v>64</v>
      </c>
      <c r="B28" s="217"/>
      <c r="C28" s="5"/>
    </row>
    <row r="29" spans="1:4" ht="15.6" x14ac:dyDescent="0.3">
      <c r="A29" s="86" t="s">
        <v>62</v>
      </c>
      <c r="B29" s="87"/>
      <c r="C29" s="5"/>
    </row>
    <row r="30" spans="1:4" ht="16.2" thickBot="1" x14ac:dyDescent="0.35">
      <c r="A30" s="85"/>
      <c r="B30" s="5"/>
      <c r="C30" s="5"/>
    </row>
    <row r="31" spans="1:4" ht="33.75" customHeight="1" thickBot="1" x14ac:dyDescent="0.35">
      <c r="A31" s="88" t="s">
        <v>63</v>
      </c>
      <c r="B31" s="89" t="s">
        <v>42</v>
      </c>
      <c r="C31" s="90" t="s">
        <v>43</v>
      </c>
    </row>
    <row r="32" spans="1:4" ht="16.2" thickBot="1" x14ac:dyDescent="0.35">
      <c r="A32" s="101" t="s">
        <v>44</v>
      </c>
      <c r="B32" s="91" t="s">
        <v>45</v>
      </c>
      <c r="C32" s="92">
        <v>3</v>
      </c>
    </row>
    <row r="33" spans="1:4" ht="16.2" thickBot="1" x14ac:dyDescent="0.35">
      <c r="A33" s="101" t="s">
        <v>46</v>
      </c>
      <c r="B33" s="91" t="s">
        <v>47</v>
      </c>
      <c r="C33" s="92">
        <v>2</v>
      </c>
    </row>
    <row r="34" spans="1:4" ht="16.2" thickBot="1" x14ac:dyDescent="0.35">
      <c r="A34" s="101" t="s">
        <v>48</v>
      </c>
      <c r="B34" s="91" t="s">
        <v>49</v>
      </c>
      <c r="C34" s="92">
        <v>1</v>
      </c>
    </row>
    <row r="35" spans="1:4" ht="16.2" thickBot="1" x14ac:dyDescent="0.35">
      <c r="A35" s="101" t="s">
        <v>50</v>
      </c>
      <c r="B35" s="91" t="s">
        <v>51</v>
      </c>
      <c r="C35" s="92">
        <v>0</v>
      </c>
    </row>
    <row r="36" spans="1:4" ht="15.6" x14ac:dyDescent="0.3">
      <c r="A36" s="95"/>
      <c r="B36" s="95"/>
      <c r="C36" s="149"/>
    </row>
    <row r="37" spans="1:4" ht="15.6" x14ac:dyDescent="0.3">
      <c r="A37" s="17"/>
    </row>
    <row r="38" spans="1:4" ht="15.6" x14ac:dyDescent="0.3">
      <c r="A38" s="220" t="s">
        <v>135</v>
      </c>
      <c r="B38" s="220"/>
      <c r="C38" s="220"/>
    </row>
    <row r="39" spans="1:4" ht="15.6" x14ac:dyDescent="0.3">
      <c r="A39" s="217" t="s">
        <v>65</v>
      </c>
      <c r="B39" s="217"/>
      <c r="C39" s="5"/>
    </row>
    <row r="40" spans="1:4" ht="16.2" thickBot="1" x14ac:dyDescent="0.35">
      <c r="A40" s="93"/>
      <c r="B40" s="5"/>
      <c r="C40" s="5"/>
    </row>
    <row r="41" spans="1:4" ht="32.25" customHeight="1" thickBot="1" x14ac:dyDescent="0.35">
      <c r="A41" s="88" t="s">
        <v>63</v>
      </c>
      <c r="B41" s="89" t="s">
        <v>42</v>
      </c>
      <c r="C41" s="90" t="s">
        <v>43</v>
      </c>
    </row>
    <row r="42" spans="1:4" ht="16.2" thickBot="1" x14ac:dyDescent="0.35">
      <c r="A42" s="101" t="s">
        <v>52</v>
      </c>
      <c r="B42" s="91" t="s">
        <v>45</v>
      </c>
      <c r="C42" s="92">
        <v>3</v>
      </c>
    </row>
    <row r="43" spans="1:4" ht="16.2" thickBot="1" x14ac:dyDescent="0.35">
      <c r="A43" s="101" t="s">
        <v>53</v>
      </c>
      <c r="B43" s="91" t="s">
        <v>47</v>
      </c>
      <c r="C43" s="92">
        <v>2</v>
      </c>
    </row>
    <row r="44" spans="1:4" ht="16.2" thickBot="1" x14ac:dyDescent="0.35">
      <c r="A44" s="101" t="s">
        <v>54</v>
      </c>
      <c r="B44" s="91" t="s">
        <v>49</v>
      </c>
      <c r="C44" s="92">
        <v>1</v>
      </c>
    </row>
    <row r="45" spans="1:4" ht="16.2" thickBot="1" x14ac:dyDescent="0.35">
      <c r="A45" s="102" t="s">
        <v>55</v>
      </c>
      <c r="B45" s="18" t="s">
        <v>51</v>
      </c>
      <c r="C45" s="19">
        <v>0</v>
      </c>
    </row>
    <row r="46" spans="1:4" ht="15.6" x14ac:dyDescent="0.3">
      <c r="A46" s="17"/>
    </row>
    <row r="47" spans="1:4" ht="15.6" x14ac:dyDescent="0.3">
      <c r="A47" s="94" t="s">
        <v>87</v>
      </c>
      <c r="B47" s="5"/>
      <c r="C47" s="5"/>
      <c r="D47" s="5"/>
    </row>
    <row r="48" spans="1:4" x14ac:dyDescent="0.3">
      <c r="A48" s="5"/>
      <c r="B48" s="5"/>
      <c r="C48" s="5"/>
      <c r="D48" s="5"/>
    </row>
    <row r="49" spans="1:4" ht="15.6" x14ac:dyDescent="0.3">
      <c r="A49" s="221" t="s">
        <v>56</v>
      </c>
      <c r="B49" s="221"/>
      <c r="C49" s="221"/>
      <c r="D49" s="221"/>
    </row>
    <row r="50" spans="1:4" ht="16.2" thickBot="1" x14ac:dyDescent="0.35">
      <c r="A50" s="95" t="s">
        <v>118</v>
      </c>
      <c r="B50" s="5"/>
      <c r="C50" s="5"/>
      <c r="D50" s="5"/>
    </row>
    <row r="51" spans="1:4" ht="33" customHeight="1" thickBot="1" x14ac:dyDescent="0.35">
      <c r="A51" s="96" t="s">
        <v>41</v>
      </c>
      <c r="B51" s="97" t="s">
        <v>57</v>
      </c>
      <c r="C51" s="90" t="s">
        <v>42</v>
      </c>
      <c r="D51" s="90" t="s">
        <v>43</v>
      </c>
    </row>
    <row r="52" spans="1:4" ht="16.2" thickBot="1" x14ac:dyDescent="0.35">
      <c r="A52" s="101" t="s">
        <v>58</v>
      </c>
      <c r="B52" s="214" t="s">
        <v>119</v>
      </c>
      <c r="C52" s="98" t="s">
        <v>45</v>
      </c>
      <c r="D52" s="92">
        <v>3</v>
      </c>
    </row>
    <row r="53" spans="1:4" ht="16.2" thickBot="1" x14ac:dyDescent="0.35">
      <c r="A53" s="101" t="s">
        <v>59</v>
      </c>
      <c r="B53" s="215"/>
      <c r="C53" s="98" t="s">
        <v>47</v>
      </c>
      <c r="D53" s="92">
        <v>2</v>
      </c>
    </row>
    <row r="54" spans="1:4" ht="16.2" thickBot="1" x14ac:dyDescent="0.35">
      <c r="A54" s="101" t="s">
        <v>60</v>
      </c>
      <c r="B54" s="215"/>
      <c r="C54" s="98" t="s">
        <v>49</v>
      </c>
      <c r="D54" s="92">
        <v>1</v>
      </c>
    </row>
    <row r="55" spans="1:4" ht="31.8" thickBot="1" x14ac:dyDescent="0.35">
      <c r="A55" s="101" t="s">
        <v>61</v>
      </c>
      <c r="B55" s="216"/>
      <c r="C55" s="98" t="s">
        <v>51</v>
      </c>
      <c r="D55" s="92">
        <v>0</v>
      </c>
    </row>
    <row r="56" spans="1:4" ht="15.6" x14ac:dyDescent="0.3">
      <c r="A56" s="20"/>
    </row>
    <row r="57" spans="1:4" ht="15.6" x14ac:dyDescent="0.3">
      <c r="B57" s="4"/>
    </row>
    <row r="59" spans="1:4" ht="15.6" x14ac:dyDescent="0.3">
      <c r="A59" s="3" t="s">
        <v>82</v>
      </c>
      <c r="B59" s="93"/>
    </row>
    <row r="61" spans="1:4" ht="15.6" x14ac:dyDescent="0.3">
      <c r="A61" s="93"/>
    </row>
    <row r="62" spans="1:4" ht="15.6" x14ac:dyDescent="0.3">
      <c r="A62" s="148"/>
      <c r="C62" s="213"/>
      <c r="D62" s="213"/>
    </row>
  </sheetData>
  <mergeCells count="15">
    <mergeCell ref="A5:C5"/>
    <mergeCell ref="A7:J7"/>
    <mergeCell ref="A9:J9"/>
    <mergeCell ref="A1:D1"/>
    <mergeCell ref="C62:D62"/>
    <mergeCell ref="B52:B55"/>
    <mergeCell ref="A28:B28"/>
    <mergeCell ref="A39:B39"/>
    <mergeCell ref="C11:D11"/>
    <mergeCell ref="A27:C27"/>
    <mergeCell ref="A38:C38"/>
    <mergeCell ref="A49:D49"/>
    <mergeCell ref="A12:A23"/>
    <mergeCell ref="C13:C23"/>
    <mergeCell ref="D12:D23"/>
  </mergeCells>
  <pageMargins left="0.7" right="0.7" top="0.75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01"/>
  <sheetViews>
    <sheetView tabSelected="1" topLeftCell="B1" workbookViewId="0">
      <selection activeCell="F9" sqref="F9"/>
    </sheetView>
  </sheetViews>
  <sheetFormatPr defaultColWidth="9.109375" defaultRowHeight="13.8" x14ac:dyDescent="0.25"/>
  <cols>
    <col min="1" max="1" width="5.44140625" style="5" customWidth="1"/>
    <col min="2" max="2" width="10.109375" style="5" customWidth="1"/>
    <col min="3" max="3" width="21.44140625" style="5" customWidth="1"/>
    <col min="4" max="37" width="5.6640625" style="5" customWidth="1"/>
    <col min="38" max="16384" width="9.109375" style="5"/>
  </cols>
  <sheetData>
    <row r="1" spans="1:35" ht="15" customHeight="1" x14ac:dyDescent="0.3">
      <c r="A1" s="248" t="s">
        <v>19</v>
      </c>
      <c r="B1" s="249"/>
      <c r="C1" s="249"/>
      <c r="D1" s="249"/>
      <c r="E1" s="249"/>
      <c r="F1" s="249"/>
      <c r="G1" s="249"/>
      <c r="H1" s="249"/>
      <c r="I1" s="249"/>
      <c r="J1" s="250"/>
    </row>
    <row r="2" spans="1:35" ht="19.5" customHeight="1" x14ac:dyDescent="0.3">
      <c r="A2" s="251" t="s">
        <v>141</v>
      </c>
      <c r="B2" s="252"/>
      <c r="C2" s="252"/>
      <c r="D2" s="252"/>
      <c r="E2" s="252"/>
      <c r="F2" s="252"/>
      <c r="G2" s="252"/>
      <c r="H2" s="252"/>
      <c r="I2" s="252"/>
      <c r="J2" s="253"/>
    </row>
    <row r="3" spans="1:35" ht="15.75" customHeight="1" thickBot="1" x14ac:dyDescent="0.3">
      <c r="A3" s="154"/>
      <c r="B3" s="155"/>
      <c r="C3" s="155"/>
      <c r="D3" s="155"/>
      <c r="E3" s="155"/>
      <c r="F3" s="155"/>
      <c r="G3" s="155"/>
      <c r="H3" s="155"/>
      <c r="I3" s="155"/>
      <c r="J3" s="156"/>
    </row>
    <row r="4" spans="1:35" ht="15.6" x14ac:dyDescent="0.3">
      <c r="A4" s="3" t="s">
        <v>76</v>
      </c>
      <c r="B4" s="4"/>
      <c r="C4" s="4"/>
      <c r="D4" s="4"/>
      <c r="E4" s="4"/>
      <c r="F4" s="4"/>
      <c r="G4" s="4"/>
      <c r="H4" s="4"/>
      <c r="I4" s="4"/>
    </row>
    <row r="5" spans="1:35" ht="15.6" x14ac:dyDescent="0.3">
      <c r="A5" s="4"/>
      <c r="B5" s="4"/>
      <c r="C5" s="4"/>
      <c r="D5" s="4"/>
      <c r="E5" s="4"/>
      <c r="F5" s="4"/>
      <c r="G5" s="4"/>
      <c r="H5" s="4"/>
      <c r="I5" s="4"/>
    </row>
    <row r="6" spans="1:35" ht="15.6" x14ac:dyDescent="0.3">
      <c r="A6" s="209" t="s">
        <v>17</v>
      </c>
      <c r="B6" s="209"/>
      <c r="C6" s="209"/>
      <c r="D6" s="3"/>
      <c r="E6" s="3"/>
      <c r="F6" s="3"/>
      <c r="G6" s="3"/>
      <c r="H6" s="3"/>
      <c r="I6" s="3"/>
      <c r="J6" s="3"/>
      <c r="K6" s="3"/>
    </row>
    <row r="7" spans="1:35" ht="15.6" x14ac:dyDescent="0.3">
      <c r="A7" s="3"/>
      <c r="B7" s="3"/>
      <c r="C7" s="3"/>
      <c r="D7" s="4"/>
      <c r="E7" s="4"/>
      <c r="F7" s="4"/>
      <c r="G7" s="2"/>
      <c r="H7" s="4"/>
      <c r="I7" s="4"/>
    </row>
    <row r="8" spans="1:35" ht="15.6" x14ac:dyDescent="0.3">
      <c r="A8" s="209" t="s">
        <v>140</v>
      </c>
      <c r="B8" s="209"/>
      <c r="C8" s="209"/>
      <c r="D8" s="209"/>
      <c r="E8" s="209"/>
      <c r="F8" s="209"/>
      <c r="G8" s="209"/>
      <c r="H8" s="209"/>
      <c r="I8" s="209"/>
      <c r="J8" s="209"/>
    </row>
    <row r="9" spans="1:35" ht="15.6" x14ac:dyDescent="0.3">
      <c r="A9" s="3"/>
      <c r="B9" s="3"/>
      <c r="C9" s="3"/>
      <c r="D9" s="4"/>
      <c r="E9" s="4"/>
      <c r="F9" s="4"/>
      <c r="G9" s="4"/>
      <c r="H9" s="4"/>
      <c r="I9" s="4"/>
    </row>
    <row r="10" spans="1:35" ht="15.6" x14ac:dyDescent="0.3">
      <c r="A10" s="209" t="s">
        <v>84</v>
      </c>
      <c r="B10" s="209"/>
      <c r="C10" s="209"/>
      <c r="D10" s="209"/>
      <c r="E10" s="209"/>
      <c r="F10" s="209"/>
      <c r="G10" s="209"/>
      <c r="H10" s="209"/>
      <c r="I10" s="209"/>
      <c r="J10" s="209"/>
    </row>
    <row r="11" spans="1:35" ht="15.6" x14ac:dyDescent="0.3">
      <c r="A11" s="3"/>
      <c r="B11" s="3"/>
      <c r="C11" s="3"/>
      <c r="D11" s="4"/>
      <c r="E11" s="4"/>
      <c r="F11" s="4"/>
      <c r="G11" s="4"/>
      <c r="H11" s="4"/>
      <c r="I11" s="4"/>
    </row>
    <row r="12" spans="1:35" ht="15.6" x14ac:dyDescent="0.3">
      <c r="A12" s="209" t="s">
        <v>18</v>
      </c>
      <c r="B12" s="209"/>
      <c r="C12" s="209"/>
      <c r="D12" s="4"/>
      <c r="E12" s="4"/>
      <c r="F12" s="4"/>
      <c r="G12" s="4"/>
      <c r="H12" s="4"/>
      <c r="I12" s="4"/>
    </row>
    <row r="14" spans="1:35" x14ac:dyDescent="0.25">
      <c r="X14" s="35" t="s">
        <v>0</v>
      </c>
      <c r="Y14" s="35" t="s">
        <v>10</v>
      </c>
      <c r="Z14" s="35" t="s">
        <v>11</v>
      </c>
      <c r="AA14" s="35" t="s">
        <v>12</v>
      </c>
      <c r="AB14" s="35" t="s">
        <v>13</v>
      </c>
      <c r="AC14" s="35"/>
      <c r="AD14" s="35"/>
    </row>
    <row r="15" spans="1:35" ht="15.6" x14ac:dyDescent="0.3">
      <c r="V15" s="238" t="s">
        <v>159</v>
      </c>
      <c r="W15" s="239"/>
      <c r="X15" s="240"/>
      <c r="Y15" s="36">
        <f>E19+L19</f>
        <v>10</v>
      </c>
      <c r="Z15" s="36">
        <f>F19+M19</f>
        <v>10</v>
      </c>
      <c r="AA15" s="36">
        <f>G19+N19+O19</f>
        <v>25</v>
      </c>
      <c r="AB15" s="36">
        <f>D19</f>
        <v>5</v>
      </c>
      <c r="AC15" s="36"/>
      <c r="AD15" s="37"/>
      <c r="AF15" s="110" t="s">
        <v>160</v>
      </c>
      <c r="AG15" s="232" t="s">
        <v>22</v>
      </c>
      <c r="AH15" s="233"/>
      <c r="AI15" s="234"/>
    </row>
    <row r="16" spans="1:35" ht="14.4" thickBot="1" x14ac:dyDescent="0.3">
      <c r="V16" s="241" t="s">
        <v>26</v>
      </c>
      <c r="W16" s="239"/>
      <c r="X16" s="240"/>
      <c r="Y16" s="41">
        <v>50</v>
      </c>
      <c r="Z16" s="41">
        <v>50</v>
      </c>
      <c r="AA16" s="41">
        <v>50</v>
      </c>
      <c r="AB16" s="41">
        <v>50</v>
      </c>
      <c r="AC16" s="41"/>
      <c r="AD16" s="42"/>
      <c r="AF16" s="110"/>
      <c r="AG16" s="231" t="s">
        <v>20</v>
      </c>
      <c r="AH16" s="231"/>
      <c r="AI16" s="231"/>
    </row>
    <row r="17" spans="1:37" ht="14.4" thickBot="1" x14ac:dyDescent="0.3">
      <c r="N17" s="46"/>
      <c r="O17" s="46"/>
      <c r="P17" s="46"/>
      <c r="Q17" s="46"/>
      <c r="R17" s="46"/>
      <c r="S17" s="46"/>
      <c r="T17" s="46"/>
      <c r="U17" s="46"/>
      <c r="V17" s="46"/>
      <c r="W17" s="46"/>
    </row>
    <row r="18" spans="1:37" ht="14.4" thickBot="1" x14ac:dyDescent="0.3">
      <c r="C18" s="254" t="s">
        <v>157</v>
      </c>
      <c r="D18" s="255"/>
      <c r="E18" s="255"/>
      <c r="F18" s="255"/>
      <c r="G18" s="255"/>
      <c r="H18" s="255"/>
      <c r="I18" s="255"/>
      <c r="J18" s="256"/>
      <c r="L18" s="254" t="s">
        <v>158</v>
      </c>
      <c r="M18" s="255"/>
      <c r="N18" s="255"/>
      <c r="O18" s="255"/>
      <c r="P18" s="255"/>
      <c r="Q18" s="255"/>
      <c r="R18" s="255"/>
      <c r="S18" s="257"/>
      <c r="T18" s="46"/>
      <c r="U18" s="46"/>
      <c r="V18" s="46"/>
      <c r="W18" s="46"/>
      <c r="Y18" s="242" t="s">
        <v>27</v>
      </c>
      <c r="Z18" s="243"/>
      <c r="AA18" s="243"/>
      <c r="AB18" s="243"/>
      <c r="AC18" s="243"/>
      <c r="AD18" s="244"/>
    </row>
    <row r="19" spans="1:37" ht="14.4" thickBot="1" x14ac:dyDescent="0.3">
      <c r="C19" s="47" t="s">
        <v>16</v>
      </c>
      <c r="D19" s="36">
        <v>5</v>
      </c>
      <c r="E19" s="36">
        <v>5</v>
      </c>
      <c r="F19" s="36">
        <v>5</v>
      </c>
      <c r="G19" s="36">
        <v>10</v>
      </c>
      <c r="H19" s="36"/>
      <c r="I19" s="36"/>
      <c r="J19" s="21"/>
      <c r="L19" s="71">
        <v>5</v>
      </c>
      <c r="M19" s="71">
        <v>5</v>
      </c>
      <c r="N19" s="71">
        <v>5</v>
      </c>
      <c r="O19" s="71">
        <v>10</v>
      </c>
      <c r="P19" s="71"/>
      <c r="Q19" s="71"/>
      <c r="R19" s="71"/>
      <c r="S19" s="72"/>
      <c r="X19" s="48"/>
      <c r="Y19" s="49">
        <f>Y16*Y15/100</f>
        <v>5</v>
      </c>
      <c r="Z19" s="50">
        <f t="shared" ref="Z19:AD19" si="0">Z16*Z15/100</f>
        <v>5</v>
      </c>
      <c r="AA19" s="50">
        <f t="shared" si="0"/>
        <v>12.5</v>
      </c>
      <c r="AB19" s="50">
        <f t="shared" si="0"/>
        <v>2.5</v>
      </c>
      <c r="AC19" s="50">
        <f t="shared" si="0"/>
        <v>0</v>
      </c>
      <c r="AD19" s="51">
        <f t="shared" si="0"/>
        <v>0</v>
      </c>
    </row>
    <row r="20" spans="1:37" ht="14.4" thickBot="1" x14ac:dyDescent="0.3">
      <c r="A20" s="52"/>
      <c r="B20" s="52"/>
      <c r="C20" s="52" t="s">
        <v>0</v>
      </c>
      <c r="D20" s="53" t="s">
        <v>13</v>
      </c>
      <c r="E20" s="53" t="s">
        <v>10</v>
      </c>
      <c r="F20" s="53" t="s">
        <v>11</v>
      </c>
      <c r="G20" s="53" t="s">
        <v>12</v>
      </c>
      <c r="H20" s="53"/>
      <c r="I20" s="53"/>
      <c r="J20" s="52"/>
      <c r="L20" s="73" t="s">
        <v>10</v>
      </c>
      <c r="M20" s="73" t="s">
        <v>11</v>
      </c>
      <c r="N20" s="73" t="s">
        <v>12</v>
      </c>
      <c r="O20" s="73" t="s">
        <v>12</v>
      </c>
      <c r="P20" s="73"/>
      <c r="Q20" s="73"/>
      <c r="R20" s="73"/>
      <c r="S20" s="72"/>
      <c r="Y20" s="235" t="s">
        <v>28</v>
      </c>
      <c r="Z20" s="236"/>
      <c r="AA20" s="236"/>
      <c r="AB20" s="236"/>
      <c r="AC20" s="236"/>
      <c r="AD20" s="237"/>
      <c r="AE20" s="46"/>
    </row>
    <row r="21" spans="1:37" ht="14.4" x14ac:dyDescent="0.3">
      <c r="A21" s="52" t="s">
        <v>1</v>
      </c>
      <c r="B21" s="52" t="s">
        <v>2</v>
      </c>
      <c r="C21" s="52" t="s">
        <v>3</v>
      </c>
      <c r="D21" s="70" t="s">
        <v>4</v>
      </c>
      <c r="E21" s="70" t="s">
        <v>5</v>
      </c>
      <c r="F21" s="70" t="s">
        <v>6</v>
      </c>
      <c r="G21" s="70" t="s">
        <v>7</v>
      </c>
      <c r="H21" s="70"/>
      <c r="I21" s="70"/>
      <c r="J21" s="70" t="s">
        <v>8</v>
      </c>
      <c r="L21" s="70" t="s">
        <v>4</v>
      </c>
      <c r="M21" s="70" t="s">
        <v>5</v>
      </c>
      <c r="N21" s="70" t="s">
        <v>6</v>
      </c>
      <c r="O21" s="70" t="s">
        <v>7</v>
      </c>
      <c r="P21" s="70"/>
      <c r="Q21" s="70"/>
      <c r="R21" s="70"/>
      <c r="S21" s="70" t="s">
        <v>8</v>
      </c>
      <c r="T21" s="54"/>
      <c r="U21" s="54"/>
      <c r="V21" s="54"/>
      <c r="W21" s="54"/>
      <c r="Y21" s="55" t="s">
        <v>10</v>
      </c>
      <c r="Z21" s="55" t="s">
        <v>11</v>
      </c>
      <c r="AA21" s="55" t="s">
        <v>12</v>
      </c>
      <c r="AB21" s="55" t="s">
        <v>13</v>
      </c>
      <c r="AC21" s="55"/>
      <c r="AD21" s="55"/>
      <c r="AE21" s="56"/>
      <c r="AF21" s="35" t="s">
        <v>10</v>
      </c>
      <c r="AG21" s="35" t="s">
        <v>11</v>
      </c>
      <c r="AH21" s="35" t="s">
        <v>12</v>
      </c>
      <c r="AI21" s="35" t="s">
        <v>13</v>
      </c>
      <c r="AJ21" s="35"/>
      <c r="AK21" s="35"/>
    </row>
    <row r="22" spans="1:37" x14ac:dyDescent="0.25">
      <c r="A22" s="57">
        <v>1</v>
      </c>
      <c r="B22" s="57"/>
      <c r="C22" s="58"/>
      <c r="D22" s="68">
        <v>3</v>
      </c>
      <c r="E22" s="68">
        <v>3</v>
      </c>
      <c r="F22" s="68">
        <v>3</v>
      </c>
      <c r="G22" s="68">
        <v>8</v>
      </c>
      <c r="H22" s="68"/>
      <c r="I22" s="68"/>
      <c r="J22" s="69">
        <f>D22+E22+F22+G22+H22+I22</f>
        <v>17</v>
      </c>
      <c r="L22" s="68">
        <v>3</v>
      </c>
      <c r="M22" s="68">
        <v>3</v>
      </c>
      <c r="N22" s="68">
        <v>3</v>
      </c>
      <c r="O22" s="68">
        <v>8</v>
      </c>
      <c r="P22" s="68"/>
      <c r="Q22" s="68"/>
      <c r="R22" s="68"/>
      <c r="S22" s="114">
        <f>SUM(L22:R22)</f>
        <v>17</v>
      </c>
      <c r="T22" s="59"/>
      <c r="U22" s="59"/>
      <c r="V22" s="59"/>
      <c r="W22" s="59"/>
      <c r="Y22" s="67">
        <f>E22+L22</f>
        <v>6</v>
      </c>
      <c r="Z22" s="67">
        <f>F22+M22</f>
        <v>6</v>
      </c>
      <c r="AA22" s="67">
        <f>G22+N22+O22</f>
        <v>19</v>
      </c>
      <c r="AB22" s="67">
        <f>D22</f>
        <v>3</v>
      </c>
      <c r="AC22" s="67"/>
      <c r="AD22" s="67"/>
      <c r="AE22" s="60"/>
      <c r="AF22" s="63" t="str">
        <f t="shared" ref="AF22:AF53" si="1">IF(Y22&gt;=$Y$19, "1","0")</f>
        <v>1</v>
      </c>
      <c r="AG22" s="63" t="str">
        <f t="shared" ref="AG22:AG53" si="2">IF(Z22&gt;=$Z$19, "1","0")</f>
        <v>1</v>
      </c>
      <c r="AH22" s="63" t="str">
        <f t="shared" ref="AH22:AH53" si="3">IF(AA22&gt;=$AA$19, "1","0")</f>
        <v>1</v>
      </c>
      <c r="AI22" s="63" t="str">
        <f t="shared" ref="AI22:AI53" si="4">IF(AB22&gt;=$AB$19, "1","0")</f>
        <v>1</v>
      </c>
      <c r="AJ22" s="63"/>
      <c r="AK22" s="63"/>
    </row>
    <row r="23" spans="1:37" x14ac:dyDescent="0.25">
      <c r="A23" s="57">
        <v>2</v>
      </c>
      <c r="B23" s="57"/>
      <c r="C23" s="58"/>
      <c r="D23" s="68">
        <v>2</v>
      </c>
      <c r="E23" s="68">
        <v>2</v>
      </c>
      <c r="F23" s="68">
        <v>2</v>
      </c>
      <c r="G23" s="68">
        <v>7</v>
      </c>
      <c r="H23" s="68"/>
      <c r="I23" s="68"/>
      <c r="J23" s="69">
        <f t="shared" ref="J23:J86" si="5">D23+E23+F23+G23+H23+I23</f>
        <v>13</v>
      </c>
      <c r="L23" s="68">
        <v>2</v>
      </c>
      <c r="M23" s="68">
        <v>2</v>
      </c>
      <c r="N23" s="68">
        <v>2</v>
      </c>
      <c r="O23" s="68">
        <v>7</v>
      </c>
      <c r="P23" s="68"/>
      <c r="Q23" s="68"/>
      <c r="R23" s="68"/>
      <c r="S23" s="74">
        <f t="shared" ref="S23:S85" si="6">SUM(L23:R23)</f>
        <v>13</v>
      </c>
      <c r="T23" s="59"/>
      <c r="U23" s="59"/>
      <c r="V23" s="59"/>
      <c r="W23" s="59"/>
      <c r="Y23" s="67">
        <f t="shared" ref="Y23:Y86" si="7">E23+L23</f>
        <v>4</v>
      </c>
      <c r="Z23" s="67">
        <f t="shared" ref="Z23:Z86" si="8">F23+M23</f>
        <v>4</v>
      </c>
      <c r="AA23" s="67">
        <f t="shared" ref="AA23:AA86" si="9">G23+N23+O23</f>
        <v>16</v>
      </c>
      <c r="AB23" s="67">
        <f t="shared" ref="AB23:AB86" si="10">D23</f>
        <v>2</v>
      </c>
      <c r="AC23" s="67"/>
      <c r="AD23" s="67"/>
      <c r="AE23" s="60"/>
      <c r="AF23" s="63" t="str">
        <f t="shared" si="1"/>
        <v>0</v>
      </c>
      <c r="AG23" s="63" t="str">
        <f t="shared" si="2"/>
        <v>0</v>
      </c>
      <c r="AH23" s="63" t="str">
        <f t="shared" si="3"/>
        <v>1</v>
      </c>
      <c r="AI23" s="63" t="str">
        <f t="shared" si="4"/>
        <v>0</v>
      </c>
      <c r="AJ23" s="63"/>
      <c r="AK23" s="63"/>
    </row>
    <row r="24" spans="1:37" x14ac:dyDescent="0.25">
      <c r="A24" s="57">
        <v>3</v>
      </c>
      <c r="B24" s="57"/>
      <c r="C24" s="58"/>
      <c r="D24" s="68">
        <v>3</v>
      </c>
      <c r="E24" s="68">
        <v>3</v>
      </c>
      <c r="F24" s="68">
        <v>4</v>
      </c>
      <c r="G24" s="68">
        <v>6</v>
      </c>
      <c r="H24" s="68"/>
      <c r="I24" s="68"/>
      <c r="J24" s="69">
        <f t="shared" si="5"/>
        <v>16</v>
      </c>
      <c r="L24" s="68">
        <v>3</v>
      </c>
      <c r="M24" s="68">
        <v>3</v>
      </c>
      <c r="N24" s="68">
        <v>4</v>
      </c>
      <c r="O24" s="68">
        <v>6</v>
      </c>
      <c r="P24" s="68"/>
      <c r="Q24" s="68"/>
      <c r="R24" s="68"/>
      <c r="S24" s="74">
        <f t="shared" si="6"/>
        <v>16</v>
      </c>
      <c r="T24" s="59"/>
      <c r="U24" s="59"/>
      <c r="V24" s="59"/>
      <c r="W24" s="59"/>
      <c r="Y24" s="67">
        <f t="shared" si="7"/>
        <v>6</v>
      </c>
      <c r="Z24" s="67">
        <f t="shared" si="8"/>
        <v>7</v>
      </c>
      <c r="AA24" s="67">
        <f t="shared" si="9"/>
        <v>16</v>
      </c>
      <c r="AB24" s="67">
        <f t="shared" si="10"/>
        <v>3</v>
      </c>
      <c r="AC24" s="67"/>
      <c r="AD24" s="67"/>
      <c r="AE24" s="60"/>
      <c r="AF24" s="63" t="str">
        <f t="shared" si="1"/>
        <v>1</v>
      </c>
      <c r="AG24" s="63" t="str">
        <f t="shared" si="2"/>
        <v>1</v>
      </c>
      <c r="AH24" s="63" t="str">
        <f t="shared" si="3"/>
        <v>1</v>
      </c>
      <c r="AI24" s="63" t="str">
        <f t="shared" si="4"/>
        <v>1</v>
      </c>
      <c r="AJ24" s="63"/>
      <c r="AK24" s="63"/>
    </row>
    <row r="25" spans="1:37" x14ac:dyDescent="0.25">
      <c r="A25" s="57">
        <v>4</v>
      </c>
      <c r="B25" s="57"/>
      <c r="C25" s="58"/>
      <c r="D25" s="68">
        <v>2</v>
      </c>
      <c r="E25" s="68">
        <v>2</v>
      </c>
      <c r="F25" s="68">
        <v>4</v>
      </c>
      <c r="G25" s="68">
        <v>8</v>
      </c>
      <c r="H25" s="68"/>
      <c r="I25" s="68"/>
      <c r="J25" s="69">
        <f t="shared" si="5"/>
        <v>16</v>
      </c>
      <c r="L25" s="68">
        <v>2</v>
      </c>
      <c r="M25" s="68">
        <v>2</v>
      </c>
      <c r="N25" s="68">
        <v>4</v>
      </c>
      <c r="O25" s="68">
        <v>8</v>
      </c>
      <c r="P25" s="68"/>
      <c r="Q25" s="68"/>
      <c r="R25" s="68"/>
      <c r="S25" s="74">
        <f t="shared" si="6"/>
        <v>16</v>
      </c>
      <c r="T25" s="59"/>
      <c r="U25" s="59"/>
      <c r="V25" s="59"/>
      <c r="W25" s="59"/>
      <c r="Y25" s="67">
        <f t="shared" si="7"/>
        <v>4</v>
      </c>
      <c r="Z25" s="67">
        <f t="shared" si="8"/>
        <v>6</v>
      </c>
      <c r="AA25" s="67">
        <f t="shared" si="9"/>
        <v>20</v>
      </c>
      <c r="AB25" s="67">
        <f t="shared" si="10"/>
        <v>2</v>
      </c>
      <c r="AC25" s="67"/>
      <c r="AD25" s="67"/>
      <c r="AE25" s="60"/>
      <c r="AF25" s="63" t="str">
        <f t="shared" si="1"/>
        <v>0</v>
      </c>
      <c r="AG25" s="63" t="str">
        <f t="shared" si="2"/>
        <v>1</v>
      </c>
      <c r="AH25" s="63" t="str">
        <f t="shared" si="3"/>
        <v>1</v>
      </c>
      <c r="AI25" s="63" t="str">
        <f t="shared" si="4"/>
        <v>0</v>
      </c>
      <c r="AJ25" s="63"/>
      <c r="AK25" s="63"/>
    </row>
    <row r="26" spans="1:37" x14ac:dyDescent="0.25">
      <c r="A26" s="57">
        <v>5</v>
      </c>
      <c r="B26" s="57"/>
      <c r="C26" s="58"/>
      <c r="D26" s="68">
        <v>3</v>
      </c>
      <c r="E26" s="68">
        <v>3</v>
      </c>
      <c r="F26" s="68">
        <v>0</v>
      </c>
      <c r="G26" s="68">
        <v>7</v>
      </c>
      <c r="H26" s="68"/>
      <c r="I26" s="68"/>
      <c r="J26" s="69">
        <f t="shared" si="5"/>
        <v>13</v>
      </c>
      <c r="L26" s="68">
        <v>3</v>
      </c>
      <c r="M26" s="68">
        <v>3</v>
      </c>
      <c r="N26" s="68">
        <v>0</v>
      </c>
      <c r="O26" s="68">
        <v>7</v>
      </c>
      <c r="P26" s="68"/>
      <c r="Q26" s="68"/>
      <c r="R26" s="68"/>
      <c r="S26" s="74">
        <f t="shared" si="6"/>
        <v>13</v>
      </c>
      <c r="T26" s="59"/>
      <c r="U26" s="59"/>
      <c r="V26" s="59"/>
      <c r="W26" s="59"/>
      <c r="Y26" s="67">
        <f t="shared" si="7"/>
        <v>6</v>
      </c>
      <c r="Z26" s="67">
        <f t="shared" si="8"/>
        <v>3</v>
      </c>
      <c r="AA26" s="67">
        <f t="shared" si="9"/>
        <v>14</v>
      </c>
      <c r="AB26" s="67">
        <f t="shared" si="10"/>
        <v>3</v>
      </c>
      <c r="AC26" s="67"/>
      <c r="AD26" s="67"/>
      <c r="AE26" s="60"/>
      <c r="AF26" s="63" t="str">
        <f t="shared" si="1"/>
        <v>1</v>
      </c>
      <c r="AG26" s="63" t="str">
        <f t="shared" si="2"/>
        <v>0</v>
      </c>
      <c r="AH26" s="63" t="str">
        <f t="shared" si="3"/>
        <v>1</v>
      </c>
      <c r="AI26" s="63" t="str">
        <f t="shared" si="4"/>
        <v>1</v>
      </c>
      <c r="AJ26" s="63"/>
      <c r="AK26" s="63"/>
    </row>
    <row r="27" spans="1:37" x14ac:dyDescent="0.25">
      <c r="A27" s="57">
        <v>6</v>
      </c>
      <c r="B27" s="57"/>
      <c r="C27" s="58"/>
      <c r="D27" s="68">
        <v>2</v>
      </c>
      <c r="E27" s="68">
        <v>2</v>
      </c>
      <c r="F27" s="68">
        <v>0</v>
      </c>
      <c r="G27" s="68">
        <v>6</v>
      </c>
      <c r="H27" s="68"/>
      <c r="I27" s="68"/>
      <c r="J27" s="69">
        <f t="shared" si="5"/>
        <v>10</v>
      </c>
      <c r="L27" s="68">
        <v>2</v>
      </c>
      <c r="M27" s="68">
        <v>2</v>
      </c>
      <c r="N27" s="68">
        <v>0</v>
      </c>
      <c r="O27" s="68">
        <v>6</v>
      </c>
      <c r="P27" s="68"/>
      <c r="Q27" s="68"/>
      <c r="R27" s="68"/>
      <c r="S27" s="74">
        <f t="shared" si="6"/>
        <v>10</v>
      </c>
      <c r="T27" s="59"/>
      <c r="U27" s="59"/>
      <c r="V27" s="59"/>
      <c r="W27" s="59"/>
      <c r="Y27" s="67">
        <f t="shared" si="7"/>
        <v>4</v>
      </c>
      <c r="Z27" s="67">
        <f t="shared" si="8"/>
        <v>2</v>
      </c>
      <c r="AA27" s="67">
        <f t="shared" si="9"/>
        <v>12</v>
      </c>
      <c r="AB27" s="67">
        <f t="shared" si="10"/>
        <v>2</v>
      </c>
      <c r="AC27" s="67"/>
      <c r="AD27" s="67"/>
      <c r="AE27" s="60"/>
      <c r="AF27" s="63" t="str">
        <f t="shared" si="1"/>
        <v>0</v>
      </c>
      <c r="AG27" s="63" t="str">
        <f t="shared" si="2"/>
        <v>0</v>
      </c>
      <c r="AH27" s="63" t="str">
        <f t="shared" si="3"/>
        <v>0</v>
      </c>
      <c r="AI27" s="63" t="str">
        <f t="shared" si="4"/>
        <v>0</v>
      </c>
      <c r="AJ27" s="63"/>
      <c r="AK27" s="63"/>
    </row>
    <row r="28" spans="1:37" x14ac:dyDescent="0.25">
      <c r="A28" s="57">
        <v>7</v>
      </c>
      <c r="B28" s="57"/>
      <c r="C28" s="58"/>
      <c r="D28" s="68">
        <v>2</v>
      </c>
      <c r="E28" s="68">
        <v>2</v>
      </c>
      <c r="F28" s="68">
        <v>1</v>
      </c>
      <c r="G28" s="68">
        <v>9</v>
      </c>
      <c r="H28" s="68"/>
      <c r="I28" s="68"/>
      <c r="J28" s="69">
        <f t="shared" si="5"/>
        <v>14</v>
      </c>
      <c r="L28" s="68">
        <v>2</v>
      </c>
      <c r="M28" s="68">
        <v>2</v>
      </c>
      <c r="N28" s="68">
        <v>1</v>
      </c>
      <c r="O28" s="68">
        <v>9</v>
      </c>
      <c r="P28" s="68"/>
      <c r="Q28" s="68"/>
      <c r="R28" s="68"/>
      <c r="S28" s="74">
        <f t="shared" si="6"/>
        <v>14</v>
      </c>
      <c r="T28" s="59"/>
      <c r="U28" s="59"/>
      <c r="V28" s="59"/>
      <c r="W28" s="59"/>
      <c r="Y28" s="67">
        <f t="shared" si="7"/>
        <v>4</v>
      </c>
      <c r="Z28" s="67">
        <f t="shared" si="8"/>
        <v>3</v>
      </c>
      <c r="AA28" s="67">
        <f t="shared" si="9"/>
        <v>19</v>
      </c>
      <c r="AB28" s="67">
        <f t="shared" si="10"/>
        <v>2</v>
      </c>
      <c r="AC28" s="67"/>
      <c r="AD28" s="67"/>
      <c r="AE28" s="60"/>
      <c r="AF28" s="63" t="str">
        <f t="shared" si="1"/>
        <v>0</v>
      </c>
      <c r="AG28" s="63" t="str">
        <f t="shared" si="2"/>
        <v>0</v>
      </c>
      <c r="AH28" s="63" t="str">
        <f t="shared" si="3"/>
        <v>1</v>
      </c>
      <c r="AI28" s="63" t="str">
        <f t="shared" si="4"/>
        <v>0</v>
      </c>
      <c r="AJ28" s="63"/>
      <c r="AK28" s="63"/>
    </row>
    <row r="29" spans="1:37" x14ac:dyDescent="0.25">
      <c r="A29" s="57">
        <v>8</v>
      </c>
      <c r="B29" s="57"/>
      <c r="C29" s="58"/>
      <c r="D29" s="68">
        <v>1</v>
      </c>
      <c r="E29" s="68">
        <v>1</v>
      </c>
      <c r="F29" s="68">
        <v>2</v>
      </c>
      <c r="G29" s="68">
        <v>8</v>
      </c>
      <c r="H29" s="68"/>
      <c r="I29" s="68"/>
      <c r="J29" s="69">
        <f t="shared" si="5"/>
        <v>12</v>
      </c>
      <c r="L29" s="68">
        <v>1</v>
      </c>
      <c r="M29" s="68">
        <v>1</v>
      </c>
      <c r="N29" s="68">
        <v>2</v>
      </c>
      <c r="O29" s="68">
        <v>8</v>
      </c>
      <c r="P29" s="68"/>
      <c r="Q29" s="68"/>
      <c r="R29" s="68"/>
      <c r="S29" s="74">
        <f t="shared" si="6"/>
        <v>12</v>
      </c>
      <c r="T29" s="59"/>
      <c r="U29" s="59"/>
      <c r="V29" s="59"/>
      <c r="W29" s="59"/>
      <c r="Y29" s="67">
        <f t="shared" si="7"/>
        <v>2</v>
      </c>
      <c r="Z29" s="67">
        <f t="shared" si="8"/>
        <v>3</v>
      </c>
      <c r="AA29" s="67">
        <f t="shared" si="9"/>
        <v>18</v>
      </c>
      <c r="AB29" s="67">
        <f t="shared" si="10"/>
        <v>1</v>
      </c>
      <c r="AC29" s="67"/>
      <c r="AD29" s="67"/>
      <c r="AE29" s="60"/>
      <c r="AF29" s="63" t="str">
        <f t="shared" si="1"/>
        <v>0</v>
      </c>
      <c r="AG29" s="63" t="str">
        <f t="shared" si="2"/>
        <v>0</v>
      </c>
      <c r="AH29" s="63" t="str">
        <f t="shared" si="3"/>
        <v>1</v>
      </c>
      <c r="AI29" s="63" t="str">
        <f t="shared" si="4"/>
        <v>0</v>
      </c>
      <c r="AJ29" s="63"/>
      <c r="AK29" s="63"/>
    </row>
    <row r="30" spans="1:37" x14ac:dyDescent="0.25">
      <c r="A30" s="57">
        <v>9</v>
      </c>
      <c r="B30" s="57"/>
      <c r="C30" s="58"/>
      <c r="D30" s="68">
        <v>0</v>
      </c>
      <c r="E30" s="68">
        <v>0</v>
      </c>
      <c r="F30" s="68">
        <v>3</v>
      </c>
      <c r="G30" s="68">
        <v>9</v>
      </c>
      <c r="H30" s="68"/>
      <c r="I30" s="68"/>
      <c r="J30" s="69">
        <f t="shared" si="5"/>
        <v>12</v>
      </c>
      <c r="L30" s="68">
        <v>0</v>
      </c>
      <c r="M30" s="68">
        <v>0</v>
      </c>
      <c r="N30" s="68">
        <v>3</v>
      </c>
      <c r="O30" s="68">
        <v>9</v>
      </c>
      <c r="P30" s="68"/>
      <c r="Q30" s="68"/>
      <c r="R30" s="68"/>
      <c r="S30" s="74">
        <f t="shared" si="6"/>
        <v>12</v>
      </c>
      <c r="T30" s="59"/>
      <c r="U30" s="59"/>
      <c r="V30" s="59"/>
      <c r="W30" s="59"/>
      <c r="Y30" s="67">
        <f t="shared" si="7"/>
        <v>0</v>
      </c>
      <c r="Z30" s="67">
        <f t="shared" si="8"/>
        <v>3</v>
      </c>
      <c r="AA30" s="67">
        <f t="shared" si="9"/>
        <v>21</v>
      </c>
      <c r="AB30" s="67">
        <f t="shared" si="10"/>
        <v>0</v>
      </c>
      <c r="AC30" s="67"/>
      <c r="AD30" s="67"/>
      <c r="AE30" s="60"/>
      <c r="AF30" s="63" t="str">
        <f t="shared" si="1"/>
        <v>0</v>
      </c>
      <c r="AG30" s="63" t="str">
        <f t="shared" si="2"/>
        <v>0</v>
      </c>
      <c r="AH30" s="63" t="str">
        <f t="shared" si="3"/>
        <v>1</v>
      </c>
      <c r="AI30" s="63" t="str">
        <f t="shared" si="4"/>
        <v>0</v>
      </c>
      <c r="AJ30" s="63"/>
      <c r="AK30" s="63"/>
    </row>
    <row r="31" spans="1:37" x14ac:dyDescent="0.25">
      <c r="A31" s="57">
        <v>10</v>
      </c>
      <c r="B31" s="57"/>
      <c r="C31" s="58"/>
      <c r="D31" s="68">
        <v>0</v>
      </c>
      <c r="E31" s="68">
        <v>0</v>
      </c>
      <c r="F31" s="68">
        <v>1</v>
      </c>
      <c r="G31" s="68">
        <v>8</v>
      </c>
      <c r="H31" s="68"/>
      <c r="I31" s="68"/>
      <c r="J31" s="69">
        <f t="shared" si="5"/>
        <v>9</v>
      </c>
      <c r="L31" s="68">
        <v>0</v>
      </c>
      <c r="M31" s="68">
        <v>0</v>
      </c>
      <c r="N31" s="68">
        <v>1</v>
      </c>
      <c r="O31" s="68">
        <v>8</v>
      </c>
      <c r="P31" s="68"/>
      <c r="Q31" s="68"/>
      <c r="R31" s="68"/>
      <c r="S31" s="74">
        <f t="shared" si="6"/>
        <v>9</v>
      </c>
      <c r="T31" s="59"/>
      <c r="U31" s="59"/>
      <c r="V31" s="59"/>
      <c r="W31" s="59"/>
      <c r="Y31" s="67">
        <f t="shared" si="7"/>
        <v>0</v>
      </c>
      <c r="Z31" s="67">
        <f t="shared" si="8"/>
        <v>1</v>
      </c>
      <c r="AA31" s="67">
        <f t="shared" si="9"/>
        <v>17</v>
      </c>
      <c r="AB31" s="67">
        <f t="shared" si="10"/>
        <v>0</v>
      </c>
      <c r="AC31" s="67"/>
      <c r="AD31" s="67"/>
      <c r="AE31" s="60"/>
      <c r="AF31" s="63" t="str">
        <f t="shared" si="1"/>
        <v>0</v>
      </c>
      <c r="AG31" s="63" t="str">
        <f t="shared" si="2"/>
        <v>0</v>
      </c>
      <c r="AH31" s="63" t="str">
        <f t="shared" si="3"/>
        <v>1</v>
      </c>
      <c r="AI31" s="63" t="str">
        <f t="shared" si="4"/>
        <v>0</v>
      </c>
      <c r="AJ31" s="63"/>
      <c r="AK31" s="63"/>
    </row>
    <row r="32" spans="1:37" x14ac:dyDescent="0.25">
      <c r="A32" s="57">
        <v>11</v>
      </c>
      <c r="B32" s="57"/>
      <c r="C32" s="58"/>
      <c r="D32" s="68">
        <v>1</v>
      </c>
      <c r="E32" s="68">
        <v>1</v>
      </c>
      <c r="F32" s="68">
        <v>2</v>
      </c>
      <c r="G32" s="68">
        <v>7</v>
      </c>
      <c r="H32" s="68"/>
      <c r="I32" s="68"/>
      <c r="J32" s="69">
        <f t="shared" si="5"/>
        <v>11</v>
      </c>
      <c r="L32" s="68">
        <v>1</v>
      </c>
      <c r="M32" s="68">
        <v>1</v>
      </c>
      <c r="N32" s="68">
        <v>2</v>
      </c>
      <c r="O32" s="68">
        <v>7</v>
      </c>
      <c r="P32" s="68"/>
      <c r="Q32" s="68"/>
      <c r="R32" s="68"/>
      <c r="S32" s="74">
        <f t="shared" si="6"/>
        <v>11</v>
      </c>
      <c r="T32" s="59"/>
      <c r="U32" s="59"/>
      <c r="V32" s="59"/>
      <c r="W32" s="59"/>
      <c r="Y32" s="67">
        <f t="shared" si="7"/>
        <v>2</v>
      </c>
      <c r="Z32" s="67">
        <f t="shared" si="8"/>
        <v>3</v>
      </c>
      <c r="AA32" s="67">
        <f t="shared" si="9"/>
        <v>16</v>
      </c>
      <c r="AB32" s="67">
        <f t="shared" si="10"/>
        <v>1</v>
      </c>
      <c r="AC32" s="67"/>
      <c r="AD32" s="67"/>
      <c r="AE32" s="60"/>
      <c r="AF32" s="63" t="str">
        <f t="shared" si="1"/>
        <v>0</v>
      </c>
      <c r="AG32" s="63" t="str">
        <f t="shared" si="2"/>
        <v>0</v>
      </c>
      <c r="AH32" s="63" t="str">
        <f t="shared" si="3"/>
        <v>1</v>
      </c>
      <c r="AI32" s="63" t="str">
        <f t="shared" si="4"/>
        <v>0</v>
      </c>
      <c r="AJ32" s="63"/>
      <c r="AK32" s="63"/>
    </row>
    <row r="33" spans="1:37" x14ac:dyDescent="0.25">
      <c r="A33" s="57">
        <v>12</v>
      </c>
      <c r="B33" s="57"/>
      <c r="C33" s="58"/>
      <c r="D33" s="68">
        <v>2</v>
      </c>
      <c r="E33" s="68">
        <v>2</v>
      </c>
      <c r="F33" s="68">
        <v>3</v>
      </c>
      <c r="G33" s="68">
        <v>5</v>
      </c>
      <c r="H33" s="68"/>
      <c r="I33" s="68"/>
      <c r="J33" s="69">
        <f t="shared" si="5"/>
        <v>12</v>
      </c>
      <c r="L33" s="68">
        <v>2</v>
      </c>
      <c r="M33" s="68">
        <v>2</v>
      </c>
      <c r="N33" s="68">
        <v>3</v>
      </c>
      <c r="O33" s="68">
        <v>5</v>
      </c>
      <c r="P33" s="68"/>
      <c r="Q33" s="68"/>
      <c r="R33" s="68"/>
      <c r="S33" s="74">
        <f t="shared" si="6"/>
        <v>12</v>
      </c>
      <c r="T33" s="59"/>
      <c r="U33" s="59"/>
      <c r="V33" s="59"/>
      <c r="W33" s="59"/>
      <c r="Y33" s="67">
        <f t="shared" si="7"/>
        <v>4</v>
      </c>
      <c r="Z33" s="67">
        <f t="shared" si="8"/>
        <v>5</v>
      </c>
      <c r="AA33" s="67">
        <f t="shared" si="9"/>
        <v>13</v>
      </c>
      <c r="AB33" s="67">
        <f t="shared" si="10"/>
        <v>2</v>
      </c>
      <c r="AC33" s="67"/>
      <c r="AD33" s="67"/>
      <c r="AE33" s="60"/>
      <c r="AF33" s="63" t="str">
        <f t="shared" si="1"/>
        <v>0</v>
      </c>
      <c r="AG33" s="63" t="str">
        <f t="shared" si="2"/>
        <v>1</v>
      </c>
      <c r="AH33" s="63" t="str">
        <f t="shared" si="3"/>
        <v>1</v>
      </c>
      <c r="AI33" s="63" t="str">
        <f t="shared" si="4"/>
        <v>0</v>
      </c>
      <c r="AJ33" s="63"/>
      <c r="AK33" s="63"/>
    </row>
    <row r="34" spans="1:37" x14ac:dyDescent="0.25">
      <c r="A34" s="57">
        <v>13</v>
      </c>
      <c r="B34" s="57"/>
      <c r="C34" s="58"/>
      <c r="D34" s="68">
        <v>3</v>
      </c>
      <c r="E34" s="68">
        <v>3</v>
      </c>
      <c r="F34" s="68">
        <v>4</v>
      </c>
      <c r="G34" s="68">
        <v>7</v>
      </c>
      <c r="H34" s="68"/>
      <c r="I34" s="68"/>
      <c r="J34" s="69">
        <f t="shared" si="5"/>
        <v>17</v>
      </c>
      <c r="L34" s="68">
        <v>3</v>
      </c>
      <c r="M34" s="68">
        <v>3</v>
      </c>
      <c r="N34" s="68">
        <v>4</v>
      </c>
      <c r="O34" s="68">
        <v>7</v>
      </c>
      <c r="P34" s="68"/>
      <c r="Q34" s="68"/>
      <c r="R34" s="68"/>
      <c r="S34" s="74">
        <f t="shared" si="6"/>
        <v>17</v>
      </c>
      <c r="T34" s="59"/>
      <c r="U34" s="59"/>
      <c r="V34" s="59"/>
      <c r="W34" s="59"/>
      <c r="Y34" s="67">
        <f t="shared" si="7"/>
        <v>6</v>
      </c>
      <c r="Z34" s="67">
        <f t="shared" si="8"/>
        <v>7</v>
      </c>
      <c r="AA34" s="67">
        <f t="shared" si="9"/>
        <v>18</v>
      </c>
      <c r="AB34" s="67">
        <f t="shared" si="10"/>
        <v>3</v>
      </c>
      <c r="AC34" s="67"/>
      <c r="AD34" s="67"/>
      <c r="AE34" s="60"/>
      <c r="AF34" s="63" t="str">
        <f t="shared" si="1"/>
        <v>1</v>
      </c>
      <c r="AG34" s="63" t="str">
        <f t="shared" si="2"/>
        <v>1</v>
      </c>
      <c r="AH34" s="63" t="str">
        <f t="shared" si="3"/>
        <v>1</v>
      </c>
      <c r="AI34" s="63" t="str">
        <f t="shared" si="4"/>
        <v>1</v>
      </c>
      <c r="AJ34" s="63"/>
      <c r="AK34" s="63"/>
    </row>
    <row r="35" spans="1:37" x14ac:dyDescent="0.25">
      <c r="A35" s="57">
        <v>14</v>
      </c>
      <c r="B35" s="57"/>
      <c r="C35" s="58"/>
      <c r="D35" s="68">
        <v>1</v>
      </c>
      <c r="E35" s="68">
        <v>1</v>
      </c>
      <c r="F35" s="68">
        <v>4</v>
      </c>
      <c r="G35" s="68">
        <v>5</v>
      </c>
      <c r="H35" s="68"/>
      <c r="I35" s="68"/>
      <c r="J35" s="69">
        <f t="shared" si="5"/>
        <v>11</v>
      </c>
      <c r="L35" s="68">
        <v>1</v>
      </c>
      <c r="M35" s="68">
        <v>1</v>
      </c>
      <c r="N35" s="68">
        <v>4</v>
      </c>
      <c r="O35" s="68">
        <v>5</v>
      </c>
      <c r="P35" s="68"/>
      <c r="Q35" s="68"/>
      <c r="R35" s="68"/>
      <c r="S35" s="74">
        <f t="shared" si="6"/>
        <v>11</v>
      </c>
      <c r="T35" s="59"/>
      <c r="U35" s="59"/>
      <c r="V35" s="59"/>
      <c r="W35" s="59"/>
      <c r="Y35" s="67">
        <f t="shared" si="7"/>
        <v>2</v>
      </c>
      <c r="Z35" s="67">
        <f t="shared" si="8"/>
        <v>5</v>
      </c>
      <c r="AA35" s="67">
        <f t="shared" si="9"/>
        <v>14</v>
      </c>
      <c r="AB35" s="67">
        <f t="shared" si="10"/>
        <v>1</v>
      </c>
      <c r="AC35" s="67"/>
      <c r="AD35" s="67"/>
      <c r="AE35" s="60"/>
      <c r="AF35" s="63" t="str">
        <f t="shared" si="1"/>
        <v>0</v>
      </c>
      <c r="AG35" s="63" t="str">
        <f t="shared" si="2"/>
        <v>1</v>
      </c>
      <c r="AH35" s="63" t="str">
        <f t="shared" si="3"/>
        <v>1</v>
      </c>
      <c r="AI35" s="63" t="str">
        <f t="shared" si="4"/>
        <v>0</v>
      </c>
      <c r="AJ35" s="63"/>
      <c r="AK35" s="63"/>
    </row>
    <row r="36" spans="1:37" x14ac:dyDescent="0.25">
      <c r="A36" s="57">
        <v>15</v>
      </c>
      <c r="B36" s="57"/>
      <c r="C36" s="58"/>
      <c r="D36" s="68">
        <v>2</v>
      </c>
      <c r="E36" s="68">
        <v>2</v>
      </c>
      <c r="F36" s="68">
        <v>4</v>
      </c>
      <c r="G36" s="68">
        <v>7</v>
      </c>
      <c r="H36" s="68"/>
      <c r="I36" s="68"/>
      <c r="J36" s="69">
        <f t="shared" si="5"/>
        <v>15</v>
      </c>
      <c r="L36" s="68">
        <v>2</v>
      </c>
      <c r="M36" s="68">
        <v>2</v>
      </c>
      <c r="N36" s="68">
        <v>4</v>
      </c>
      <c r="O36" s="68">
        <v>7</v>
      </c>
      <c r="P36" s="68"/>
      <c r="Q36" s="68"/>
      <c r="R36" s="68"/>
      <c r="S36" s="74">
        <f t="shared" si="6"/>
        <v>15</v>
      </c>
      <c r="T36" s="59"/>
      <c r="U36" s="59"/>
      <c r="V36" s="59"/>
      <c r="W36" s="59"/>
      <c r="Y36" s="67">
        <f t="shared" si="7"/>
        <v>4</v>
      </c>
      <c r="Z36" s="67">
        <f t="shared" si="8"/>
        <v>6</v>
      </c>
      <c r="AA36" s="67">
        <f t="shared" si="9"/>
        <v>18</v>
      </c>
      <c r="AB36" s="67">
        <f t="shared" si="10"/>
        <v>2</v>
      </c>
      <c r="AC36" s="67"/>
      <c r="AD36" s="67"/>
      <c r="AE36" s="60"/>
      <c r="AF36" s="63" t="str">
        <f t="shared" si="1"/>
        <v>0</v>
      </c>
      <c r="AG36" s="63" t="str">
        <f t="shared" si="2"/>
        <v>1</v>
      </c>
      <c r="AH36" s="63" t="str">
        <f t="shared" si="3"/>
        <v>1</v>
      </c>
      <c r="AI36" s="63" t="str">
        <f t="shared" si="4"/>
        <v>0</v>
      </c>
      <c r="AJ36" s="63"/>
      <c r="AK36" s="63"/>
    </row>
    <row r="37" spans="1:37" x14ac:dyDescent="0.25">
      <c r="A37" s="57">
        <v>16</v>
      </c>
      <c r="B37" s="57"/>
      <c r="C37" s="58"/>
      <c r="D37" s="68">
        <v>3</v>
      </c>
      <c r="E37" s="68">
        <v>3</v>
      </c>
      <c r="F37" s="68">
        <v>4</v>
      </c>
      <c r="G37" s="68">
        <v>6</v>
      </c>
      <c r="H37" s="68"/>
      <c r="I37" s="68"/>
      <c r="J37" s="69">
        <f t="shared" si="5"/>
        <v>16</v>
      </c>
      <c r="L37" s="68">
        <v>3</v>
      </c>
      <c r="M37" s="68">
        <v>3</v>
      </c>
      <c r="N37" s="68">
        <v>4</v>
      </c>
      <c r="O37" s="68">
        <v>6</v>
      </c>
      <c r="P37" s="75"/>
      <c r="Q37" s="76"/>
      <c r="R37" s="75"/>
      <c r="S37" s="74">
        <f t="shared" si="6"/>
        <v>16</v>
      </c>
      <c r="T37" s="59"/>
      <c r="U37" s="59"/>
      <c r="V37" s="59"/>
      <c r="W37" s="59"/>
      <c r="Y37" s="67">
        <f t="shared" si="7"/>
        <v>6</v>
      </c>
      <c r="Z37" s="67">
        <f t="shared" si="8"/>
        <v>7</v>
      </c>
      <c r="AA37" s="67">
        <f t="shared" si="9"/>
        <v>16</v>
      </c>
      <c r="AB37" s="67">
        <f t="shared" si="10"/>
        <v>3</v>
      </c>
      <c r="AC37" s="67"/>
      <c r="AD37" s="67"/>
      <c r="AE37" s="60"/>
      <c r="AF37" s="63" t="str">
        <f t="shared" si="1"/>
        <v>1</v>
      </c>
      <c r="AG37" s="63" t="str">
        <f t="shared" si="2"/>
        <v>1</v>
      </c>
      <c r="AH37" s="63" t="str">
        <f t="shared" si="3"/>
        <v>1</v>
      </c>
      <c r="AI37" s="63" t="str">
        <f t="shared" si="4"/>
        <v>1</v>
      </c>
      <c r="AJ37" s="63"/>
      <c r="AK37" s="63"/>
    </row>
    <row r="38" spans="1:37" x14ac:dyDescent="0.25">
      <c r="A38" s="57">
        <v>17</v>
      </c>
      <c r="B38" s="57"/>
      <c r="C38" s="58"/>
      <c r="D38" s="68">
        <v>4</v>
      </c>
      <c r="E38" s="68">
        <v>4</v>
      </c>
      <c r="F38" s="68">
        <v>2</v>
      </c>
      <c r="G38" s="68">
        <v>6</v>
      </c>
      <c r="H38" s="68"/>
      <c r="I38" s="68"/>
      <c r="J38" s="69">
        <f t="shared" si="5"/>
        <v>16</v>
      </c>
      <c r="L38" s="68">
        <v>4</v>
      </c>
      <c r="M38" s="68">
        <v>4</v>
      </c>
      <c r="N38" s="68">
        <v>2</v>
      </c>
      <c r="O38" s="68">
        <v>6</v>
      </c>
      <c r="P38" s="68"/>
      <c r="Q38" s="68"/>
      <c r="R38" s="68"/>
      <c r="S38" s="74">
        <f t="shared" si="6"/>
        <v>16</v>
      </c>
      <c r="T38" s="59"/>
      <c r="U38" s="59"/>
      <c r="V38" s="59"/>
      <c r="W38" s="59"/>
      <c r="Y38" s="67">
        <f t="shared" si="7"/>
        <v>8</v>
      </c>
      <c r="Z38" s="67">
        <f t="shared" si="8"/>
        <v>6</v>
      </c>
      <c r="AA38" s="67">
        <f t="shared" si="9"/>
        <v>14</v>
      </c>
      <c r="AB38" s="67">
        <f t="shared" si="10"/>
        <v>4</v>
      </c>
      <c r="AC38" s="67"/>
      <c r="AD38" s="67"/>
      <c r="AE38" s="60"/>
      <c r="AF38" s="63" t="str">
        <f t="shared" si="1"/>
        <v>1</v>
      </c>
      <c r="AG38" s="63" t="str">
        <f t="shared" si="2"/>
        <v>1</v>
      </c>
      <c r="AH38" s="63" t="str">
        <f t="shared" si="3"/>
        <v>1</v>
      </c>
      <c r="AI38" s="63" t="str">
        <f t="shared" si="4"/>
        <v>1</v>
      </c>
      <c r="AJ38" s="63"/>
      <c r="AK38" s="63"/>
    </row>
    <row r="39" spans="1:37" x14ac:dyDescent="0.25">
      <c r="A39" s="57">
        <v>18</v>
      </c>
      <c r="B39" s="57"/>
      <c r="C39" s="58"/>
      <c r="D39" s="68">
        <v>4</v>
      </c>
      <c r="E39" s="68">
        <v>4</v>
      </c>
      <c r="F39" s="68">
        <v>3</v>
      </c>
      <c r="G39" s="68">
        <v>5</v>
      </c>
      <c r="H39" s="68"/>
      <c r="I39" s="68"/>
      <c r="J39" s="69">
        <f t="shared" si="5"/>
        <v>16</v>
      </c>
      <c r="L39" s="68">
        <v>4</v>
      </c>
      <c r="M39" s="68">
        <v>4</v>
      </c>
      <c r="N39" s="68">
        <v>3</v>
      </c>
      <c r="O39" s="68">
        <v>5</v>
      </c>
      <c r="P39" s="68"/>
      <c r="Q39" s="68"/>
      <c r="R39" s="68"/>
      <c r="S39" s="74">
        <f t="shared" si="6"/>
        <v>16</v>
      </c>
      <c r="T39" s="59"/>
      <c r="U39" s="59"/>
      <c r="V39" s="59"/>
      <c r="W39" s="59"/>
      <c r="Y39" s="67">
        <f t="shared" si="7"/>
        <v>8</v>
      </c>
      <c r="Z39" s="67">
        <f t="shared" si="8"/>
        <v>7</v>
      </c>
      <c r="AA39" s="67">
        <f t="shared" si="9"/>
        <v>13</v>
      </c>
      <c r="AB39" s="67">
        <f t="shared" si="10"/>
        <v>4</v>
      </c>
      <c r="AC39" s="67"/>
      <c r="AD39" s="67"/>
      <c r="AE39" s="60"/>
      <c r="AF39" s="63" t="str">
        <f t="shared" si="1"/>
        <v>1</v>
      </c>
      <c r="AG39" s="63" t="str">
        <f t="shared" si="2"/>
        <v>1</v>
      </c>
      <c r="AH39" s="63" t="str">
        <f t="shared" si="3"/>
        <v>1</v>
      </c>
      <c r="AI39" s="63" t="str">
        <f t="shared" si="4"/>
        <v>1</v>
      </c>
      <c r="AJ39" s="63"/>
      <c r="AK39" s="63"/>
    </row>
    <row r="40" spans="1:37" x14ac:dyDescent="0.25">
      <c r="A40" s="57">
        <v>19</v>
      </c>
      <c r="B40" s="57"/>
      <c r="C40" s="58"/>
      <c r="D40" s="68">
        <v>4</v>
      </c>
      <c r="E40" s="68">
        <v>4</v>
      </c>
      <c r="F40" s="68">
        <v>2</v>
      </c>
      <c r="G40" s="68">
        <v>5</v>
      </c>
      <c r="H40" s="68"/>
      <c r="I40" s="68"/>
      <c r="J40" s="69">
        <f t="shared" si="5"/>
        <v>15</v>
      </c>
      <c r="L40" s="68">
        <v>4</v>
      </c>
      <c r="M40" s="68">
        <v>4</v>
      </c>
      <c r="N40" s="68">
        <v>2</v>
      </c>
      <c r="O40" s="68">
        <v>5</v>
      </c>
      <c r="P40" s="68"/>
      <c r="Q40" s="68"/>
      <c r="R40" s="68"/>
      <c r="S40" s="74">
        <f t="shared" si="6"/>
        <v>15</v>
      </c>
      <c r="T40" s="59"/>
      <c r="U40" s="59"/>
      <c r="V40" s="59"/>
      <c r="W40" s="59"/>
      <c r="Y40" s="67">
        <f t="shared" si="7"/>
        <v>8</v>
      </c>
      <c r="Z40" s="67">
        <f t="shared" si="8"/>
        <v>6</v>
      </c>
      <c r="AA40" s="67">
        <f t="shared" si="9"/>
        <v>12</v>
      </c>
      <c r="AB40" s="67">
        <f t="shared" si="10"/>
        <v>4</v>
      </c>
      <c r="AC40" s="67"/>
      <c r="AD40" s="67"/>
      <c r="AE40" s="60"/>
      <c r="AF40" s="63" t="str">
        <f t="shared" si="1"/>
        <v>1</v>
      </c>
      <c r="AG40" s="63" t="str">
        <f t="shared" si="2"/>
        <v>1</v>
      </c>
      <c r="AH40" s="63" t="str">
        <f t="shared" si="3"/>
        <v>0</v>
      </c>
      <c r="AI40" s="63" t="str">
        <f t="shared" si="4"/>
        <v>1</v>
      </c>
      <c r="AJ40" s="63"/>
      <c r="AK40" s="63"/>
    </row>
    <row r="41" spans="1:37" x14ac:dyDescent="0.25">
      <c r="A41" s="57">
        <v>20</v>
      </c>
      <c r="B41" s="57"/>
      <c r="C41" s="58"/>
      <c r="D41" s="68">
        <v>4</v>
      </c>
      <c r="E41" s="68">
        <v>0</v>
      </c>
      <c r="F41" s="68">
        <v>3</v>
      </c>
      <c r="G41" s="68">
        <v>5</v>
      </c>
      <c r="H41" s="68"/>
      <c r="I41" s="68"/>
      <c r="J41" s="69">
        <f t="shared" si="5"/>
        <v>12</v>
      </c>
      <c r="L41" s="68">
        <v>4</v>
      </c>
      <c r="M41" s="68">
        <v>0</v>
      </c>
      <c r="N41" s="68">
        <v>3</v>
      </c>
      <c r="O41" s="68">
        <v>5</v>
      </c>
      <c r="P41" s="68"/>
      <c r="Q41" s="68"/>
      <c r="R41" s="68"/>
      <c r="S41" s="74">
        <f t="shared" si="6"/>
        <v>12</v>
      </c>
      <c r="T41" s="59"/>
      <c r="U41" s="59"/>
      <c r="V41" s="59"/>
      <c r="W41" s="59"/>
      <c r="Y41" s="67">
        <f t="shared" si="7"/>
        <v>4</v>
      </c>
      <c r="Z41" s="67">
        <f t="shared" si="8"/>
        <v>3</v>
      </c>
      <c r="AA41" s="67">
        <f t="shared" si="9"/>
        <v>13</v>
      </c>
      <c r="AB41" s="67">
        <f t="shared" si="10"/>
        <v>4</v>
      </c>
      <c r="AC41" s="67"/>
      <c r="AD41" s="67"/>
      <c r="AE41" s="60"/>
      <c r="AF41" s="63" t="str">
        <f t="shared" si="1"/>
        <v>0</v>
      </c>
      <c r="AG41" s="63" t="str">
        <f t="shared" si="2"/>
        <v>0</v>
      </c>
      <c r="AH41" s="63" t="str">
        <f t="shared" si="3"/>
        <v>1</v>
      </c>
      <c r="AI41" s="63" t="str">
        <f t="shared" si="4"/>
        <v>1</v>
      </c>
      <c r="AJ41" s="63"/>
      <c r="AK41" s="63"/>
    </row>
    <row r="42" spans="1:37" x14ac:dyDescent="0.25">
      <c r="A42" s="57">
        <v>21</v>
      </c>
      <c r="B42" s="57"/>
      <c r="C42" s="58"/>
      <c r="D42" s="68">
        <v>4</v>
      </c>
      <c r="E42" s="68">
        <v>0</v>
      </c>
      <c r="F42" s="68">
        <v>2</v>
      </c>
      <c r="G42" s="68">
        <v>7</v>
      </c>
      <c r="H42" s="68"/>
      <c r="I42" s="68"/>
      <c r="J42" s="69">
        <f t="shared" si="5"/>
        <v>13</v>
      </c>
      <c r="L42" s="68">
        <v>4</v>
      </c>
      <c r="M42" s="68">
        <v>0</v>
      </c>
      <c r="N42" s="68">
        <v>2</v>
      </c>
      <c r="O42" s="68">
        <v>7</v>
      </c>
      <c r="P42" s="68"/>
      <c r="Q42" s="68"/>
      <c r="R42" s="68"/>
      <c r="S42" s="74">
        <f t="shared" si="6"/>
        <v>13</v>
      </c>
      <c r="T42" s="59"/>
      <c r="U42" s="59"/>
      <c r="V42" s="59"/>
      <c r="W42" s="59"/>
      <c r="Y42" s="67">
        <f t="shared" si="7"/>
        <v>4</v>
      </c>
      <c r="Z42" s="67">
        <f t="shared" si="8"/>
        <v>2</v>
      </c>
      <c r="AA42" s="67">
        <f t="shared" si="9"/>
        <v>16</v>
      </c>
      <c r="AB42" s="67">
        <f t="shared" si="10"/>
        <v>4</v>
      </c>
      <c r="AC42" s="67"/>
      <c r="AD42" s="67"/>
      <c r="AE42" s="60"/>
      <c r="AF42" s="63" t="str">
        <f t="shared" si="1"/>
        <v>0</v>
      </c>
      <c r="AG42" s="63" t="str">
        <f t="shared" si="2"/>
        <v>0</v>
      </c>
      <c r="AH42" s="63" t="str">
        <f t="shared" si="3"/>
        <v>1</v>
      </c>
      <c r="AI42" s="63" t="str">
        <f t="shared" si="4"/>
        <v>1</v>
      </c>
      <c r="AJ42" s="63"/>
      <c r="AK42" s="63"/>
    </row>
    <row r="43" spans="1:37" x14ac:dyDescent="0.25">
      <c r="A43" s="57">
        <v>22</v>
      </c>
      <c r="B43" s="57"/>
      <c r="C43" s="58"/>
      <c r="D43" s="68">
        <v>2</v>
      </c>
      <c r="E43" s="68">
        <v>1</v>
      </c>
      <c r="F43" s="68">
        <v>3</v>
      </c>
      <c r="G43" s="68">
        <v>7</v>
      </c>
      <c r="H43" s="68"/>
      <c r="I43" s="68"/>
      <c r="J43" s="69">
        <f t="shared" si="5"/>
        <v>13</v>
      </c>
      <c r="L43" s="68">
        <v>2</v>
      </c>
      <c r="M43" s="68">
        <v>1</v>
      </c>
      <c r="N43" s="68">
        <v>3</v>
      </c>
      <c r="O43" s="68">
        <v>7</v>
      </c>
      <c r="P43" s="68"/>
      <c r="Q43" s="68"/>
      <c r="R43" s="68"/>
      <c r="S43" s="74">
        <f t="shared" si="6"/>
        <v>13</v>
      </c>
      <c r="T43" s="59"/>
      <c r="U43" s="59"/>
      <c r="V43" s="59"/>
      <c r="W43" s="59"/>
      <c r="Y43" s="67">
        <f t="shared" si="7"/>
        <v>3</v>
      </c>
      <c r="Z43" s="67">
        <f t="shared" si="8"/>
        <v>4</v>
      </c>
      <c r="AA43" s="67">
        <f t="shared" si="9"/>
        <v>17</v>
      </c>
      <c r="AB43" s="67">
        <f t="shared" si="10"/>
        <v>2</v>
      </c>
      <c r="AC43" s="67"/>
      <c r="AD43" s="67"/>
      <c r="AE43" s="60"/>
      <c r="AF43" s="63" t="str">
        <f t="shared" si="1"/>
        <v>0</v>
      </c>
      <c r="AG43" s="63" t="str">
        <f t="shared" si="2"/>
        <v>0</v>
      </c>
      <c r="AH43" s="63" t="str">
        <f t="shared" si="3"/>
        <v>1</v>
      </c>
      <c r="AI43" s="63" t="str">
        <f t="shared" si="4"/>
        <v>0</v>
      </c>
      <c r="AJ43" s="63"/>
      <c r="AK43" s="63"/>
    </row>
    <row r="44" spans="1:37" x14ac:dyDescent="0.25">
      <c r="A44" s="57">
        <v>23</v>
      </c>
      <c r="B44" s="57"/>
      <c r="C44" s="58"/>
      <c r="D44" s="68">
        <v>3</v>
      </c>
      <c r="E44" s="68">
        <v>2</v>
      </c>
      <c r="F44" s="68">
        <v>3</v>
      </c>
      <c r="G44" s="68">
        <v>7</v>
      </c>
      <c r="H44" s="68"/>
      <c r="I44" s="68"/>
      <c r="J44" s="69">
        <f t="shared" si="5"/>
        <v>15</v>
      </c>
      <c r="L44" s="68">
        <v>3</v>
      </c>
      <c r="M44" s="68">
        <v>2</v>
      </c>
      <c r="N44" s="68">
        <v>3</v>
      </c>
      <c r="O44" s="68">
        <v>7</v>
      </c>
      <c r="P44" s="68"/>
      <c r="Q44" s="68"/>
      <c r="R44" s="68"/>
      <c r="S44" s="74">
        <f t="shared" si="6"/>
        <v>15</v>
      </c>
      <c r="T44" s="59"/>
      <c r="U44" s="59"/>
      <c r="V44" s="59"/>
      <c r="W44" s="59"/>
      <c r="Y44" s="67">
        <f t="shared" si="7"/>
        <v>5</v>
      </c>
      <c r="Z44" s="67">
        <f t="shared" si="8"/>
        <v>5</v>
      </c>
      <c r="AA44" s="67">
        <f t="shared" si="9"/>
        <v>17</v>
      </c>
      <c r="AB44" s="67">
        <f t="shared" si="10"/>
        <v>3</v>
      </c>
      <c r="AC44" s="67"/>
      <c r="AD44" s="67"/>
      <c r="AE44" s="60"/>
      <c r="AF44" s="63" t="str">
        <f t="shared" si="1"/>
        <v>1</v>
      </c>
      <c r="AG44" s="63" t="str">
        <f t="shared" si="2"/>
        <v>1</v>
      </c>
      <c r="AH44" s="63" t="str">
        <f t="shared" si="3"/>
        <v>1</v>
      </c>
      <c r="AI44" s="63" t="str">
        <f t="shared" si="4"/>
        <v>1</v>
      </c>
      <c r="AJ44" s="63"/>
      <c r="AK44" s="63"/>
    </row>
    <row r="45" spans="1:37" x14ac:dyDescent="0.25">
      <c r="A45" s="57">
        <v>24</v>
      </c>
      <c r="B45" s="57"/>
      <c r="C45" s="58"/>
      <c r="D45" s="68">
        <v>2</v>
      </c>
      <c r="E45" s="68">
        <v>3</v>
      </c>
      <c r="F45" s="68">
        <v>3</v>
      </c>
      <c r="G45" s="68">
        <v>7</v>
      </c>
      <c r="H45" s="68"/>
      <c r="I45" s="68"/>
      <c r="J45" s="69">
        <f t="shared" si="5"/>
        <v>15</v>
      </c>
      <c r="L45" s="68">
        <v>2</v>
      </c>
      <c r="M45" s="68">
        <v>3</v>
      </c>
      <c r="N45" s="68">
        <v>3</v>
      </c>
      <c r="O45" s="68">
        <v>7</v>
      </c>
      <c r="P45" s="68"/>
      <c r="Q45" s="68"/>
      <c r="R45" s="68"/>
      <c r="S45" s="74">
        <f t="shared" si="6"/>
        <v>15</v>
      </c>
      <c r="T45" s="59"/>
      <c r="U45" s="59"/>
      <c r="V45" s="59"/>
      <c r="W45" s="59"/>
      <c r="Y45" s="67">
        <f t="shared" si="7"/>
        <v>5</v>
      </c>
      <c r="Z45" s="67">
        <f t="shared" si="8"/>
        <v>6</v>
      </c>
      <c r="AA45" s="67">
        <f t="shared" si="9"/>
        <v>17</v>
      </c>
      <c r="AB45" s="67">
        <f t="shared" si="10"/>
        <v>2</v>
      </c>
      <c r="AC45" s="67"/>
      <c r="AD45" s="67"/>
      <c r="AE45" s="60"/>
      <c r="AF45" s="63" t="str">
        <f t="shared" si="1"/>
        <v>1</v>
      </c>
      <c r="AG45" s="63" t="str">
        <f t="shared" si="2"/>
        <v>1</v>
      </c>
      <c r="AH45" s="63" t="str">
        <f t="shared" si="3"/>
        <v>1</v>
      </c>
      <c r="AI45" s="63" t="str">
        <f t="shared" si="4"/>
        <v>0</v>
      </c>
      <c r="AJ45" s="63"/>
      <c r="AK45" s="63"/>
    </row>
    <row r="46" spans="1:37" x14ac:dyDescent="0.25">
      <c r="A46" s="57">
        <v>25</v>
      </c>
      <c r="B46" s="57"/>
      <c r="C46" s="58"/>
      <c r="D46" s="68">
        <v>3</v>
      </c>
      <c r="E46" s="68">
        <v>1</v>
      </c>
      <c r="F46" s="68">
        <v>4</v>
      </c>
      <c r="G46" s="68">
        <v>9</v>
      </c>
      <c r="H46" s="68"/>
      <c r="I46" s="68"/>
      <c r="J46" s="69">
        <f t="shared" si="5"/>
        <v>17</v>
      </c>
      <c r="L46" s="68">
        <v>3</v>
      </c>
      <c r="M46" s="68">
        <v>1</v>
      </c>
      <c r="N46" s="68">
        <v>4</v>
      </c>
      <c r="O46" s="68">
        <v>9</v>
      </c>
      <c r="P46" s="68"/>
      <c r="Q46" s="68"/>
      <c r="R46" s="68"/>
      <c r="S46" s="74">
        <f t="shared" si="6"/>
        <v>17</v>
      </c>
      <c r="T46" s="59"/>
      <c r="U46" s="59"/>
      <c r="V46" s="59"/>
      <c r="W46" s="59"/>
      <c r="Y46" s="67">
        <f t="shared" si="7"/>
        <v>4</v>
      </c>
      <c r="Z46" s="67">
        <f t="shared" si="8"/>
        <v>5</v>
      </c>
      <c r="AA46" s="67">
        <f t="shared" si="9"/>
        <v>22</v>
      </c>
      <c r="AB46" s="67">
        <f t="shared" si="10"/>
        <v>3</v>
      </c>
      <c r="AC46" s="67"/>
      <c r="AD46" s="67"/>
      <c r="AE46" s="60"/>
      <c r="AF46" s="63" t="str">
        <f t="shared" si="1"/>
        <v>0</v>
      </c>
      <c r="AG46" s="63" t="str">
        <f t="shared" si="2"/>
        <v>1</v>
      </c>
      <c r="AH46" s="63" t="str">
        <f t="shared" si="3"/>
        <v>1</v>
      </c>
      <c r="AI46" s="63" t="str">
        <f t="shared" si="4"/>
        <v>1</v>
      </c>
      <c r="AJ46" s="63"/>
      <c r="AK46" s="63"/>
    </row>
    <row r="47" spans="1:37" x14ac:dyDescent="0.25">
      <c r="A47" s="57">
        <v>26</v>
      </c>
      <c r="B47" s="57"/>
      <c r="C47" s="58"/>
      <c r="D47" s="68">
        <v>2</v>
      </c>
      <c r="E47" s="68">
        <v>2</v>
      </c>
      <c r="F47" s="68">
        <v>4</v>
      </c>
      <c r="G47" s="68">
        <v>8</v>
      </c>
      <c r="H47" s="68"/>
      <c r="I47" s="68"/>
      <c r="J47" s="69">
        <f t="shared" si="5"/>
        <v>16</v>
      </c>
      <c r="L47" s="68">
        <v>2</v>
      </c>
      <c r="M47" s="68">
        <v>2</v>
      </c>
      <c r="N47" s="68">
        <v>4</v>
      </c>
      <c r="O47" s="68">
        <v>8</v>
      </c>
      <c r="P47" s="68"/>
      <c r="Q47" s="68"/>
      <c r="R47" s="68"/>
      <c r="S47" s="74">
        <f t="shared" si="6"/>
        <v>16</v>
      </c>
      <c r="T47" s="59"/>
      <c r="U47" s="59"/>
      <c r="V47" s="59"/>
      <c r="W47" s="59"/>
      <c r="Y47" s="67">
        <f t="shared" si="7"/>
        <v>4</v>
      </c>
      <c r="Z47" s="67">
        <f t="shared" si="8"/>
        <v>6</v>
      </c>
      <c r="AA47" s="67">
        <f t="shared" si="9"/>
        <v>20</v>
      </c>
      <c r="AB47" s="67">
        <f t="shared" si="10"/>
        <v>2</v>
      </c>
      <c r="AC47" s="67"/>
      <c r="AD47" s="67"/>
      <c r="AE47" s="60"/>
      <c r="AF47" s="63" t="str">
        <f t="shared" si="1"/>
        <v>0</v>
      </c>
      <c r="AG47" s="63" t="str">
        <f t="shared" si="2"/>
        <v>1</v>
      </c>
      <c r="AH47" s="63" t="str">
        <f t="shared" si="3"/>
        <v>1</v>
      </c>
      <c r="AI47" s="63" t="str">
        <f t="shared" si="4"/>
        <v>0</v>
      </c>
      <c r="AJ47" s="63"/>
      <c r="AK47" s="63"/>
    </row>
    <row r="48" spans="1:37" x14ac:dyDescent="0.25">
      <c r="A48" s="57">
        <v>27</v>
      </c>
      <c r="B48" s="57"/>
      <c r="C48" s="58"/>
      <c r="D48" s="68">
        <v>3</v>
      </c>
      <c r="E48" s="68">
        <v>3</v>
      </c>
      <c r="F48" s="68">
        <v>4</v>
      </c>
      <c r="G48" s="68">
        <v>8</v>
      </c>
      <c r="H48" s="68"/>
      <c r="I48" s="68"/>
      <c r="J48" s="69">
        <f t="shared" si="5"/>
        <v>18</v>
      </c>
      <c r="L48" s="68">
        <v>3</v>
      </c>
      <c r="M48" s="68">
        <v>3</v>
      </c>
      <c r="N48" s="68">
        <v>4</v>
      </c>
      <c r="O48" s="68">
        <v>8</v>
      </c>
      <c r="P48" s="68"/>
      <c r="Q48" s="68"/>
      <c r="R48" s="68"/>
      <c r="S48" s="74">
        <f t="shared" si="6"/>
        <v>18</v>
      </c>
      <c r="T48" s="59"/>
      <c r="U48" s="59"/>
      <c r="V48" s="59"/>
      <c r="W48" s="59"/>
      <c r="Y48" s="67">
        <f t="shared" si="7"/>
        <v>6</v>
      </c>
      <c r="Z48" s="67">
        <f t="shared" si="8"/>
        <v>7</v>
      </c>
      <c r="AA48" s="67">
        <f t="shared" si="9"/>
        <v>20</v>
      </c>
      <c r="AB48" s="67">
        <f t="shared" si="10"/>
        <v>3</v>
      </c>
      <c r="AC48" s="67"/>
      <c r="AD48" s="67"/>
      <c r="AE48" s="60"/>
      <c r="AF48" s="63" t="str">
        <f t="shared" si="1"/>
        <v>1</v>
      </c>
      <c r="AG48" s="63" t="str">
        <f t="shared" si="2"/>
        <v>1</v>
      </c>
      <c r="AH48" s="63" t="str">
        <f t="shared" si="3"/>
        <v>1</v>
      </c>
      <c r="AI48" s="63" t="str">
        <f t="shared" si="4"/>
        <v>1</v>
      </c>
      <c r="AJ48" s="63"/>
      <c r="AK48" s="63"/>
    </row>
    <row r="49" spans="1:37" x14ac:dyDescent="0.25">
      <c r="A49" s="57">
        <v>28</v>
      </c>
      <c r="B49" s="57"/>
      <c r="C49" s="58"/>
      <c r="D49" s="68">
        <v>3</v>
      </c>
      <c r="E49" s="68">
        <v>4</v>
      </c>
      <c r="F49" s="68">
        <v>4</v>
      </c>
      <c r="G49" s="68">
        <v>8</v>
      </c>
      <c r="H49" s="68"/>
      <c r="I49" s="68"/>
      <c r="J49" s="69">
        <f t="shared" si="5"/>
        <v>19</v>
      </c>
      <c r="L49" s="68">
        <v>3</v>
      </c>
      <c r="M49" s="68">
        <v>4</v>
      </c>
      <c r="N49" s="68">
        <v>4</v>
      </c>
      <c r="O49" s="68">
        <v>8</v>
      </c>
      <c r="P49" s="68"/>
      <c r="Q49" s="68"/>
      <c r="R49" s="68"/>
      <c r="S49" s="74">
        <f t="shared" si="6"/>
        <v>19</v>
      </c>
      <c r="T49" s="59"/>
      <c r="U49" s="59"/>
      <c r="V49" s="59"/>
      <c r="W49" s="59"/>
      <c r="Y49" s="67">
        <f t="shared" si="7"/>
        <v>7</v>
      </c>
      <c r="Z49" s="67">
        <f t="shared" si="8"/>
        <v>8</v>
      </c>
      <c r="AA49" s="67">
        <f t="shared" si="9"/>
        <v>20</v>
      </c>
      <c r="AB49" s="67">
        <f t="shared" si="10"/>
        <v>3</v>
      </c>
      <c r="AC49" s="67"/>
      <c r="AD49" s="67"/>
      <c r="AE49" s="60"/>
      <c r="AF49" s="63" t="str">
        <f t="shared" si="1"/>
        <v>1</v>
      </c>
      <c r="AG49" s="63" t="str">
        <f t="shared" si="2"/>
        <v>1</v>
      </c>
      <c r="AH49" s="63" t="str">
        <f t="shared" si="3"/>
        <v>1</v>
      </c>
      <c r="AI49" s="63" t="str">
        <f t="shared" si="4"/>
        <v>1</v>
      </c>
      <c r="AJ49" s="63"/>
      <c r="AK49" s="63"/>
    </row>
    <row r="50" spans="1:37" x14ac:dyDescent="0.25">
      <c r="A50" s="57">
        <v>29</v>
      </c>
      <c r="B50" s="57"/>
      <c r="C50" s="58"/>
      <c r="D50" s="68">
        <v>3</v>
      </c>
      <c r="E50" s="68">
        <v>4</v>
      </c>
      <c r="F50" s="68">
        <v>4</v>
      </c>
      <c r="G50" s="68">
        <v>8</v>
      </c>
      <c r="H50" s="68"/>
      <c r="I50" s="68"/>
      <c r="J50" s="69">
        <f t="shared" si="5"/>
        <v>19</v>
      </c>
      <c r="L50" s="68">
        <v>3</v>
      </c>
      <c r="M50" s="68">
        <v>4</v>
      </c>
      <c r="N50" s="68">
        <v>4</v>
      </c>
      <c r="O50" s="68">
        <v>8</v>
      </c>
      <c r="P50" s="68"/>
      <c r="Q50" s="68"/>
      <c r="R50" s="68"/>
      <c r="S50" s="74">
        <f t="shared" si="6"/>
        <v>19</v>
      </c>
      <c r="T50" s="59"/>
      <c r="U50" s="59"/>
      <c r="V50" s="59"/>
      <c r="W50" s="59"/>
      <c r="Y50" s="67">
        <f t="shared" si="7"/>
        <v>7</v>
      </c>
      <c r="Z50" s="67">
        <f t="shared" si="8"/>
        <v>8</v>
      </c>
      <c r="AA50" s="67">
        <f t="shared" si="9"/>
        <v>20</v>
      </c>
      <c r="AB50" s="67">
        <f t="shared" si="10"/>
        <v>3</v>
      </c>
      <c r="AC50" s="67"/>
      <c r="AD50" s="67"/>
      <c r="AE50" s="60"/>
      <c r="AF50" s="63" t="str">
        <f t="shared" si="1"/>
        <v>1</v>
      </c>
      <c r="AG50" s="63" t="str">
        <f t="shared" si="2"/>
        <v>1</v>
      </c>
      <c r="AH50" s="63" t="str">
        <f t="shared" si="3"/>
        <v>1</v>
      </c>
      <c r="AI50" s="63" t="str">
        <f t="shared" si="4"/>
        <v>1</v>
      </c>
      <c r="AJ50" s="63"/>
      <c r="AK50" s="63"/>
    </row>
    <row r="51" spans="1:37" hidden="1" x14ac:dyDescent="0.25">
      <c r="A51" s="57">
        <v>30</v>
      </c>
      <c r="B51" s="57"/>
      <c r="C51" s="58"/>
      <c r="D51" s="68"/>
      <c r="E51" s="68">
        <v>4</v>
      </c>
      <c r="F51" s="68"/>
      <c r="G51" s="68"/>
      <c r="H51" s="68"/>
      <c r="I51" s="68"/>
      <c r="J51" s="69">
        <f t="shared" si="5"/>
        <v>4</v>
      </c>
      <c r="L51" s="68"/>
      <c r="M51" s="68">
        <v>4</v>
      </c>
      <c r="N51" s="68"/>
      <c r="O51" s="68"/>
      <c r="P51" s="68"/>
      <c r="Q51" s="68"/>
      <c r="R51" s="68"/>
      <c r="S51" s="74">
        <f t="shared" si="6"/>
        <v>4</v>
      </c>
      <c r="T51" s="59"/>
      <c r="U51" s="59"/>
      <c r="V51" s="59"/>
      <c r="W51" s="59"/>
      <c r="Y51" s="67">
        <f t="shared" si="7"/>
        <v>4</v>
      </c>
      <c r="Z51" s="67">
        <f t="shared" si="8"/>
        <v>4</v>
      </c>
      <c r="AA51" s="67">
        <f t="shared" si="9"/>
        <v>0</v>
      </c>
      <c r="AB51" s="67">
        <f t="shared" si="10"/>
        <v>0</v>
      </c>
      <c r="AC51" s="67"/>
      <c r="AD51" s="67"/>
      <c r="AE51" s="60"/>
      <c r="AF51" s="63" t="str">
        <f t="shared" si="1"/>
        <v>0</v>
      </c>
      <c r="AG51" s="63" t="str">
        <f t="shared" si="2"/>
        <v>0</v>
      </c>
      <c r="AH51" s="63" t="str">
        <f t="shared" si="3"/>
        <v>0</v>
      </c>
      <c r="AI51" s="63" t="str">
        <f t="shared" si="4"/>
        <v>0</v>
      </c>
      <c r="AJ51" s="63"/>
      <c r="AK51" s="63"/>
    </row>
    <row r="52" spans="1:37" hidden="1" x14ac:dyDescent="0.25">
      <c r="A52" s="57">
        <v>31</v>
      </c>
      <c r="B52" s="57"/>
      <c r="C52" s="58"/>
      <c r="D52" s="68"/>
      <c r="E52" s="68"/>
      <c r="F52" s="68"/>
      <c r="G52" s="68"/>
      <c r="H52" s="68"/>
      <c r="I52" s="68"/>
      <c r="J52" s="69">
        <f t="shared" si="5"/>
        <v>0</v>
      </c>
      <c r="L52" s="68"/>
      <c r="M52" s="68"/>
      <c r="N52" s="68"/>
      <c r="O52" s="68"/>
      <c r="P52" s="68"/>
      <c r="Q52" s="68"/>
      <c r="R52" s="68"/>
      <c r="S52" s="74">
        <f t="shared" si="6"/>
        <v>0</v>
      </c>
      <c r="T52" s="59"/>
      <c r="U52" s="59"/>
      <c r="V52" s="59"/>
      <c r="W52" s="59"/>
      <c r="Y52" s="67">
        <f t="shared" si="7"/>
        <v>0</v>
      </c>
      <c r="Z52" s="67">
        <f t="shared" si="8"/>
        <v>0</v>
      </c>
      <c r="AA52" s="67">
        <f t="shared" si="9"/>
        <v>0</v>
      </c>
      <c r="AB52" s="67">
        <f t="shared" si="10"/>
        <v>0</v>
      </c>
      <c r="AC52" s="67"/>
      <c r="AD52" s="67"/>
      <c r="AE52" s="60"/>
      <c r="AF52" s="63" t="str">
        <f t="shared" si="1"/>
        <v>0</v>
      </c>
      <c r="AG52" s="63" t="str">
        <f t="shared" si="2"/>
        <v>0</v>
      </c>
      <c r="AH52" s="63" t="str">
        <f t="shared" si="3"/>
        <v>0</v>
      </c>
      <c r="AI52" s="63" t="str">
        <f t="shared" si="4"/>
        <v>0</v>
      </c>
      <c r="AJ52" s="63"/>
      <c r="AK52" s="63"/>
    </row>
    <row r="53" spans="1:37" hidden="1" x14ac:dyDescent="0.25">
      <c r="A53" s="57">
        <v>32</v>
      </c>
      <c r="B53" s="57"/>
      <c r="C53" s="58"/>
      <c r="D53" s="68"/>
      <c r="E53" s="68"/>
      <c r="F53" s="68"/>
      <c r="G53" s="68"/>
      <c r="H53" s="68"/>
      <c r="I53" s="68"/>
      <c r="J53" s="69">
        <f t="shared" si="5"/>
        <v>0</v>
      </c>
      <c r="L53" s="68"/>
      <c r="M53" s="68"/>
      <c r="N53" s="68"/>
      <c r="O53" s="68"/>
      <c r="P53" s="68"/>
      <c r="Q53" s="68"/>
      <c r="R53" s="68"/>
      <c r="S53" s="74">
        <f t="shared" si="6"/>
        <v>0</v>
      </c>
      <c r="T53" s="59"/>
      <c r="U53" s="59"/>
      <c r="V53" s="59"/>
      <c r="W53" s="59"/>
      <c r="Y53" s="67">
        <f t="shared" si="7"/>
        <v>0</v>
      </c>
      <c r="Z53" s="67">
        <f t="shared" si="8"/>
        <v>0</v>
      </c>
      <c r="AA53" s="67">
        <f t="shared" si="9"/>
        <v>0</v>
      </c>
      <c r="AB53" s="67">
        <f t="shared" si="10"/>
        <v>0</v>
      </c>
      <c r="AC53" s="67"/>
      <c r="AD53" s="67"/>
      <c r="AE53" s="60"/>
      <c r="AF53" s="63" t="str">
        <f t="shared" si="1"/>
        <v>0</v>
      </c>
      <c r="AG53" s="63" t="str">
        <f t="shared" si="2"/>
        <v>0</v>
      </c>
      <c r="AH53" s="63" t="str">
        <f t="shared" si="3"/>
        <v>0</v>
      </c>
      <c r="AI53" s="63" t="str">
        <f t="shared" si="4"/>
        <v>0</v>
      </c>
      <c r="AJ53" s="63"/>
      <c r="AK53" s="63"/>
    </row>
    <row r="54" spans="1:37" hidden="1" x14ac:dyDescent="0.25">
      <c r="A54" s="57">
        <v>33</v>
      </c>
      <c r="B54" s="57"/>
      <c r="C54" s="58"/>
      <c r="D54" s="68"/>
      <c r="E54" s="68"/>
      <c r="F54" s="68"/>
      <c r="G54" s="68"/>
      <c r="H54" s="68"/>
      <c r="I54" s="68"/>
      <c r="J54" s="69">
        <f t="shared" si="5"/>
        <v>0</v>
      </c>
      <c r="L54" s="68"/>
      <c r="M54" s="68"/>
      <c r="N54" s="68"/>
      <c r="O54" s="68"/>
      <c r="P54" s="68"/>
      <c r="Q54" s="68"/>
      <c r="R54" s="68"/>
      <c r="S54" s="74">
        <f t="shared" si="6"/>
        <v>0</v>
      </c>
      <c r="T54" s="59"/>
      <c r="U54" s="59"/>
      <c r="V54" s="59"/>
      <c r="W54" s="59"/>
      <c r="Y54" s="67">
        <f t="shared" si="7"/>
        <v>0</v>
      </c>
      <c r="Z54" s="67">
        <f t="shared" si="8"/>
        <v>0</v>
      </c>
      <c r="AA54" s="67">
        <f t="shared" si="9"/>
        <v>0</v>
      </c>
      <c r="AB54" s="67">
        <f t="shared" si="10"/>
        <v>0</v>
      </c>
      <c r="AC54" s="67"/>
      <c r="AD54" s="67"/>
      <c r="AE54" s="60"/>
      <c r="AF54" s="63" t="str">
        <f t="shared" ref="AF54:AF88" si="11">IF(Y54&gt;=$Y$19, "1","0")</f>
        <v>0</v>
      </c>
      <c r="AG54" s="63" t="str">
        <f t="shared" ref="AG54:AG88" si="12">IF(Z54&gt;=$Z$19, "1","0")</f>
        <v>0</v>
      </c>
      <c r="AH54" s="63" t="str">
        <f t="shared" ref="AH54:AH88" si="13">IF(AA54&gt;=$AA$19, "1","0")</f>
        <v>0</v>
      </c>
      <c r="AI54" s="63" t="str">
        <f t="shared" ref="AI54:AI88" si="14">IF(AB54&gt;=$AB$19, "1","0")</f>
        <v>0</v>
      </c>
      <c r="AJ54" s="63"/>
      <c r="AK54" s="63"/>
    </row>
    <row r="55" spans="1:37" hidden="1" x14ac:dyDescent="0.25">
      <c r="A55" s="57">
        <v>34</v>
      </c>
      <c r="B55" s="57"/>
      <c r="C55" s="58"/>
      <c r="D55" s="68"/>
      <c r="E55" s="68"/>
      <c r="F55" s="68"/>
      <c r="G55" s="68"/>
      <c r="H55" s="68"/>
      <c r="I55" s="68"/>
      <c r="J55" s="69">
        <f t="shared" si="5"/>
        <v>0</v>
      </c>
      <c r="L55" s="68"/>
      <c r="M55" s="68"/>
      <c r="N55" s="68"/>
      <c r="O55" s="68"/>
      <c r="P55" s="68"/>
      <c r="Q55" s="68"/>
      <c r="R55" s="68"/>
      <c r="S55" s="74">
        <f t="shared" si="6"/>
        <v>0</v>
      </c>
      <c r="T55" s="59"/>
      <c r="U55" s="59"/>
      <c r="V55" s="59"/>
      <c r="W55" s="59"/>
      <c r="Y55" s="67">
        <f t="shared" si="7"/>
        <v>0</v>
      </c>
      <c r="Z55" s="67">
        <f t="shared" si="8"/>
        <v>0</v>
      </c>
      <c r="AA55" s="67">
        <f t="shared" si="9"/>
        <v>0</v>
      </c>
      <c r="AB55" s="67">
        <f t="shared" si="10"/>
        <v>0</v>
      </c>
      <c r="AC55" s="67"/>
      <c r="AD55" s="67"/>
      <c r="AE55" s="60"/>
      <c r="AF55" s="63" t="str">
        <f t="shared" si="11"/>
        <v>0</v>
      </c>
      <c r="AG55" s="63" t="str">
        <f t="shared" si="12"/>
        <v>0</v>
      </c>
      <c r="AH55" s="63" t="str">
        <f t="shared" si="13"/>
        <v>0</v>
      </c>
      <c r="AI55" s="63" t="str">
        <f t="shared" si="14"/>
        <v>0</v>
      </c>
      <c r="AJ55" s="63"/>
      <c r="AK55" s="63"/>
    </row>
    <row r="56" spans="1:37" hidden="1" x14ac:dyDescent="0.25">
      <c r="A56" s="57">
        <v>35</v>
      </c>
      <c r="B56" s="57"/>
      <c r="C56" s="58"/>
      <c r="D56" s="68"/>
      <c r="E56" s="68"/>
      <c r="F56" s="68"/>
      <c r="G56" s="68"/>
      <c r="H56" s="68"/>
      <c r="I56" s="68"/>
      <c r="J56" s="69">
        <f t="shared" si="5"/>
        <v>0</v>
      </c>
      <c r="L56" s="68"/>
      <c r="M56" s="68"/>
      <c r="N56" s="68"/>
      <c r="O56" s="68"/>
      <c r="P56" s="68"/>
      <c r="Q56" s="68"/>
      <c r="R56" s="68"/>
      <c r="S56" s="74">
        <f t="shared" si="6"/>
        <v>0</v>
      </c>
      <c r="T56" s="59"/>
      <c r="U56" s="59"/>
      <c r="V56" s="59"/>
      <c r="W56" s="59"/>
      <c r="Y56" s="67">
        <f t="shared" si="7"/>
        <v>0</v>
      </c>
      <c r="Z56" s="67">
        <f t="shared" si="8"/>
        <v>0</v>
      </c>
      <c r="AA56" s="67">
        <f t="shared" si="9"/>
        <v>0</v>
      </c>
      <c r="AB56" s="67">
        <f t="shared" si="10"/>
        <v>0</v>
      </c>
      <c r="AC56" s="67"/>
      <c r="AD56" s="67"/>
      <c r="AE56" s="60"/>
      <c r="AF56" s="63" t="str">
        <f t="shared" si="11"/>
        <v>0</v>
      </c>
      <c r="AG56" s="63" t="str">
        <f t="shared" si="12"/>
        <v>0</v>
      </c>
      <c r="AH56" s="63" t="str">
        <f t="shared" si="13"/>
        <v>0</v>
      </c>
      <c r="AI56" s="63" t="str">
        <f t="shared" si="14"/>
        <v>0</v>
      </c>
      <c r="AJ56" s="63"/>
      <c r="AK56" s="63"/>
    </row>
    <row r="57" spans="1:37" hidden="1" x14ac:dyDescent="0.25">
      <c r="A57" s="57">
        <v>36</v>
      </c>
      <c r="B57" s="57"/>
      <c r="C57" s="58"/>
      <c r="D57" s="68"/>
      <c r="E57" s="68"/>
      <c r="F57" s="68"/>
      <c r="G57" s="68"/>
      <c r="H57" s="68"/>
      <c r="I57" s="68"/>
      <c r="J57" s="69">
        <f t="shared" si="5"/>
        <v>0</v>
      </c>
      <c r="L57" s="68"/>
      <c r="M57" s="68"/>
      <c r="N57" s="68"/>
      <c r="O57" s="68"/>
      <c r="P57" s="68"/>
      <c r="Q57" s="68"/>
      <c r="R57" s="68"/>
      <c r="S57" s="74">
        <f t="shared" si="6"/>
        <v>0</v>
      </c>
      <c r="T57" s="59"/>
      <c r="U57" s="59"/>
      <c r="V57" s="59"/>
      <c r="W57" s="59"/>
      <c r="Y57" s="67">
        <f t="shared" si="7"/>
        <v>0</v>
      </c>
      <c r="Z57" s="67">
        <f t="shared" si="8"/>
        <v>0</v>
      </c>
      <c r="AA57" s="67">
        <f t="shared" si="9"/>
        <v>0</v>
      </c>
      <c r="AB57" s="67">
        <f t="shared" si="10"/>
        <v>0</v>
      </c>
      <c r="AC57" s="67"/>
      <c r="AD57" s="67"/>
      <c r="AE57" s="60"/>
      <c r="AF57" s="63" t="str">
        <f t="shared" si="11"/>
        <v>0</v>
      </c>
      <c r="AG57" s="63" t="str">
        <f t="shared" si="12"/>
        <v>0</v>
      </c>
      <c r="AH57" s="63" t="str">
        <f t="shared" si="13"/>
        <v>0</v>
      </c>
      <c r="AI57" s="63" t="str">
        <f t="shared" si="14"/>
        <v>0</v>
      </c>
      <c r="AJ57" s="63"/>
      <c r="AK57" s="63"/>
    </row>
    <row r="58" spans="1:37" hidden="1" x14ac:dyDescent="0.25">
      <c r="A58" s="57">
        <v>37</v>
      </c>
      <c r="B58" s="57"/>
      <c r="C58" s="58"/>
      <c r="D58" s="68"/>
      <c r="E58" s="68"/>
      <c r="F58" s="68"/>
      <c r="G58" s="68"/>
      <c r="H58" s="68"/>
      <c r="I58" s="68"/>
      <c r="J58" s="69">
        <f t="shared" si="5"/>
        <v>0</v>
      </c>
      <c r="L58" s="68"/>
      <c r="M58" s="68"/>
      <c r="N58" s="68"/>
      <c r="O58" s="68"/>
      <c r="P58" s="68"/>
      <c r="Q58" s="68"/>
      <c r="R58" s="68"/>
      <c r="S58" s="74">
        <f t="shared" si="6"/>
        <v>0</v>
      </c>
      <c r="T58" s="59"/>
      <c r="U58" s="59"/>
      <c r="V58" s="59"/>
      <c r="W58" s="59"/>
      <c r="Y58" s="67">
        <f t="shared" si="7"/>
        <v>0</v>
      </c>
      <c r="Z58" s="67">
        <f t="shared" si="8"/>
        <v>0</v>
      </c>
      <c r="AA58" s="67">
        <f t="shared" si="9"/>
        <v>0</v>
      </c>
      <c r="AB58" s="67">
        <f t="shared" si="10"/>
        <v>0</v>
      </c>
      <c r="AC58" s="67"/>
      <c r="AD58" s="67"/>
      <c r="AE58" s="60"/>
      <c r="AF58" s="63" t="str">
        <f t="shared" si="11"/>
        <v>0</v>
      </c>
      <c r="AG58" s="63" t="str">
        <f t="shared" si="12"/>
        <v>0</v>
      </c>
      <c r="AH58" s="63" t="str">
        <f t="shared" si="13"/>
        <v>0</v>
      </c>
      <c r="AI58" s="63" t="str">
        <f t="shared" si="14"/>
        <v>0</v>
      </c>
      <c r="AJ58" s="63"/>
      <c r="AK58" s="63"/>
    </row>
    <row r="59" spans="1:37" hidden="1" x14ac:dyDescent="0.25">
      <c r="A59" s="57">
        <v>38</v>
      </c>
      <c r="B59" s="57"/>
      <c r="C59" s="58"/>
      <c r="D59" s="68"/>
      <c r="E59" s="68"/>
      <c r="F59" s="68"/>
      <c r="G59" s="68"/>
      <c r="H59" s="68"/>
      <c r="I59" s="68"/>
      <c r="J59" s="69">
        <f t="shared" si="5"/>
        <v>0</v>
      </c>
      <c r="L59" s="68"/>
      <c r="M59" s="68"/>
      <c r="N59" s="68"/>
      <c r="O59" s="68"/>
      <c r="P59" s="68"/>
      <c r="Q59" s="68"/>
      <c r="R59" s="68"/>
      <c r="S59" s="74">
        <f t="shared" si="6"/>
        <v>0</v>
      </c>
      <c r="T59" s="59"/>
      <c r="U59" s="59"/>
      <c r="V59" s="59"/>
      <c r="W59" s="59"/>
      <c r="Y59" s="67">
        <f t="shared" si="7"/>
        <v>0</v>
      </c>
      <c r="Z59" s="67">
        <f t="shared" si="8"/>
        <v>0</v>
      </c>
      <c r="AA59" s="67">
        <f t="shared" si="9"/>
        <v>0</v>
      </c>
      <c r="AB59" s="67">
        <f t="shared" si="10"/>
        <v>0</v>
      </c>
      <c r="AC59" s="67"/>
      <c r="AD59" s="67"/>
      <c r="AE59" s="60"/>
      <c r="AF59" s="63" t="str">
        <f t="shared" si="11"/>
        <v>0</v>
      </c>
      <c r="AG59" s="63" t="str">
        <f t="shared" si="12"/>
        <v>0</v>
      </c>
      <c r="AH59" s="63" t="str">
        <f t="shared" si="13"/>
        <v>0</v>
      </c>
      <c r="AI59" s="63" t="str">
        <f t="shared" si="14"/>
        <v>0</v>
      </c>
      <c r="AJ59" s="63"/>
      <c r="AK59" s="63"/>
    </row>
    <row r="60" spans="1:37" hidden="1" x14ac:dyDescent="0.25">
      <c r="A60" s="57">
        <v>39</v>
      </c>
      <c r="B60" s="57"/>
      <c r="C60" s="58"/>
      <c r="D60" s="68"/>
      <c r="E60" s="68"/>
      <c r="F60" s="68"/>
      <c r="G60" s="68"/>
      <c r="H60" s="68"/>
      <c r="I60" s="68"/>
      <c r="J60" s="69">
        <f t="shared" si="5"/>
        <v>0</v>
      </c>
      <c r="L60" s="68"/>
      <c r="M60" s="68"/>
      <c r="N60" s="68"/>
      <c r="O60" s="68"/>
      <c r="P60" s="68"/>
      <c r="Q60" s="68"/>
      <c r="R60" s="68"/>
      <c r="S60" s="74">
        <f t="shared" si="6"/>
        <v>0</v>
      </c>
      <c r="T60" s="59"/>
      <c r="U60" s="59"/>
      <c r="V60" s="59"/>
      <c r="W60" s="59"/>
      <c r="Y60" s="67">
        <f t="shared" si="7"/>
        <v>0</v>
      </c>
      <c r="Z60" s="67">
        <f t="shared" si="8"/>
        <v>0</v>
      </c>
      <c r="AA60" s="67">
        <f t="shared" si="9"/>
        <v>0</v>
      </c>
      <c r="AB60" s="67">
        <f t="shared" si="10"/>
        <v>0</v>
      </c>
      <c r="AC60" s="67"/>
      <c r="AD60" s="67"/>
      <c r="AE60" s="60"/>
      <c r="AF60" s="63" t="str">
        <f t="shared" si="11"/>
        <v>0</v>
      </c>
      <c r="AG60" s="63" t="str">
        <f t="shared" si="12"/>
        <v>0</v>
      </c>
      <c r="AH60" s="63" t="str">
        <f t="shared" si="13"/>
        <v>0</v>
      </c>
      <c r="AI60" s="63" t="str">
        <f t="shared" si="14"/>
        <v>0</v>
      </c>
      <c r="AJ60" s="63"/>
      <c r="AK60" s="63"/>
    </row>
    <row r="61" spans="1:37" hidden="1" x14ac:dyDescent="0.25">
      <c r="A61" s="57">
        <v>40</v>
      </c>
      <c r="B61" s="57"/>
      <c r="C61" s="58"/>
      <c r="D61" s="68"/>
      <c r="E61" s="68"/>
      <c r="F61" s="68"/>
      <c r="G61" s="68"/>
      <c r="H61" s="68"/>
      <c r="I61" s="68"/>
      <c r="J61" s="69">
        <f t="shared" si="5"/>
        <v>0</v>
      </c>
      <c r="L61" s="68"/>
      <c r="M61" s="68"/>
      <c r="N61" s="68"/>
      <c r="O61" s="68"/>
      <c r="P61" s="68"/>
      <c r="Q61" s="68"/>
      <c r="R61" s="68"/>
      <c r="S61" s="74">
        <f t="shared" si="6"/>
        <v>0</v>
      </c>
      <c r="T61" s="59"/>
      <c r="U61" s="59"/>
      <c r="V61" s="59"/>
      <c r="W61" s="59"/>
      <c r="Y61" s="67">
        <f t="shared" si="7"/>
        <v>0</v>
      </c>
      <c r="Z61" s="67">
        <f t="shared" si="8"/>
        <v>0</v>
      </c>
      <c r="AA61" s="67">
        <f t="shared" si="9"/>
        <v>0</v>
      </c>
      <c r="AB61" s="67">
        <f t="shared" si="10"/>
        <v>0</v>
      </c>
      <c r="AC61" s="67"/>
      <c r="AD61" s="67"/>
      <c r="AE61" s="60"/>
      <c r="AF61" s="63" t="str">
        <f t="shared" si="11"/>
        <v>0</v>
      </c>
      <c r="AG61" s="63" t="str">
        <f t="shared" si="12"/>
        <v>0</v>
      </c>
      <c r="AH61" s="63" t="str">
        <f t="shared" si="13"/>
        <v>0</v>
      </c>
      <c r="AI61" s="63" t="str">
        <f t="shared" si="14"/>
        <v>0</v>
      </c>
      <c r="AJ61" s="63"/>
      <c r="AK61" s="63"/>
    </row>
    <row r="62" spans="1:37" hidden="1" x14ac:dyDescent="0.25">
      <c r="A62" s="57">
        <v>41</v>
      </c>
      <c r="B62" s="57"/>
      <c r="C62" s="58"/>
      <c r="D62" s="68"/>
      <c r="E62" s="68"/>
      <c r="F62" s="68"/>
      <c r="G62" s="68"/>
      <c r="H62" s="68"/>
      <c r="I62" s="68"/>
      <c r="J62" s="69">
        <f t="shared" si="5"/>
        <v>0</v>
      </c>
      <c r="L62" s="68"/>
      <c r="M62" s="68"/>
      <c r="N62" s="68"/>
      <c r="O62" s="68"/>
      <c r="P62" s="68"/>
      <c r="Q62" s="68"/>
      <c r="R62" s="68"/>
      <c r="S62" s="74">
        <f t="shared" si="6"/>
        <v>0</v>
      </c>
      <c r="T62" s="59"/>
      <c r="U62" s="59"/>
      <c r="V62" s="59"/>
      <c r="W62" s="59"/>
      <c r="Y62" s="67">
        <f t="shared" si="7"/>
        <v>0</v>
      </c>
      <c r="Z62" s="67">
        <f t="shared" si="8"/>
        <v>0</v>
      </c>
      <c r="AA62" s="67">
        <f t="shared" si="9"/>
        <v>0</v>
      </c>
      <c r="AB62" s="67">
        <f t="shared" si="10"/>
        <v>0</v>
      </c>
      <c r="AC62" s="67"/>
      <c r="AD62" s="67"/>
      <c r="AE62" s="60"/>
      <c r="AF62" s="63" t="str">
        <f t="shared" si="11"/>
        <v>0</v>
      </c>
      <c r="AG62" s="63" t="str">
        <f t="shared" si="12"/>
        <v>0</v>
      </c>
      <c r="AH62" s="63" t="str">
        <f t="shared" si="13"/>
        <v>0</v>
      </c>
      <c r="AI62" s="63" t="str">
        <f t="shared" si="14"/>
        <v>0</v>
      </c>
      <c r="AJ62" s="63"/>
      <c r="AK62" s="63"/>
    </row>
    <row r="63" spans="1:37" hidden="1" x14ac:dyDescent="0.25">
      <c r="A63" s="57">
        <v>42</v>
      </c>
      <c r="B63" s="57"/>
      <c r="C63" s="58"/>
      <c r="D63" s="68"/>
      <c r="E63" s="68"/>
      <c r="F63" s="68"/>
      <c r="G63" s="68"/>
      <c r="H63" s="68"/>
      <c r="I63" s="68"/>
      <c r="J63" s="69">
        <f t="shared" si="5"/>
        <v>0</v>
      </c>
      <c r="L63" s="68"/>
      <c r="M63" s="68"/>
      <c r="N63" s="68"/>
      <c r="O63" s="68"/>
      <c r="P63" s="68"/>
      <c r="Q63" s="68"/>
      <c r="R63" s="68"/>
      <c r="S63" s="74">
        <f t="shared" si="6"/>
        <v>0</v>
      </c>
      <c r="T63" s="59"/>
      <c r="U63" s="59"/>
      <c r="V63" s="59"/>
      <c r="W63" s="59"/>
      <c r="Y63" s="67">
        <f t="shared" si="7"/>
        <v>0</v>
      </c>
      <c r="Z63" s="67">
        <f t="shared" si="8"/>
        <v>0</v>
      </c>
      <c r="AA63" s="67">
        <f t="shared" si="9"/>
        <v>0</v>
      </c>
      <c r="AB63" s="67">
        <f t="shared" si="10"/>
        <v>0</v>
      </c>
      <c r="AC63" s="67"/>
      <c r="AD63" s="67"/>
      <c r="AE63" s="60"/>
      <c r="AF63" s="63" t="str">
        <f t="shared" si="11"/>
        <v>0</v>
      </c>
      <c r="AG63" s="63" t="str">
        <f t="shared" si="12"/>
        <v>0</v>
      </c>
      <c r="AH63" s="63" t="str">
        <f t="shared" si="13"/>
        <v>0</v>
      </c>
      <c r="AI63" s="63" t="str">
        <f t="shared" si="14"/>
        <v>0</v>
      </c>
      <c r="AJ63" s="63"/>
      <c r="AK63" s="63"/>
    </row>
    <row r="64" spans="1:37" hidden="1" x14ac:dyDescent="0.25">
      <c r="A64" s="57">
        <v>43</v>
      </c>
      <c r="B64" s="57"/>
      <c r="C64" s="58"/>
      <c r="D64" s="68"/>
      <c r="E64" s="68"/>
      <c r="F64" s="68"/>
      <c r="G64" s="68"/>
      <c r="H64" s="68"/>
      <c r="I64" s="68"/>
      <c r="J64" s="69">
        <f t="shared" si="5"/>
        <v>0</v>
      </c>
      <c r="L64" s="68"/>
      <c r="M64" s="68"/>
      <c r="N64" s="68"/>
      <c r="O64" s="68"/>
      <c r="P64" s="68"/>
      <c r="Q64" s="68"/>
      <c r="R64" s="68"/>
      <c r="S64" s="74">
        <f t="shared" si="6"/>
        <v>0</v>
      </c>
      <c r="T64" s="59"/>
      <c r="U64" s="59"/>
      <c r="V64" s="59"/>
      <c r="W64" s="59"/>
      <c r="Y64" s="67">
        <f t="shared" si="7"/>
        <v>0</v>
      </c>
      <c r="Z64" s="67">
        <f t="shared" si="8"/>
        <v>0</v>
      </c>
      <c r="AA64" s="67">
        <f t="shared" si="9"/>
        <v>0</v>
      </c>
      <c r="AB64" s="67">
        <f t="shared" si="10"/>
        <v>0</v>
      </c>
      <c r="AC64" s="67"/>
      <c r="AD64" s="67"/>
      <c r="AE64" s="60"/>
      <c r="AF64" s="63" t="str">
        <f t="shared" si="11"/>
        <v>0</v>
      </c>
      <c r="AG64" s="63" t="str">
        <f t="shared" si="12"/>
        <v>0</v>
      </c>
      <c r="AH64" s="63" t="str">
        <f t="shared" si="13"/>
        <v>0</v>
      </c>
      <c r="AI64" s="63" t="str">
        <f t="shared" si="14"/>
        <v>0</v>
      </c>
      <c r="AJ64" s="63"/>
      <c r="AK64" s="63"/>
    </row>
    <row r="65" spans="1:37" hidden="1" x14ac:dyDescent="0.25">
      <c r="A65" s="57">
        <v>44</v>
      </c>
      <c r="B65" s="57"/>
      <c r="C65" s="58"/>
      <c r="D65" s="68"/>
      <c r="E65" s="68"/>
      <c r="F65" s="68"/>
      <c r="G65" s="68"/>
      <c r="H65" s="68"/>
      <c r="I65" s="68"/>
      <c r="J65" s="69">
        <f t="shared" si="5"/>
        <v>0</v>
      </c>
      <c r="L65" s="68"/>
      <c r="M65" s="68"/>
      <c r="N65" s="68"/>
      <c r="O65" s="68"/>
      <c r="P65" s="68"/>
      <c r="Q65" s="68"/>
      <c r="R65" s="68"/>
      <c r="S65" s="74">
        <f t="shared" si="6"/>
        <v>0</v>
      </c>
      <c r="T65" s="59"/>
      <c r="U65" s="59"/>
      <c r="V65" s="59"/>
      <c r="W65" s="59"/>
      <c r="Y65" s="67">
        <f t="shared" si="7"/>
        <v>0</v>
      </c>
      <c r="Z65" s="67">
        <f t="shared" si="8"/>
        <v>0</v>
      </c>
      <c r="AA65" s="67">
        <f t="shared" si="9"/>
        <v>0</v>
      </c>
      <c r="AB65" s="67">
        <f t="shared" si="10"/>
        <v>0</v>
      </c>
      <c r="AC65" s="67"/>
      <c r="AD65" s="67"/>
      <c r="AE65" s="60"/>
      <c r="AF65" s="63" t="str">
        <f t="shared" si="11"/>
        <v>0</v>
      </c>
      <c r="AG65" s="63" t="str">
        <f t="shared" si="12"/>
        <v>0</v>
      </c>
      <c r="AH65" s="63" t="str">
        <f t="shared" si="13"/>
        <v>0</v>
      </c>
      <c r="AI65" s="63" t="str">
        <f t="shared" si="14"/>
        <v>0</v>
      </c>
      <c r="AJ65" s="63"/>
      <c r="AK65" s="63"/>
    </row>
    <row r="66" spans="1:37" hidden="1" x14ac:dyDescent="0.25">
      <c r="A66" s="57">
        <v>45</v>
      </c>
      <c r="B66" s="57"/>
      <c r="C66" s="58"/>
      <c r="D66" s="68"/>
      <c r="E66" s="68"/>
      <c r="F66" s="68"/>
      <c r="G66" s="68"/>
      <c r="H66" s="68"/>
      <c r="I66" s="68"/>
      <c r="J66" s="69">
        <f t="shared" si="5"/>
        <v>0</v>
      </c>
      <c r="L66" s="68"/>
      <c r="M66" s="68"/>
      <c r="N66" s="68"/>
      <c r="O66" s="68"/>
      <c r="P66" s="68"/>
      <c r="Q66" s="68"/>
      <c r="R66" s="68"/>
      <c r="S66" s="74">
        <f t="shared" si="6"/>
        <v>0</v>
      </c>
      <c r="T66" s="59"/>
      <c r="U66" s="59"/>
      <c r="V66" s="59"/>
      <c r="W66" s="59"/>
      <c r="Y66" s="67">
        <f t="shared" si="7"/>
        <v>0</v>
      </c>
      <c r="Z66" s="67">
        <f t="shared" si="8"/>
        <v>0</v>
      </c>
      <c r="AA66" s="67">
        <f t="shared" si="9"/>
        <v>0</v>
      </c>
      <c r="AB66" s="67">
        <f t="shared" si="10"/>
        <v>0</v>
      </c>
      <c r="AC66" s="67"/>
      <c r="AD66" s="67"/>
      <c r="AE66" s="60"/>
      <c r="AF66" s="63" t="str">
        <f t="shared" si="11"/>
        <v>0</v>
      </c>
      <c r="AG66" s="63" t="str">
        <f t="shared" si="12"/>
        <v>0</v>
      </c>
      <c r="AH66" s="63" t="str">
        <f t="shared" si="13"/>
        <v>0</v>
      </c>
      <c r="AI66" s="63" t="str">
        <f t="shared" si="14"/>
        <v>0</v>
      </c>
      <c r="AJ66" s="63"/>
      <c r="AK66" s="63"/>
    </row>
    <row r="67" spans="1:37" hidden="1" x14ac:dyDescent="0.25">
      <c r="A67" s="57">
        <v>46</v>
      </c>
      <c r="B67" s="57"/>
      <c r="C67" s="58"/>
      <c r="D67" s="68"/>
      <c r="E67" s="68"/>
      <c r="F67" s="68"/>
      <c r="G67" s="68"/>
      <c r="H67" s="68"/>
      <c r="I67" s="68"/>
      <c r="J67" s="69">
        <f t="shared" si="5"/>
        <v>0</v>
      </c>
      <c r="L67" s="68"/>
      <c r="M67" s="68"/>
      <c r="N67" s="68"/>
      <c r="O67" s="68"/>
      <c r="P67" s="68"/>
      <c r="Q67" s="68"/>
      <c r="R67" s="68"/>
      <c r="S67" s="74">
        <f t="shared" si="6"/>
        <v>0</v>
      </c>
      <c r="T67" s="59"/>
      <c r="U67" s="59"/>
      <c r="V67" s="59"/>
      <c r="W67" s="59"/>
      <c r="Y67" s="67">
        <f t="shared" si="7"/>
        <v>0</v>
      </c>
      <c r="Z67" s="67">
        <f t="shared" si="8"/>
        <v>0</v>
      </c>
      <c r="AA67" s="67">
        <f t="shared" si="9"/>
        <v>0</v>
      </c>
      <c r="AB67" s="67">
        <f t="shared" si="10"/>
        <v>0</v>
      </c>
      <c r="AC67" s="67"/>
      <c r="AD67" s="67"/>
      <c r="AE67" s="60"/>
      <c r="AF67" s="63" t="str">
        <f t="shared" si="11"/>
        <v>0</v>
      </c>
      <c r="AG67" s="63" t="str">
        <f t="shared" si="12"/>
        <v>0</v>
      </c>
      <c r="AH67" s="63" t="str">
        <f t="shared" si="13"/>
        <v>0</v>
      </c>
      <c r="AI67" s="63" t="str">
        <f t="shared" si="14"/>
        <v>0</v>
      </c>
      <c r="AJ67" s="63"/>
      <c r="AK67" s="63"/>
    </row>
    <row r="68" spans="1:37" hidden="1" x14ac:dyDescent="0.25">
      <c r="A68" s="57">
        <v>47</v>
      </c>
      <c r="B68" s="57"/>
      <c r="C68" s="58"/>
      <c r="D68" s="68"/>
      <c r="E68" s="68"/>
      <c r="F68" s="68"/>
      <c r="G68" s="68"/>
      <c r="H68" s="68"/>
      <c r="I68" s="68"/>
      <c r="J68" s="69">
        <f t="shared" si="5"/>
        <v>0</v>
      </c>
      <c r="L68" s="68"/>
      <c r="M68" s="68"/>
      <c r="N68" s="68"/>
      <c r="O68" s="68"/>
      <c r="P68" s="68"/>
      <c r="Q68" s="68"/>
      <c r="R68" s="68"/>
      <c r="S68" s="74">
        <f t="shared" si="6"/>
        <v>0</v>
      </c>
      <c r="T68" s="59"/>
      <c r="U68" s="59"/>
      <c r="V68" s="59"/>
      <c r="W68" s="59"/>
      <c r="Y68" s="67">
        <f t="shared" si="7"/>
        <v>0</v>
      </c>
      <c r="Z68" s="67">
        <f t="shared" si="8"/>
        <v>0</v>
      </c>
      <c r="AA68" s="67">
        <f t="shared" si="9"/>
        <v>0</v>
      </c>
      <c r="AB68" s="67">
        <f t="shared" si="10"/>
        <v>0</v>
      </c>
      <c r="AC68" s="67"/>
      <c r="AD68" s="67"/>
      <c r="AE68" s="60"/>
      <c r="AF68" s="63" t="str">
        <f t="shared" si="11"/>
        <v>0</v>
      </c>
      <c r="AG68" s="63" t="str">
        <f t="shared" si="12"/>
        <v>0</v>
      </c>
      <c r="AH68" s="63" t="str">
        <f t="shared" si="13"/>
        <v>0</v>
      </c>
      <c r="AI68" s="63" t="str">
        <f t="shared" si="14"/>
        <v>0</v>
      </c>
      <c r="AJ68" s="63"/>
      <c r="AK68" s="63"/>
    </row>
    <row r="69" spans="1:37" hidden="1" x14ac:dyDescent="0.25">
      <c r="A69" s="57">
        <v>48</v>
      </c>
      <c r="B69" s="57"/>
      <c r="C69" s="58"/>
      <c r="D69" s="68"/>
      <c r="E69" s="68"/>
      <c r="F69" s="68"/>
      <c r="G69" s="68"/>
      <c r="H69" s="68"/>
      <c r="I69" s="68"/>
      <c r="J69" s="69">
        <f t="shared" si="5"/>
        <v>0</v>
      </c>
      <c r="L69" s="68"/>
      <c r="M69" s="68"/>
      <c r="N69" s="68"/>
      <c r="O69" s="68"/>
      <c r="P69" s="68"/>
      <c r="Q69" s="68"/>
      <c r="R69" s="68"/>
      <c r="S69" s="74">
        <f t="shared" si="6"/>
        <v>0</v>
      </c>
      <c r="T69" s="59"/>
      <c r="U69" s="59"/>
      <c r="V69" s="59"/>
      <c r="W69" s="59"/>
      <c r="Y69" s="67">
        <f t="shared" si="7"/>
        <v>0</v>
      </c>
      <c r="Z69" s="67">
        <f t="shared" si="8"/>
        <v>0</v>
      </c>
      <c r="AA69" s="67">
        <f t="shared" si="9"/>
        <v>0</v>
      </c>
      <c r="AB69" s="67">
        <f t="shared" si="10"/>
        <v>0</v>
      </c>
      <c r="AC69" s="67"/>
      <c r="AD69" s="67"/>
      <c r="AE69" s="60"/>
      <c r="AF69" s="63" t="str">
        <f t="shared" si="11"/>
        <v>0</v>
      </c>
      <c r="AG69" s="63" t="str">
        <f t="shared" si="12"/>
        <v>0</v>
      </c>
      <c r="AH69" s="63" t="str">
        <f t="shared" si="13"/>
        <v>0</v>
      </c>
      <c r="AI69" s="63" t="str">
        <f t="shared" si="14"/>
        <v>0</v>
      </c>
      <c r="AJ69" s="63"/>
      <c r="AK69" s="63"/>
    </row>
    <row r="70" spans="1:37" hidden="1" x14ac:dyDescent="0.25">
      <c r="A70" s="57">
        <v>49</v>
      </c>
      <c r="B70" s="57"/>
      <c r="C70" s="58"/>
      <c r="D70" s="68"/>
      <c r="E70" s="68"/>
      <c r="F70" s="68"/>
      <c r="G70" s="68"/>
      <c r="H70" s="68"/>
      <c r="I70" s="68"/>
      <c r="J70" s="69">
        <f t="shared" si="5"/>
        <v>0</v>
      </c>
      <c r="L70" s="68"/>
      <c r="M70" s="68"/>
      <c r="N70" s="68"/>
      <c r="O70" s="68"/>
      <c r="P70" s="68"/>
      <c r="Q70" s="68"/>
      <c r="R70" s="68"/>
      <c r="S70" s="74">
        <f t="shared" si="6"/>
        <v>0</v>
      </c>
      <c r="T70" s="59"/>
      <c r="U70" s="59"/>
      <c r="V70" s="59"/>
      <c r="W70" s="59"/>
      <c r="Y70" s="67">
        <f t="shared" si="7"/>
        <v>0</v>
      </c>
      <c r="Z70" s="67">
        <f t="shared" si="8"/>
        <v>0</v>
      </c>
      <c r="AA70" s="67">
        <f t="shared" si="9"/>
        <v>0</v>
      </c>
      <c r="AB70" s="67">
        <f t="shared" si="10"/>
        <v>0</v>
      </c>
      <c r="AC70" s="67"/>
      <c r="AD70" s="67"/>
      <c r="AE70" s="60"/>
      <c r="AF70" s="63" t="str">
        <f t="shared" si="11"/>
        <v>0</v>
      </c>
      <c r="AG70" s="63" t="str">
        <f t="shared" si="12"/>
        <v>0</v>
      </c>
      <c r="AH70" s="63" t="str">
        <f t="shared" si="13"/>
        <v>0</v>
      </c>
      <c r="AI70" s="63" t="str">
        <f t="shared" si="14"/>
        <v>0</v>
      </c>
      <c r="AJ70" s="63"/>
      <c r="AK70" s="63"/>
    </row>
    <row r="71" spans="1:37" hidden="1" x14ac:dyDescent="0.25">
      <c r="A71" s="57">
        <v>50</v>
      </c>
      <c r="B71" s="57"/>
      <c r="C71" s="58"/>
      <c r="D71" s="68"/>
      <c r="E71" s="68"/>
      <c r="F71" s="68"/>
      <c r="G71" s="68"/>
      <c r="H71" s="68"/>
      <c r="I71" s="68"/>
      <c r="J71" s="69">
        <f t="shared" si="5"/>
        <v>0</v>
      </c>
      <c r="L71" s="68"/>
      <c r="M71" s="68"/>
      <c r="N71" s="68"/>
      <c r="O71" s="68"/>
      <c r="P71" s="68"/>
      <c r="Q71" s="68"/>
      <c r="R71" s="68"/>
      <c r="S71" s="74">
        <f t="shared" si="6"/>
        <v>0</v>
      </c>
      <c r="T71" s="59"/>
      <c r="U71" s="59"/>
      <c r="V71" s="59"/>
      <c r="W71" s="59"/>
      <c r="Y71" s="67">
        <f t="shared" si="7"/>
        <v>0</v>
      </c>
      <c r="Z71" s="67">
        <f t="shared" si="8"/>
        <v>0</v>
      </c>
      <c r="AA71" s="67">
        <f t="shared" si="9"/>
        <v>0</v>
      </c>
      <c r="AB71" s="67">
        <f t="shared" si="10"/>
        <v>0</v>
      </c>
      <c r="AC71" s="67"/>
      <c r="AD71" s="67"/>
      <c r="AE71" s="60"/>
      <c r="AF71" s="63" t="str">
        <f t="shared" si="11"/>
        <v>0</v>
      </c>
      <c r="AG71" s="63" t="str">
        <f t="shared" si="12"/>
        <v>0</v>
      </c>
      <c r="AH71" s="63" t="str">
        <f t="shared" si="13"/>
        <v>0</v>
      </c>
      <c r="AI71" s="63" t="str">
        <f t="shared" si="14"/>
        <v>0</v>
      </c>
      <c r="AJ71" s="63"/>
      <c r="AK71" s="63"/>
    </row>
    <row r="72" spans="1:37" hidden="1" x14ac:dyDescent="0.25">
      <c r="A72" s="57">
        <v>51</v>
      </c>
      <c r="B72" s="57"/>
      <c r="C72" s="58"/>
      <c r="D72" s="68"/>
      <c r="E72" s="68"/>
      <c r="F72" s="68">
        <v>2</v>
      </c>
      <c r="G72" s="68"/>
      <c r="H72" s="68"/>
      <c r="I72" s="68"/>
      <c r="J72" s="69">
        <f t="shared" si="5"/>
        <v>2</v>
      </c>
      <c r="L72" s="68"/>
      <c r="M72" s="68"/>
      <c r="N72" s="68">
        <v>2</v>
      </c>
      <c r="O72" s="68"/>
      <c r="P72" s="68"/>
      <c r="Q72" s="68"/>
      <c r="R72" s="68"/>
      <c r="S72" s="74">
        <f t="shared" si="6"/>
        <v>2</v>
      </c>
      <c r="T72" s="59"/>
      <c r="U72" s="59"/>
      <c r="V72" s="59"/>
      <c r="W72" s="59"/>
      <c r="Y72" s="67">
        <f t="shared" si="7"/>
        <v>0</v>
      </c>
      <c r="Z72" s="67">
        <f t="shared" si="8"/>
        <v>2</v>
      </c>
      <c r="AA72" s="67">
        <f t="shared" si="9"/>
        <v>2</v>
      </c>
      <c r="AB72" s="67">
        <f t="shared" si="10"/>
        <v>0</v>
      </c>
      <c r="AC72" s="67"/>
      <c r="AD72" s="67"/>
      <c r="AE72" s="60"/>
      <c r="AF72" s="63" t="str">
        <f t="shared" si="11"/>
        <v>0</v>
      </c>
      <c r="AG72" s="63" t="str">
        <f t="shared" si="12"/>
        <v>0</v>
      </c>
      <c r="AH72" s="63" t="str">
        <f t="shared" si="13"/>
        <v>0</v>
      </c>
      <c r="AI72" s="63" t="str">
        <f t="shared" si="14"/>
        <v>0</v>
      </c>
      <c r="AJ72" s="63"/>
      <c r="AK72" s="63"/>
    </row>
    <row r="73" spans="1:37" hidden="1" x14ac:dyDescent="0.25">
      <c r="A73" s="57">
        <v>52</v>
      </c>
      <c r="B73" s="57"/>
      <c r="C73" s="58"/>
      <c r="D73" s="68"/>
      <c r="E73" s="68"/>
      <c r="F73" s="68">
        <v>2</v>
      </c>
      <c r="G73" s="68"/>
      <c r="H73" s="68"/>
      <c r="I73" s="68"/>
      <c r="J73" s="69">
        <f t="shared" si="5"/>
        <v>2</v>
      </c>
      <c r="L73" s="68"/>
      <c r="M73" s="68"/>
      <c r="N73" s="68">
        <v>2</v>
      </c>
      <c r="O73" s="68"/>
      <c r="P73" s="68"/>
      <c r="Q73" s="68"/>
      <c r="R73" s="68"/>
      <c r="S73" s="74">
        <f t="shared" si="6"/>
        <v>2</v>
      </c>
      <c r="T73" s="59"/>
      <c r="U73" s="59"/>
      <c r="V73" s="59"/>
      <c r="W73" s="59"/>
      <c r="Y73" s="67">
        <f t="shared" si="7"/>
        <v>0</v>
      </c>
      <c r="Z73" s="67">
        <f t="shared" si="8"/>
        <v>2</v>
      </c>
      <c r="AA73" s="67">
        <f t="shared" si="9"/>
        <v>2</v>
      </c>
      <c r="AB73" s="67">
        <f t="shared" si="10"/>
        <v>0</v>
      </c>
      <c r="AC73" s="67"/>
      <c r="AD73" s="67"/>
      <c r="AE73" s="60"/>
      <c r="AF73" s="63" t="str">
        <f t="shared" si="11"/>
        <v>0</v>
      </c>
      <c r="AG73" s="63" t="str">
        <f t="shared" si="12"/>
        <v>0</v>
      </c>
      <c r="AH73" s="63" t="str">
        <f t="shared" si="13"/>
        <v>0</v>
      </c>
      <c r="AI73" s="63" t="str">
        <f t="shared" si="14"/>
        <v>0</v>
      </c>
      <c r="AJ73" s="63"/>
      <c r="AK73" s="63"/>
    </row>
    <row r="74" spans="1:37" hidden="1" x14ac:dyDescent="0.25">
      <c r="A74" s="57">
        <v>53</v>
      </c>
      <c r="B74" s="57"/>
      <c r="C74" s="58"/>
      <c r="D74" s="68"/>
      <c r="E74" s="68"/>
      <c r="F74" s="68">
        <v>2</v>
      </c>
      <c r="G74" s="68"/>
      <c r="H74" s="68"/>
      <c r="I74" s="68"/>
      <c r="J74" s="69">
        <f t="shared" si="5"/>
        <v>2</v>
      </c>
      <c r="L74" s="68"/>
      <c r="M74" s="68"/>
      <c r="N74" s="68">
        <v>2</v>
      </c>
      <c r="O74" s="68"/>
      <c r="P74" s="68"/>
      <c r="Q74" s="68"/>
      <c r="R74" s="68"/>
      <c r="S74" s="74">
        <f t="shared" si="6"/>
        <v>2</v>
      </c>
      <c r="T74" s="59"/>
      <c r="U74" s="59"/>
      <c r="V74" s="59"/>
      <c r="W74" s="59"/>
      <c r="Y74" s="67">
        <f t="shared" si="7"/>
        <v>0</v>
      </c>
      <c r="Z74" s="67">
        <f t="shared" si="8"/>
        <v>2</v>
      </c>
      <c r="AA74" s="67">
        <f t="shared" si="9"/>
        <v>2</v>
      </c>
      <c r="AB74" s="67">
        <f t="shared" si="10"/>
        <v>0</v>
      </c>
      <c r="AC74" s="67"/>
      <c r="AD74" s="67"/>
      <c r="AE74" s="60"/>
      <c r="AF74" s="63" t="str">
        <f t="shared" si="11"/>
        <v>0</v>
      </c>
      <c r="AG74" s="63" t="str">
        <f t="shared" si="12"/>
        <v>0</v>
      </c>
      <c r="AH74" s="63" t="str">
        <f t="shared" si="13"/>
        <v>0</v>
      </c>
      <c r="AI74" s="63" t="str">
        <f t="shared" si="14"/>
        <v>0</v>
      </c>
      <c r="AJ74" s="63"/>
      <c r="AK74" s="63"/>
    </row>
    <row r="75" spans="1:37" hidden="1" x14ac:dyDescent="0.25">
      <c r="A75" s="57">
        <v>54</v>
      </c>
      <c r="B75" s="57"/>
      <c r="C75" s="58"/>
      <c r="D75" s="68"/>
      <c r="E75" s="68"/>
      <c r="F75" s="68">
        <v>2</v>
      </c>
      <c r="G75" s="68"/>
      <c r="H75" s="68"/>
      <c r="I75" s="68"/>
      <c r="J75" s="69">
        <f t="shared" si="5"/>
        <v>2</v>
      </c>
      <c r="L75" s="68"/>
      <c r="M75" s="68"/>
      <c r="N75" s="68">
        <v>2</v>
      </c>
      <c r="O75" s="68"/>
      <c r="P75" s="68"/>
      <c r="Q75" s="68"/>
      <c r="R75" s="68"/>
      <c r="S75" s="74">
        <f t="shared" si="6"/>
        <v>2</v>
      </c>
      <c r="T75" s="59"/>
      <c r="U75" s="59"/>
      <c r="V75" s="59"/>
      <c r="W75" s="59"/>
      <c r="Y75" s="67">
        <f t="shared" si="7"/>
        <v>0</v>
      </c>
      <c r="Z75" s="67">
        <f t="shared" si="8"/>
        <v>2</v>
      </c>
      <c r="AA75" s="67">
        <f t="shared" si="9"/>
        <v>2</v>
      </c>
      <c r="AB75" s="67">
        <f t="shared" si="10"/>
        <v>0</v>
      </c>
      <c r="AC75" s="67"/>
      <c r="AD75" s="67"/>
      <c r="AE75" s="60"/>
      <c r="AF75" s="63" t="str">
        <f t="shared" si="11"/>
        <v>0</v>
      </c>
      <c r="AG75" s="63" t="str">
        <f t="shared" si="12"/>
        <v>0</v>
      </c>
      <c r="AH75" s="63" t="str">
        <f t="shared" si="13"/>
        <v>0</v>
      </c>
      <c r="AI75" s="63" t="str">
        <f t="shared" si="14"/>
        <v>0</v>
      </c>
      <c r="AJ75" s="63"/>
      <c r="AK75" s="63"/>
    </row>
    <row r="76" spans="1:37" hidden="1" x14ac:dyDescent="0.25">
      <c r="A76" s="57">
        <v>55</v>
      </c>
      <c r="B76" s="57"/>
      <c r="C76" s="58"/>
      <c r="D76" s="68"/>
      <c r="E76" s="68"/>
      <c r="F76" s="68">
        <v>2</v>
      </c>
      <c r="G76" s="68"/>
      <c r="H76" s="68"/>
      <c r="I76" s="68"/>
      <c r="J76" s="69">
        <f t="shared" si="5"/>
        <v>2</v>
      </c>
      <c r="L76" s="68"/>
      <c r="M76" s="68"/>
      <c r="N76" s="68">
        <v>2</v>
      </c>
      <c r="O76" s="68"/>
      <c r="P76" s="68"/>
      <c r="Q76" s="68"/>
      <c r="R76" s="68"/>
      <c r="S76" s="74">
        <f t="shared" si="6"/>
        <v>2</v>
      </c>
      <c r="T76" s="59"/>
      <c r="U76" s="59"/>
      <c r="V76" s="59"/>
      <c r="W76" s="59"/>
      <c r="Y76" s="67">
        <f t="shared" si="7"/>
        <v>0</v>
      </c>
      <c r="Z76" s="67">
        <f t="shared" si="8"/>
        <v>2</v>
      </c>
      <c r="AA76" s="67">
        <f t="shared" si="9"/>
        <v>2</v>
      </c>
      <c r="AB76" s="67">
        <f t="shared" si="10"/>
        <v>0</v>
      </c>
      <c r="AC76" s="67"/>
      <c r="AD76" s="67"/>
      <c r="AE76" s="60"/>
      <c r="AF76" s="63" t="str">
        <f t="shared" si="11"/>
        <v>0</v>
      </c>
      <c r="AG76" s="63" t="str">
        <f t="shared" si="12"/>
        <v>0</v>
      </c>
      <c r="AH76" s="63" t="str">
        <f t="shared" si="13"/>
        <v>0</v>
      </c>
      <c r="AI76" s="63" t="str">
        <f t="shared" si="14"/>
        <v>0</v>
      </c>
      <c r="AJ76" s="63"/>
      <c r="AK76" s="63"/>
    </row>
    <row r="77" spans="1:37" x14ac:dyDescent="0.25">
      <c r="A77" s="57">
        <v>56</v>
      </c>
      <c r="B77" s="57"/>
      <c r="C77" s="58"/>
      <c r="D77" s="68">
        <v>2</v>
      </c>
      <c r="E77" s="68">
        <v>4</v>
      </c>
      <c r="F77" s="68">
        <v>3</v>
      </c>
      <c r="G77" s="68">
        <v>6</v>
      </c>
      <c r="H77" s="68"/>
      <c r="I77" s="68"/>
      <c r="J77" s="69">
        <f t="shared" si="5"/>
        <v>15</v>
      </c>
      <c r="L77" s="68">
        <v>2</v>
      </c>
      <c r="M77" s="68">
        <v>4</v>
      </c>
      <c r="N77" s="68">
        <v>3</v>
      </c>
      <c r="O77" s="68">
        <v>6</v>
      </c>
      <c r="P77" s="68"/>
      <c r="Q77" s="68"/>
      <c r="R77" s="68"/>
      <c r="S77" s="74">
        <f t="shared" si="6"/>
        <v>15</v>
      </c>
      <c r="T77" s="59"/>
      <c r="U77" s="59"/>
      <c r="V77" s="59"/>
      <c r="W77" s="59"/>
      <c r="Y77" s="67">
        <f t="shared" si="7"/>
        <v>6</v>
      </c>
      <c r="Z77" s="67">
        <f t="shared" si="8"/>
        <v>7</v>
      </c>
      <c r="AA77" s="67">
        <f t="shared" si="9"/>
        <v>15</v>
      </c>
      <c r="AB77" s="67">
        <f t="shared" si="10"/>
        <v>2</v>
      </c>
      <c r="AC77" s="67"/>
      <c r="AD77" s="67"/>
      <c r="AE77" s="60"/>
      <c r="AF77" s="63" t="str">
        <f t="shared" si="11"/>
        <v>1</v>
      </c>
      <c r="AG77" s="63" t="str">
        <f t="shared" si="12"/>
        <v>1</v>
      </c>
      <c r="AH77" s="63" t="str">
        <f t="shared" si="13"/>
        <v>1</v>
      </c>
      <c r="AI77" s="63" t="str">
        <f t="shared" si="14"/>
        <v>0</v>
      </c>
      <c r="AJ77" s="63"/>
      <c r="AK77" s="63"/>
    </row>
    <row r="78" spans="1:37" x14ac:dyDescent="0.25">
      <c r="A78" s="57">
        <v>57</v>
      </c>
      <c r="B78" s="57"/>
      <c r="C78" s="58"/>
      <c r="D78" s="68">
        <v>2</v>
      </c>
      <c r="E78" s="68">
        <v>4</v>
      </c>
      <c r="F78" s="68">
        <v>3</v>
      </c>
      <c r="G78" s="68">
        <v>6</v>
      </c>
      <c r="H78" s="68"/>
      <c r="I78" s="68"/>
      <c r="J78" s="69">
        <f t="shared" si="5"/>
        <v>15</v>
      </c>
      <c r="L78" s="68">
        <v>2</v>
      </c>
      <c r="M78" s="68">
        <v>4</v>
      </c>
      <c r="N78" s="68">
        <v>3</v>
      </c>
      <c r="O78" s="68">
        <v>6</v>
      </c>
      <c r="P78" s="68"/>
      <c r="Q78" s="68"/>
      <c r="R78" s="68"/>
      <c r="S78" s="74">
        <f t="shared" si="6"/>
        <v>15</v>
      </c>
      <c r="T78" s="59"/>
      <c r="U78" s="59"/>
      <c r="V78" s="59"/>
      <c r="W78" s="59"/>
      <c r="Y78" s="67">
        <f t="shared" si="7"/>
        <v>6</v>
      </c>
      <c r="Z78" s="67">
        <f t="shared" si="8"/>
        <v>7</v>
      </c>
      <c r="AA78" s="67">
        <f t="shared" si="9"/>
        <v>15</v>
      </c>
      <c r="AB78" s="67">
        <f t="shared" si="10"/>
        <v>2</v>
      </c>
      <c r="AC78" s="67"/>
      <c r="AD78" s="67"/>
      <c r="AE78" s="60"/>
      <c r="AF78" s="63" t="str">
        <f t="shared" si="11"/>
        <v>1</v>
      </c>
      <c r="AG78" s="63" t="str">
        <f t="shared" si="12"/>
        <v>1</v>
      </c>
      <c r="AH78" s="63" t="str">
        <f t="shared" si="13"/>
        <v>1</v>
      </c>
      <c r="AI78" s="63" t="str">
        <f t="shared" si="14"/>
        <v>0</v>
      </c>
      <c r="AJ78" s="63"/>
      <c r="AK78" s="63"/>
    </row>
    <row r="79" spans="1:37" x14ac:dyDescent="0.25">
      <c r="A79" s="57">
        <v>58</v>
      </c>
      <c r="B79" s="57"/>
      <c r="C79" s="58"/>
      <c r="D79" s="68">
        <v>2</v>
      </c>
      <c r="E79" s="68">
        <v>4</v>
      </c>
      <c r="F79" s="68">
        <v>4</v>
      </c>
      <c r="G79" s="68">
        <v>5</v>
      </c>
      <c r="H79" s="68"/>
      <c r="I79" s="68"/>
      <c r="J79" s="69">
        <f t="shared" si="5"/>
        <v>15</v>
      </c>
      <c r="L79" s="68">
        <v>2</v>
      </c>
      <c r="M79" s="68">
        <v>4</v>
      </c>
      <c r="N79" s="68">
        <v>4</v>
      </c>
      <c r="O79" s="68">
        <v>5</v>
      </c>
      <c r="P79" s="68"/>
      <c r="Q79" s="68"/>
      <c r="R79" s="68"/>
      <c r="S79" s="74">
        <f t="shared" si="6"/>
        <v>15</v>
      </c>
      <c r="T79" s="59"/>
      <c r="U79" s="59"/>
      <c r="V79" s="59"/>
      <c r="W79" s="59"/>
      <c r="Y79" s="67">
        <f t="shared" si="7"/>
        <v>6</v>
      </c>
      <c r="Z79" s="67">
        <f t="shared" si="8"/>
        <v>8</v>
      </c>
      <c r="AA79" s="67">
        <f t="shared" si="9"/>
        <v>14</v>
      </c>
      <c r="AB79" s="67">
        <f t="shared" si="10"/>
        <v>2</v>
      </c>
      <c r="AC79" s="67"/>
      <c r="AD79" s="67"/>
      <c r="AE79" s="60"/>
      <c r="AF79" s="63" t="str">
        <f t="shared" si="11"/>
        <v>1</v>
      </c>
      <c r="AG79" s="63" t="str">
        <f t="shared" si="12"/>
        <v>1</v>
      </c>
      <c r="AH79" s="63" t="str">
        <f t="shared" si="13"/>
        <v>1</v>
      </c>
      <c r="AI79" s="63" t="str">
        <f t="shared" si="14"/>
        <v>0</v>
      </c>
      <c r="AJ79" s="63"/>
      <c r="AK79" s="63"/>
    </row>
    <row r="80" spans="1:37" x14ac:dyDescent="0.25">
      <c r="A80" s="57">
        <v>59</v>
      </c>
      <c r="B80" s="57"/>
      <c r="C80" s="58"/>
      <c r="D80" s="68">
        <v>2</v>
      </c>
      <c r="E80" s="68">
        <v>0</v>
      </c>
      <c r="F80" s="68">
        <v>5</v>
      </c>
      <c r="G80" s="68">
        <v>7</v>
      </c>
      <c r="H80" s="68"/>
      <c r="I80" s="68"/>
      <c r="J80" s="69">
        <f t="shared" si="5"/>
        <v>14</v>
      </c>
      <c r="L80" s="68">
        <v>2</v>
      </c>
      <c r="M80" s="68">
        <v>0</v>
      </c>
      <c r="N80" s="68">
        <v>5</v>
      </c>
      <c r="O80" s="68">
        <v>7</v>
      </c>
      <c r="P80" s="68"/>
      <c r="Q80" s="68"/>
      <c r="R80" s="68"/>
      <c r="S80" s="74">
        <f t="shared" si="6"/>
        <v>14</v>
      </c>
      <c r="T80" s="59"/>
      <c r="U80" s="59"/>
      <c r="V80" s="59"/>
      <c r="W80" s="59"/>
      <c r="Y80" s="67">
        <f t="shared" si="7"/>
        <v>2</v>
      </c>
      <c r="Z80" s="67">
        <f t="shared" si="8"/>
        <v>5</v>
      </c>
      <c r="AA80" s="67">
        <f t="shared" si="9"/>
        <v>19</v>
      </c>
      <c r="AB80" s="67">
        <f t="shared" si="10"/>
        <v>2</v>
      </c>
      <c r="AC80" s="67"/>
      <c r="AD80" s="67"/>
      <c r="AE80" s="60"/>
      <c r="AF80" s="63" t="str">
        <f t="shared" si="11"/>
        <v>0</v>
      </c>
      <c r="AG80" s="63" t="str">
        <f t="shared" si="12"/>
        <v>1</v>
      </c>
      <c r="AH80" s="63" t="str">
        <f t="shared" si="13"/>
        <v>1</v>
      </c>
      <c r="AI80" s="63" t="str">
        <f t="shared" si="14"/>
        <v>0</v>
      </c>
      <c r="AJ80" s="63"/>
      <c r="AK80" s="63"/>
    </row>
    <row r="81" spans="1:38" x14ac:dyDescent="0.25">
      <c r="A81" s="57">
        <v>60</v>
      </c>
      <c r="B81" s="57"/>
      <c r="C81" s="58"/>
      <c r="D81" s="68">
        <v>2</v>
      </c>
      <c r="E81" s="68">
        <v>0</v>
      </c>
      <c r="F81" s="68">
        <v>4</v>
      </c>
      <c r="G81" s="68">
        <v>5</v>
      </c>
      <c r="H81" s="68"/>
      <c r="I81" s="68"/>
      <c r="J81" s="69">
        <f t="shared" si="5"/>
        <v>11</v>
      </c>
      <c r="L81" s="68">
        <v>2</v>
      </c>
      <c r="M81" s="68">
        <v>0</v>
      </c>
      <c r="N81" s="68">
        <v>4</v>
      </c>
      <c r="O81" s="68">
        <v>5</v>
      </c>
      <c r="P81" s="68"/>
      <c r="Q81" s="68"/>
      <c r="R81" s="68"/>
      <c r="S81" s="74">
        <f t="shared" si="6"/>
        <v>11</v>
      </c>
      <c r="T81" s="59"/>
      <c r="U81" s="59"/>
      <c r="V81" s="59"/>
      <c r="W81" s="59"/>
      <c r="Y81" s="67">
        <f t="shared" si="7"/>
        <v>2</v>
      </c>
      <c r="Z81" s="67">
        <f t="shared" si="8"/>
        <v>4</v>
      </c>
      <c r="AA81" s="67">
        <f t="shared" si="9"/>
        <v>14</v>
      </c>
      <c r="AB81" s="67">
        <f t="shared" si="10"/>
        <v>2</v>
      </c>
      <c r="AC81" s="67"/>
      <c r="AD81" s="67"/>
      <c r="AE81" s="60"/>
      <c r="AF81" s="63" t="str">
        <f t="shared" si="11"/>
        <v>0</v>
      </c>
      <c r="AG81" s="63" t="str">
        <f t="shared" si="12"/>
        <v>0</v>
      </c>
      <c r="AH81" s="63" t="str">
        <f t="shared" si="13"/>
        <v>1</v>
      </c>
      <c r="AI81" s="63" t="str">
        <f t="shared" si="14"/>
        <v>0</v>
      </c>
      <c r="AJ81" s="63"/>
      <c r="AK81" s="63"/>
    </row>
    <row r="82" spans="1:38" x14ac:dyDescent="0.25">
      <c r="A82" s="57">
        <v>61</v>
      </c>
      <c r="B82" s="57"/>
      <c r="C82" s="58"/>
      <c r="D82" s="68">
        <v>3</v>
      </c>
      <c r="E82" s="68">
        <v>1</v>
      </c>
      <c r="F82" s="68">
        <v>4</v>
      </c>
      <c r="G82" s="68">
        <v>6</v>
      </c>
      <c r="H82" s="68"/>
      <c r="I82" s="68"/>
      <c r="J82" s="69">
        <f t="shared" si="5"/>
        <v>14</v>
      </c>
      <c r="L82" s="68">
        <v>3</v>
      </c>
      <c r="M82" s="68">
        <v>1</v>
      </c>
      <c r="N82" s="68">
        <v>4</v>
      </c>
      <c r="O82" s="68">
        <v>6</v>
      </c>
      <c r="P82" s="68"/>
      <c r="Q82" s="68"/>
      <c r="R82" s="68"/>
      <c r="S82" s="74">
        <f t="shared" si="6"/>
        <v>14</v>
      </c>
      <c r="T82" s="59"/>
      <c r="U82" s="59"/>
      <c r="V82" s="59"/>
      <c r="W82" s="59"/>
      <c r="Y82" s="67">
        <f t="shared" si="7"/>
        <v>4</v>
      </c>
      <c r="Z82" s="67">
        <f t="shared" si="8"/>
        <v>5</v>
      </c>
      <c r="AA82" s="67">
        <f t="shared" si="9"/>
        <v>16</v>
      </c>
      <c r="AB82" s="67">
        <f t="shared" si="10"/>
        <v>3</v>
      </c>
      <c r="AC82" s="67"/>
      <c r="AD82" s="67"/>
      <c r="AE82" s="60"/>
      <c r="AF82" s="63" t="str">
        <f t="shared" si="11"/>
        <v>0</v>
      </c>
      <c r="AG82" s="63" t="str">
        <f t="shared" si="12"/>
        <v>1</v>
      </c>
      <c r="AH82" s="63" t="str">
        <f t="shared" si="13"/>
        <v>1</v>
      </c>
      <c r="AI82" s="63" t="str">
        <f t="shared" si="14"/>
        <v>1</v>
      </c>
      <c r="AJ82" s="63"/>
      <c r="AK82" s="63"/>
    </row>
    <row r="83" spans="1:38" x14ac:dyDescent="0.25">
      <c r="A83" s="57">
        <v>62</v>
      </c>
      <c r="B83" s="57"/>
      <c r="C83" s="58"/>
      <c r="D83" s="68">
        <v>3</v>
      </c>
      <c r="E83" s="68">
        <v>2</v>
      </c>
      <c r="F83" s="68">
        <v>4</v>
      </c>
      <c r="G83" s="68">
        <v>7</v>
      </c>
      <c r="H83" s="68"/>
      <c r="I83" s="68"/>
      <c r="J83" s="69">
        <f t="shared" si="5"/>
        <v>16</v>
      </c>
      <c r="L83" s="68">
        <v>3</v>
      </c>
      <c r="M83" s="68">
        <v>2</v>
      </c>
      <c r="N83" s="68">
        <v>4</v>
      </c>
      <c r="O83" s="68">
        <v>7</v>
      </c>
      <c r="P83" s="68"/>
      <c r="Q83" s="68"/>
      <c r="R83" s="68"/>
      <c r="S83" s="74">
        <f t="shared" si="6"/>
        <v>16</v>
      </c>
      <c r="T83" s="59"/>
      <c r="U83" s="59"/>
      <c r="V83" s="59"/>
      <c r="W83" s="59"/>
      <c r="Y83" s="67">
        <f t="shared" si="7"/>
        <v>5</v>
      </c>
      <c r="Z83" s="67">
        <f t="shared" si="8"/>
        <v>6</v>
      </c>
      <c r="AA83" s="67">
        <f t="shared" si="9"/>
        <v>18</v>
      </c>
      <c r="AB83" s="67">
        <f t="shared" si="10"/>
        <v>3</v>
      </c>
      <c r="AC83" s="67"/>
      <c r="AD83" s="67"/>
      <c r="AE83" s="60"/>
      <c r="AF83" s="63" t="str">
        <f t="shared" si="11"/>
        <v>1</v>
      </c>
      <c r="AG83" s="63" t="str">
        <f t="shared" si="12"/>
        <v>1</v>
      </c>
      <c r="AH83" s="63" t="str">
        <f t="shared" si="13"/>
        <v>1</v>
      </c>
      <c r="AI83" s="63" t="str">
        <f t="shared" si="14"/>
        <v>1</v>
      </c>
      <c r="AJ83" s="63"/>
      <c r="AK83" s="63"/>
    </row>
    <row r="84" spans="1:38" x14ac:dyDescent="0.25">
      <c r="A84" s="57">
        <v>63</v>
      </c>
      <c r="B84" s="57"/>
      <c r="C84" s="58"/>
      <c r="D84" s="68">
        <v>4</v>
      </c>
      <c r="E84" s="68">
        <v>3</v>
      </c>
      <c r="F84" s="68">
        <v>3</v>
      </c>
      <c r="G84" s="68">
        <v>5</v>
      </c>
      <c r="H84" s="68"/>
      <c r="I84" s="68"/>
      <c r="J84" s="69">
        <f t="shared" si="5"/>
        <v>15</v>
      </c>
      <c r="L84" s="68">
        <v>4</v>
      </c>
      <c r="M84" s="68">
        <v>3</v>
      </c>
      <c r="N84" s="68">
        <v>3</v>
      </c>
      <c r="O84" s="68">
        <v>5</v>
      </c>
      <c r="P84" s="68"/>
      <c r="Q84" s="68"/>
      <c r="R84" s="68"/>
      <c r="S84" s="74">
        <f t="shared" si="6"/>
        <v>15</v>
      </c>
      <c r="T84" s="59"/>
      <c r="U84" s="59"/>
      <c r="V84" s="59"/>
      <c r="W84" s="59"/>
      <c r="Y84" s="67">
        <f t="shared" si="7"/>
        <v>7</v>
      </c>
      <c r="Z84" s="67">
        <f t="shared" si="8"/>
        <v>6</v>
      </c>
      <c r="AA84" s="67">
        <f t="shared" si="9"/>
        <v>13</v>
      </c>
      <c r="AB84" s="67">
        <f t="shared" si="10"/>
        <v>4</v>
      </c>
      <c r="AC84" s="67"/>
      <c r="AD84" s="67"/>
      <c r="AE84" s="60"/>
      <c r="AF84" s="63" t="str">
        <f t="shared" si="11"/>
        <v>1</v>
      </c>
      <c r="AG84" s="63" t="str">
        <f t="shared" si="12"/>
        <v>1</v>
      </c>
      <c r="AH84" s="63" t="str">
        <f t="shared" si="13"/>
        <v>1</v>
      </c>
      <c r="AI84" s="63" t="str">
        <f t="shared" si="14"/>
        <v>1</v>
      </c>
      <c r="AJ84" s="63"/>
      <c r="AK84" s="63"/>
    </row>
    <row r="85" spans="1:38" x14ac:dyDescent="0.25">
      <c r="A85" s="57">
        <v>64</v>
      </c>
      <c r="B85" s="57"/>
      <c r="C85" s="58"/>
      <c r="D85" s="68">
        <v>5</v>
      </c>
      <c r="E85" s="68">
        <v>1</v>
      </c>
      <c r="F85" s="68">
        <v>4</v>
      </c>
      <c r="G85" s="68">
        <v>6</v>
      </c>
      <c r="H85" s="68"/>
      <c r="I85" s="68"/>
      <c r="J85" s="69">
        <f t="shared" si="5"/>
        <v>16</v>
      </c>
      <c r="L85" s="68">
        <v>5</v>
      </c>
      <c r="M85" s="68">
        <v>1</v>
      </c>
      <c r="N85" s="68">
        <v>4</v>
      </c>
      <c r="O85" s="68">
        <v>6</v>
      </c>
      <c r="P85" s="68"/>
      <c r="Q85" s="68"/>
      <c r="R85" s="68"/>
      <c r="S85" s="74">
        <f t="shared" si="6"/>
        <v>16</v>
      </c>
      <c r="T85" s="59"/>
      <c r="U85" s="59"/>
      <c r="V85" s="59"/>
      <c r="W85" s="59"/>
      <c r="Y85" s="67">
        <f t="shared" si="7"/>
        <v>6</v>
      </c>
      <c r="Z85" s="67">
        <f t="shared" si="8"/>
        <v>5</v>
      </c>
      <c r="AA85" s="67">
        <f t="shared" si="9"/>
        <v>16</v>
      </c>
      <c r="AB85" s="67">
        <f t="shared" si="10"/>
        <v>5</v>
      </c>
      <c r="AC85" s="67"/>
      <c r="AD85" s="67"/>
      <c r="AE85" s="60"/>
      <c r="AF85" s="63" t="str">
        <f t="shared" si="11"/>
        <v>1</v>
      </c>
      <c r="AG85" s="63" t="str">
        <f t="shared" si="12"/>
        <v>1</v>
      </c>
      <c r="AH85" s="63" t="str">
        <f t="shared" si="13"/>
        <v>1</v>
      </c>
      <c r="AI85" s="63" t="str">
        <f t="shared" si="14"/>
        <v>1</v>
      </c>
      <c r="AJ85" s="63"/>
      <c r="AK85" s="63"/>
    </row>
    <row r="86" spans="1:38" x14ac:dyDescent="0.25">
      <c r="A86" s="57">
        <v>65</v>
      </c>
      <c r="B86" s="57"/>
      <c r="C86" s="58"/>
      <c r="D86" s="68">
        <v>4</v>
      </c>
      <c r="E86" s="68">
        <v>2</v>
      </c>
      <c r="F86" s="68">
        <v>5</v>
      </c>
      <c r="G86" s="68">
        <v>5</v>
      </c>
      <c r="H86" s="68"/>
      <c r="I86" s="68"/>
      <c r="J86" s="69">
        <f t="shared" si="5"/>
        <v>16</v>
      </c>
      <c r="L86" s="68">
        <v>4</v>
      </c>
      <c r="M86" s="68">
        <v>2</v>
      </c>
      <c r="N86" s="68">
        <v>5</v>
      </c>
      <c r="O86" s="68">
        <v>5</v>
      </c>
      <c r="P86" s="68"/>
      <c r="Q86" s="68"/>
      <c r="R86" s="68"/>
      <c r="S86" s="74">
        <f t="shared" ref="S86:S88" si="15">SUM(L86:R86)</f>
        <v>16</v>
      </c>
      <c r="T86" s="59"/>
      <c r="U86" s="59"/>
      <c r="V86" s="59"/>
      <c r="W86" s="59"/>
      <c r="Y86" s="67">
        <f t="shared" si="7"/>
        <v>6</v>
      </c>
      <c r="Z86" s="67">
        <f t="shared" si="8"/>
        <v>7</v>
      </c>
      <c r="AA86" s="67">
        <f t="shared" si="9"/>
        <v>15</v>
      </c>
      <c r="AB86" s="67">
        <f t="shared" si="10"/>
        <v>4</v>
      </c>
      <c r="AC86" s="67"/>
      <c r="AD86" s="67"/>
      <c r="AE86" s="60"/>
      <c r="AF86" s="63" t="str">
        <f t="shared" si="11"/>
        <v>1</v>
      </c>
      <c r="AG86" s="63" t="str">
        <f t="shared" si="12"/>
        <v>1</v>
      </c>
      <c r="AH86" s="63" t="str">
        <f t="shared" si="13"/>
        <v>1</v>
      </c>
      <c r="AI86" s="63" t="str">
        <f t="shared" si="14"/>
        <v>1</v>
      </c>
      <c r="AJ86" s="63"/>
      <c r="AK86" s="63"/>
    </row>
    <row r="87" spans="1:38" x14ac:dyDescent="0.25">
      <c r="A87" s="57">
        <v>66</v>
      </c>
      <c r="B87" s="57"/>
      <c r="C87" s="58"/>
      <c r="D87" s="68">
        <v>4</v>
      </c>
      <c r="E87" s="68">
        <v>3</v>
      </c>
      <c r="F87" s="68">
        <v>4</v>
      </c>
      <c r="G87" s="68">
        <v>7</v>
      </c>
      <c r="H87" s="68"/>
      <c r="I87" s="68"/>
      <c r="J87" s="69">
        <f t="shared" ref="J87:J88" si="16">D87+E87+F87+G87+H87+I87</f>
        <v>18</v>
      </c>
      <c r="L87" s="68">
        <v>4</v>
      </c>
      <c r="M87" s="68">
        <v>3</v>
      </c>
      <c r="N87" s="68">
        <v>4</v>
      </c>
      <c r="O87" s="68">
        <v>7</v>
      </c>
      <c r="P87" s="68"/>
      <c r="Q87" s="68"/>
      <c r="R87" s="68"/>
      <c r="S87" s="74">
        <f t="shared" si="15"/>
        <v>18</v>
      </c>
      <c r="T87" s="59"/>
      <c r="U87" s="59"/>
      <c r="V87" s="59"/>
      <c r="W87" s="59"/>
      <c r="Y87" s="67">
        <f t="shared" ref="Y87:Y88" si="17">E87+L87</f>
        <v>7</v>
      </c>
      <c r="Z87" s="67">
        <f t="shared" ref="Z87:Z88" si="18">F87+M87</f>
        <v>7</v>
      </c>
      <c r="AA87" s="67">
        <f t="shared" ref="AA87:AA88" si="19">G87+N87+O87</f>
        <v>18</v>
      </c>
      <c r="AB87" s="67">
        <f t="shared" ref="AB87:AB88" si="20">D87</f>
        <v>4</v>
      </c>
      <c r="AC87" s="67"/>
      <c r="AD87" s="67"/>
      <c r="AE87" s="60"/>
      <c r="AF87" s="63" t="str">
        <f t="shared" si="11"/>
        <v>1</v>
      </c>
      <c r="AG87" s="63" t="str">
        <f t="shared" si="12"/>
        <v>1</v>
      </c>
      <c r="AH87" s="63" t="str">
        <f t="shared" si="13"/>
        <v>1</v>
      </c>
      <c r="AI87" s="63" t="str">
        <f t="shared" si="14"/>
        <v>1</v>
      </c>
      <c r="AJ87" s="63"/>
      <c r="AK87" s="63"/>
    </row>
    <row r="88" spans="1:38" x14ac:dyDescent="0.25">
      <c r="A88" s="61">
        <v>67</v>
      </c>
      <c r="B88" s="61"/>
      <c r="C88" s="62"/>
      <c r="D88" s="68">
        <v>4</v>
      </c>
      <c r="E88" s="107">
        <v>4</v>
      </c>
      <c r="F88" s="68">
        <v>5</v>
      </c>
      <c r="G88" s="68">
        <v>5</v>
      </c>
      <c r="H88" s="68"/>
      <c r="I88" s="68"/>
      <c r="J88" s="69">
        <f t="shared" si="16"/>
        <v>18</v>
      </c>
      <c r="L88" s="68">
        <v>4</v>
      </c>
      <c r="M88" s="107">
        <v>4</v>
      </c>
      <c r="N88" s="68">
        <v>5</v>
      </c>
      <c r="O88" s="68">
        <v>5</v>
      </c>
      <c r="P88" s="68"/>
      <c r="Q88" s="68"/>
      <c r="R88" s="68"/>
      <c r="S88" s="74">
        <f t="shared" si="15"/>
        <v>18</v>
      </c>
      <c r="T88" s="59"/>
      <c r="U88" s="59"/>
      <c r="V88" s="59"/>
      <c r="W88" s="59"/>
      <c r="Y88" s="67">
        <f t="shared" si="17"/>
        <v>8</v>
      </c>
      <c r="Z88" s="67">
        <f t="shared" si="18"/>
        <v>9</v>
      </c>
      <c r="AA88" s="67">
        <f t="shared" si="19"/>
        <v>15</v>
      </c>
      <c r="AB88" s="67">
        <f t="shared" si="20"/>
        <v>4</v>
      </c>
      <c r="AC88" s="67"/>
      <c r="AD88" s="67"/>
      <c r="AE88" s="60"/>
      <c r="AF88" s="63" t="str">
        <f t="shared" si="11"/>
        <v>1</v>
      </c>
      <c r="AG88" s="63" t="str">
        <f t="shared" si="12"/>
        <v>1</v>
      </c>
      <c r="AH88" s="63" t="str">
        <f t="shared" si="13"/>
        <v>1</v>
      </c>
      <c r="AI88" s="63" t="str">
        <f t="shared" si="14"/>
        <v>1</v>
      </c>
      <c r="AJ88" s="63"/>
      <c r="AK88" s="63"/>
    </row>
    <row r="89" spans="1:38" x14ac:dyDescent="0.25">
      <c r="E89" s="113"/>
      <c r="M89" s="113"/>
    </row>
    <row r="90" spans="1:38" ht="15" customHeight="1" x14ac:dyDescent="0.25">
      <c r="E90" s="113"/>
      <c r="M90" s="113"/>
      <c r="N90" s="113"/>
      <c r="T90" s="258" t="s">
        <v>9</v>
      </c>
      <c r="U90" s="258"/>
      <c r="V90" s="258"/>
      <c r="W90" s="258"/>
      <c r="X90" s="258"/>
      <c r="Y90" s="258"/>
      <c r="Z90" s="187" t="s">
        <v>11</v>
      </c>
      <c r="AA90" s="187" t="s">
        <v>12</v>
      </c>
      <c r="AB90" s="187" t="s">
        <v>13</v>
      </c>
      <c r="AC90" s="187" t="s">
        <v>14</v>
      </c>
      <c r="AD90" s="187" t="s">
        <v>15</v>
      </c>
    </row>
    <row r="91" spans="1:38" ht="18.75" customHeight="1" x14ac:dyDescent="0.3">
      <c r="D91" s="4"/>
      <c r="M91" s="113"/>
      <c r="N91" s="113"/>
      <c r="T91" s="245" t="s">
        <v>162</v>
      </c>
      <c r="U91" s="245"/>
      <c r="V91" s="245"/>
      <c r="W91" s="245"/>
      <c r="X91" s="245"/>
      <c r="Y91" s="245"/>
      <c r="Z91" s="106">
        <f t="shared" ref="Z91:AB91" si="21">COUNTIF(AG22:AG498,"1")</f>
        <v>29</v>
      </c>
      <c r="AA91" s="106">
        <f t="shared" si="21"/>
        <v>39</v>
      </c>
      <c r="AB91" s="106">
        <f t="shared" si="21"/>
        <v>22</v>
      </c>
      <c r="AC91" s="65"/>
      <c r="AD91" s="65"/>
      <c r="AE91" s="54"/>
      <c r="AF91" s="48"/>
      <c r="AG91" s="48"/>
      <c r="AH91" s="48"/>
      <c r="AI91" s="48"/>
    </row>
    <row r="92" spans="1:38" ht="21.75" customHeight="1" x14ac:dyDescent="0.25">
      <c r="M92" s="113"/>
      <c r="N92" s="113"/>
      <c r="T92" s="245" t="s">
        <v>77</v>
      </c>
      <c r="U92" s="245"/>
      <c r="V92" s="245"/>
      <c r="W92" s="245"/>
      <c r="X92" s="245"/>
      <c r="Y92" s="245"/>
      <c r="Z92" s="112">
        <v>67</v>
      </c>
      <c r="AA92" s="112">
        <v>67</v>
      </c>
      <c r="AB92" s="112">
        <v>67</v>
      </c>
      <c r="AC92" s="66"/>
      <c r="AD92" s="66"/>
      <c r="AE92" s="54"/>
    </row>
    <row r="93" spans="1:38" ht="15" customHeight="1" x14ac:dyDescent="0.25">
      <c r="M93" s="113"/>
      <c r="N93" s="113"/>
      <c r="T93" s="246" t="s">
        <v>163</v>
      </c>
      <c r="U93" s="246"/>
      <c r="V93" s="246"/>
      <c r="W93" s="246"/>
      <c r="X93" s="246"/>
      <c r="Y93" s="246"/>
      <c r="Z93" s="186">
        <f t="shared" ref="Z93:AB93" si="22">(Z91/Z92)*100</f>
        <v>43.283582089552233</v>
      </c>
      <c r="AA93" s="186">
        <f t="shared" si="22"/>
        <v>58.208955223880601</v>
      </c>
      <c r="AB93" s="186">
        <f t="shared" si="22"/>
        <v>32.835820895522389</v>
      </c>
      <c r="AC93" s="186"/>
      <c r="AD93" s="186"/>
      <c r="AE93" s="54"/>
    </row>
    <row r="94" spans="1:38" ht="15" customHeight="1" x14ac:dyDescent="0.25">
      <c r="M94" s="113"/>
      <c r="N94" s="113"/>
      <c r="T94" s="247" t="s">
        <v>25</v>
      </c>
      <c r="U94" s="247"/>
      <c r="V94" s="247"/>
      <c r="W94" s="247"/>
      <c r="X94" s="247"/>
      <c r="Y94" s="247"/>
      <c r="Z94" s="64">
        <v>2</v>
      </c>
      <c r="AA94" s="64">
        <v>3</v>
      </c>
      <c r="AB94" s="64">
        <v>1</v>
      </c>
      <c r="AC94" s="64"/>
      <c r="AD94" s="64"/>
      <c r="AE94" s="48"/>
      <c r="AF94" s="119" t="s">
        <v>78</v>
      </c>
      <c r="AG94" s="119"/>
      <c r="AH94" s="119"/>
      <c r="AI94" s="119"/>
      <c r="AJ94" s="119"/>
      <c r="AK94" s="119"/>
      <c r="AL94" s="119"/>
    </row>
    <row r="95" spans="1:38" ht="15.6" x14ac:dyDescent="0.25">
      <c r="N95" s="113"/>
      <c r="Z95" s="8"/>
      <c r="AA95" s="8"/>
      <c r="AB95" s="8"/>
      <c r="AC95" s="8"/>
      <c r="AD95" s="8"/>
      <c r="AE95" s="8"/>
    </row>
    <row r="96" spans="1:38" ht="15.6" x14ac:dyDescent="0.3">
      <c r="B96" s="3" t="s">
        <v>82</v>
      </c>
      <c r="C96" s="48"/>
      <c r="R96" s="4"/>
      <c r="S96" s="4"/>
      <c r="T96" s="4"/>
      <c r="U96" s="4"/>
      <c r="V96" s="4"/>
      <c r="W96" s="4"/>
      <c r="X96" s="4"/>
      <c r="Y96" s="4"/>
      <c r="Z96" s="6"/>
      <c r="AA96" s="4"/>
      <c r="AB96" s="4"/>
      <c r="AC96" s="4"/>
      <c r="AD96" s="4"/>
      <c r="AE96" s="4"/>
      <c r="AF96" s="4"/>
    </row>
    <row r="97" spans="18:32" ht="15.6" x14ac:dyDescent="0.3">
      <c r="R97" s="4"/>
      <c r="S97" s="4"/>
      <c r="T97" s="4"/>
      <c r="U97" s="4"/>
      <c r="V97" s="4"/>
      <c r="W97" s="4"/>
      <c r="X97" s="4"/>
      <c r="Y97" s="4"/>
      <c r="Z97" s="7"/>
      <c r="AA97" s="4"/>
      <c r="AB97" s="4"/>
      <c r="AC97" s="4"/>
      <c r="AD97" s="4"/>
      <c r="AE97" s="4"/>
      <c r="AF97" s="4"/>
    </row>
    <row r="98" spans="18:32" ht="15.6" x14ac:dyDescent="0.3"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8:32" ht="15.6" x14ac:dyDescent="0.3">
      <c r="R99" s="4"/>
      <c r="S99" s="4"/>
      <c r="T99" s="4"/>
      <c r="U99" s="4"/>
      <c r="V99" s="4"/>
      <c r="W99" s="4"/>
      <c r="X99" s="4"/>
      <c r="Y99" s="3"/>
      <c r="Z99" s="4"/>
      <c r="AA99" s="4"/>
      <c r="AB99" s="4"/>
      <c r="AC99" s="4"/>
      <c r="AD99" s="4"/>
      <c r="AE99" s="4"/>
      <c r="AF99" s="4"/>
    </row>
    <row r="100" spans="18:32" ht="15.6" x14ac:dyDescent="0.3"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3"/>
      <c r="AC100" s="4"/>
      <c r="AD100" s="4"/>
      <c r="AE100" s="4"/>
      <c r="AF100" s="4"/>
    </row>
    <row r="101" spans="18:32" ht="15.6" x14ac:dyDescent="0.3">
      <c r="Z101" s="4"/>
      <c r="AA101" s="4"/>
      <c r="AB101" s="4"/>
      <c r="AC101" s="4"/>
      <c r="AD101" s="4"/>
      <c r="AE101" s="4"/>
    </row>
  </sheetData>
  <mergeCells count="19">
    <mergeCell ref="T91:Y91"/>
    <mergeCell ref="T92:Y92"/>
    <mergeCell ref="T93:Y93"/>
    <mergeCell ref="T94:Y94"/>
    <mergeCell ref="A1:J1"/>
    <mergeCell ref="A2:J2"/>
    <mergeCell ref="A12:C12"/>
    <mergeCell ref="C18:J18"/>
    <mergeCell ref="L18:S18"/>
    <mergeCell ref="A6:C6"/>
    <mergeCell ref="A10:J10"/>
    <mergeCell ref="A8:J8"/>
    <mergeCell ref="T90:Y90"/>
    <mergeCell ref="AG16:AI16"/>
    <mergeCell ref="AG15:AI15"/>
    <mergeCell ref="Y20:AD20"/>
    <mergeCell ref="V15:X15"/>
    <mergeCell ref="V16:X16"/>
    <mergeCell ref="Y18:AD18"/>
  </mergeCells>
  <pageMargins left="0.7" right="0.2" top="0.5" bottom="0.5" header="0.3" footer="0.3"/>
  <pageSetup paperSize="8"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99"/>
  <sheetViews>
    <sheetView topLeftCell="A75" workbookViewId="0">
      <selection activeCell="A94" sqref="A94:C94"/>
    </sheetView>
  </sheetViews>
  <sheetFormatPr defaultColWidth="9.109375" defaultRowHeight="13.8" x14ac:dyDescent="0.25"/>
  <cols>
    <col min="1" max="1" width="5.33203125" style="5" customWidth="1"/>
    <col min="2" max="2" width="8" style="5" customWidth="1"/>
    <col min="3" max="3" width="19" style="5" customWidth="1"/>
    <col min="4" max="37" width="5.6640625" style="5" customWidth="1"/>
    <col min="38" max="16384" width="9.109375" style="5"/>
  </cols>
  <sheetData>
    <row r="1" spans="1:35" ht="15" customHeight="1" x14ac:dyDescent="0.35">
      <c r="A1" s="135" t="s">
        <v>142</v>
      </c>
      <c r="B1" s="136"/>
      <c r="C1" s="157" t="s">
        <v>143</v>
      </c>
      <c r="H1" s="136"/>
      <c r="I1" s="136"/>
      <c r="J1" s="137"/>
    </row>
    <row r="2" spans="1:35" ht="22.5" customHeight="1" x14ac:dyDescent="0.25">
      <c r="A2" s="259" t="s">
        <v>144</v>
      </c>
      <c r="B2" s="260"/>
      <c r="C2" s="260"/>
      <c r="D2" s="260"/>
      <c r="E2" s="260"/>
      <c r="F2" s="260"/>
      <c r="G2" s="260"/>
      <c r="H2" s="260"/>
      <c r="I2" s="260"/>
      <c r="J2" s="261"/>
    </row>
    <row r="3" spans="1:35" ht="15.75" customHeight="1" thickBot="1" x14ac:dyDescent="0.3">
      <c r="A3" s="138"/>
      <c r="B3" s="139"/>
      <c r="C3" s="139"/>
      <c r="D3" s="139"/>
      <c r="E3" s="139"/>
      <c r="F3" s="139"/>
      <c r="G3" s="139"/>
      <c r="H3" s="139"/>
      <c r="I3" s="139"/>
      <c r="J3" s="140"/>
    </row>
    <row r="4" spans="1:35" ht="15.6" x14ac:dyDescent="0.3">
      <c r="A4" s="3" t="s">
        <v>76</v>
      </c>
      <c r="B4" s="4"/>
      <c r="C4" s="4"/>
      <c r="D4" s="4"/>
      <c r="E4" s="4"/>
      <c r="F4" s="4"/>
      <c r="G4" s="4"/>
      <c r="H4" s="4"/>
      <c r="I4" s="4"/>
    </row>
    <row r="5" spans="1:35" ht="15.6" x14ac:dyDescent="0.3">
      <c r="A5" s="4"/>
      <c r="B5" s="4"/>
      <c r="C5" s="4"/>
      <c r="D5" s="4"/>
      <c r="E5" s="4"/>
      <c r="F5" s="4"/>
      <c r="G5" s="4"/>
      <c r="H5" s="4"/>
      <c r="I5" s="4"/>
    </row>
    <row r="6" spans="1:35" ht="15.6" x14ac:dyDescent="0.3">
      <c r="A6" s="209" t="s">
        <v>17</v>
      </c>
      <c r="B6" s="209"/>
      <c r="C6" s="209"/>
      <c r="D6" s="209"/>
      <c r="E6" s="209"/>
      <c r="F6" s="209"/>
      <c r="G6" s="209"/>
      <c r="H6" s="209"/>
      <c r="I6" s="209"/>
      <c r="J6" s="209"/>
      <c r="K6" s="209"/>
    </row>
    <row r="7" spans="1:35" ht="14.4" x14ac:dyDescent="0.3">
      <c r="A7"/>
      <c r="B7"/>
      <c r="C7"/>
      <c r="D7" s="9"/>
      <c r="E7" s="9"/>
      <c r="F7" s="9"/>
      <c r="G7" s="9"/>
      <c r="H7" s="9"/>
      <c r="I7" s="9"/>
      <c r="J7" s="9"/>
      <c r="K7" s="9"/>
    </row>
    <row r="8" spans="1:35" ht="15.6" x14ac:dyDescent="0.3">
      <c r="A8" s="209" t="s">
        <v>83</v>
      </c>
      <c r="B8" s="209"/>
      <c r="C8" s="209"/>
      <c r="D8" s="9"/>
      <c r="E8" s="9"/>
      <c r="F8" s="9"/>
      <c r="G8" s="9"/>
      <c r="H8" s="9"/>
      <c r="I8" s="9"/>
      <c r="J8" s="9"/>
      <c r="K8" s="9"/>
    </row>
    <row r="9" spans="1:35" ht="14.4" x14ac:dyDescent="0.3">
      <c r="A9"/>
      <c r="B9"/>
      <c r="C9"/>
      <c r="D9" s="9"/>
      <c r="E9" s="9"/>
      <c r="F9" s="9"/>
      <c r="G9" s="9"/>
      <c r="H9" s="9"/>
      <c r="I9" s="9"/>
      <c r="J9" s="9"/>
      <c r="K9" s="9"/>
    </row>
    <row r="10" spans="1:35" ht="15.6" x14ac:dyDescent="0.3">
      <c r="A10" s="266" t="s">
        <v>84</v>
      </c>
      <c r="B10" s="266"/>
      <c r="C10" s="252"/>
      <c r="D10" s="9"/>
      <c r="E10" s="9"/>
      <c r="F10" s="9"/>
      <c r="G10" s="9"/>
      <c r="H10" s="78"/>
      <c r="I10" s="9"/>
      <c r="J10" s="9"/>
      <c r="K10" s="9"/>
    </row>
    <row r="12" spans="1:35" x14ac:dyDescent="0.25">
      <c r="B12" s="119" t="s">
        <v>111</v>
      </c>
      <c r="X12" s="35" t="s">
        <v>0</v>
      </c>
      <c r="Y12" s="35" t="s">
        <v>10</v>
      </c>
      <c r="Z12" s="35" t="s">
        <v>11</v>
      </c>
      <c r="AA12" s="35" t="s">
        <v>12</v>
      </c>
      <c r="AB12" s="35" t="s">
        <v>13</v>
      </c>
      <c r="AC12" s="35"/>
      <c r="AD12" s="35"/>
    </row>
    <row r="13" spans="1:35" x14ac:dyDescent="0.25">
      <c r="V13" s="241" t="s">
        <v>81</v>
      </c>
      <c r="W13" s="239"/>
      <c r="X13" s="240"/>
      <c r="Y13" s="36">
        <f>D17+L17</f>
        <v>5</v>
      </c>
      <c r="Z13" s="36">
        <f>E17+M17</f>
        <v>10</v>
      </c>
      <c r="AA13" s="36">
        <f>F17+N17</f>
        <v>5</v>
      </c>
      <c r="AB13" s="36"/>
      <c r="AC13" s="36"/>
      <c r="AD13" s="37"/>
      <c r="AF13" s="110" t="s">
        <v>160</v>
      </c>
      <c r="AG13" s="232" t="s">
        <v>22</v>
      </c>
      <c r="AH13" s="233"/>
      <c r="AI13" s="234"/>
    </row>
    <row r="14" spans="1:35" ht="14.4" thickBot="1" x14ac:dyDescent="0.3">
      <c r="V14" s="241" t="s">
        <v>26</v>
      </c>
      <c r="W14" s="239"/>
      <c r="X14" s="240"/>
      <c r="Y14" s="41">
        <v>70</v>
      </c>
      <c r="Z14" s="41">
        <v>70</v>
      </c>
      <c r="AA14" s="41">
        <v>70</v>
      </c>
      <c r="AB14" s="41"/>
      <c r="AC14" s="41"/>
      <c r="AD14" s="42"/>
      <c r="AF14" s="110"/>
      <c r="AG14" s="231" t="s">
        <v>20</v>
      </c>
      <c r="AH14" s="231"/>
      <c r="AI14" s="231"/>
    </row>
    <row r="15" spans="1:35" ht="14.4" thickBot="1" x14ac:dyDescent="0.3">
      <c r="N15" s="46"/>
      <c r="O15" s="46"/>
      <c r="P15" s="46"/>
      <c r="Q15" s="46"/>
      <c r="R15" s="46"/>
      <c r="S15" s="46"/>
      <c r="T15" s="46"/>
      <c r="U15" s="46"/>
      <c r="V15" s="46"/>
      <c r="W15" s="46"/>
    </row>
    <row r="16" spans="1:35" ht="14.4" thickBot="1" x14ac:dyDescent="0.3">
      <c r="C16" s="254" t="s">
        <v>79</v>
      </c>
      <c r="D16" s="255"/>
      <c r="E16" s="255"/>
      <c r="F16" s="255"/>
      <c r="G16" s="255"/>
      <c r="H16" s="255"/>
      <c r="I16" s="255"/>
      <c r="J16" s="256"/>
      <c r="L16" s="254" t="s">
        <v>80</v>
      </c>
      <c r="M16" s="255"/>
      <c r="N16" s="255"/>
      <c r="O16" s="255"/>
      <c r="P16" s="255"/>
      <c r="Q16" s="255"/>
      <c r="R16" s="255"/>
      <c r="S16" s="256"/>
      <c r="T16" s="46"/>
      <c r="U16" s="46"/>
      <c r="V16" s="46"/>
      <c r="W16" s="46"/>
      <c r="Y16" s="242" t="s">
        <v>27</v>
      </c>
      <c r="Z16" s="243"/>
      <c r="AA16" s="243"/>
      <c r="AB16" s="243"/>
      <c r="AC16" s="243"/>
      <c r="AD16" s="244"/>
    </row>
    <row r="17" spans="1:37" ht="14.4" thickBot="1" x14ac:dyDescent="0.3">
      <c r="C17" s="47" t="s">
        <v>16</v>
      </c>
      <c r="D17" s="36">
        <v>5</v>
      </c>
      <c r="E17" s="36">
        <v>5</v>
      </c>
      <c r="F17" s="36"/>
      <c r="G17" s="36"/>
      <c r="H17" s="36"/>
      <c r="I17" s="36"/>
      <c r="J17" s="21"/>
      <c r="L17" s="71"/>
      <c r="M17" s="71">
        <v>5</v>
      </c>
      <c r="N17" s="71">
        <v>5</v>
      </c>
      <c r="O17" s="71"/>
      <c r="P17" s="71"/>
      <c r="Q17" s="71"/>
      <c r="R17" s="71"/>
      <c r="S17" s="72"/>
      <c r="X17" s="48"/>
      <c r="Y17" s="49">
        <f>Y14*Y13/100</f>
        <v>3.5</v>
      </c>
      <c r="Z17" s="50">
        <f t="shared" ref="Z17:AD17" si="0">Z14*Z13/100</f>
        <v>7</v>
      </c>
      <c r="AA17" s="50">
        <f t="shared" si="0"/>
        <v>3.5</v>
      </c>
      <c r="AB17" s="50">
        <f t="shared" si="0"/>
        <v>0</v>
      </c>
      <c r="AC17" s="50">
        <f t="shared" si="0"/>
        <v>0</v>
      </c>
      <c r="AD17" s="51">
        <f t="shared" si="0"/>
        <v>0</v>
      </c>
    </row>
    <row r="18" spans="1:37" ht="14.4" thickBot="1" x14ac:dyDescent="0.3">
      <c r="A18" s="52"/>
      <c r="B18" s="52"/>
      <c r="C18" s="52" t="s">
        <v>0</v>
      </c>
      <c r="D18" s="53" t="s">
        <v>10</v>
      </c>
      <c r="E18" s="53" t="s">
        <v>11</v>
      </c>
      <c r="F18" s="53" t="s">
        <v>12</v>
      </c>
      <c r="G18" s="53" t="s">
        <v>13</v>
      </c>
      <c r="H18" s="53"/>
      <c r="I18" s="53"/>
      <c r="J18" s="52"/>
      <c r="L18" s="53" t="s">
        <v>10</v>
      </c>
      <c r="M18" s="53" t="s">
        <v>11</v>
      </c>
      <c r="N18" s="53" t="s">
        <v>12</v>
      </c>
      <c r="O18" s="53" t="s">
        <v>13</v>
      </c>
      <c r="P18" s="73"/>
      <c r="Q18" s="73"/>
      <c r="R18" s="73"/>
      <c r="S18" s="72"/>
      <c r="Y18" s="235" t="s">
        <v>28</v>
      </c>
      <c r="Z18" s="236"/>
      <c r="AA18" s="236"/>
      <c r="AB18" s="236"/>
      <c r="AC18" s="236"/>
      <c r="AD18" s="237"/>
      <c r="AE18" s="46"/>
    </row>
    <row r="19" spans="1:37" ht="28.2" x14ac:dyDescent="0.3">
      <c r="A19" s="143" t="s">
        <v>1</v>
      </c>
      <c r="B19" s="52" t="s">
        <v>2</v>
      </c>
      <c r="C19" s="52" t="s">
        <v>3</v>
      </c>
      <c r="D19" s="70"/>
      <c r="E19" s="70"/>
      <c r="F19" s="70"/>
      <c r="G19" s="70"/>
      <c r="H19" s="70"/>
      <c r="I19" s="70"/>
      <c r="J19" s="70" t="s">
        <v>8</v>
      </c>
      <c r="L19" s="70"/>
      <c r="M19" s="70"/>
      <c r="N19" s="70"/>
      <c r="O19" s="70"/>
      <c r="P19" s="70"/>
      <c r="Q19" s="70"/>
      <c r="R19" s="70"/>
      <c r="S19" s="70" t="s">
        <v>8</v>
      </c>
      <c r="T19" s="54"/>
      <c r="U19" s="54"/>
      <c r="V19" s="54"/>
      <c r="W19" s="54"/>
      <c r="Y19" s="55" t="s">
        <v>10</v>
      </c>
      <c r="Z19" s="55" t="s">
        <v>11</v>
      </c>
      <c r="AA19" s="55" t="s">
        <v>12</v>
      </c>
      <c r="AB19" s="55" t="s">
        <v>13</v>
      </c>
      <c r="AC19" s="55" t="s">
        <v>14</v>
      </c>
      <c r="AD19" s="55" t="s">
        <v>15</v>
      </c>
      <c r="AE19" s="56"/>
      <c r="AF19" s="35" t="s">
        <v>10</v>
      </c>
      <c r="AG19" s="35" t="s">
        <v>11</v>
      </c>
      <c r="AH19" s="35" t="s">
        <v>12</v>
      </c>
      <c r="AI19" s="35" t="s">
        <v>13</v>
      </c>
      <c r="AJ19" s="35"/>
      <c r="AK19" s="35"/>
    </row>
    <row r="20" spans="1:37" x14ac:dyDescent="0.25">
      <c r="A20" s="57">
        <v>1</v>
      </c>
      <c r="B20" s="57"/>
      <c r="C20" s="58"/>
      <c r="D20" s="68">
        <v>3</v>
      </c>
      <c r="E20" s="68">
        <v>4</v>
      </c>
      <c r="F20" s="68"/>
      <c r="G20" s="68"/>
      <c r="H20" s="68"/>
      <c r="I20" s="68"/>
      <c r="J20" s="69"/>
      <c r="L20" s="68"/>
      <c r="M20" s="68">
        <v>5</v>
      </c>
      <c r="N20" s="68">
        <v>4</v>
      </c>
      <c r="O20" s="68"/>
      <c r="P20" s="68"/>
      <c r="Q20" s="68"/>
      <c r="R20" s="68"/>
      <c r="S20" s="74"/>
      <c r="T20" s="59"/>
      <c r="U20" s="59"/>
      <c r="V20" s="59"/>
      <c r="W20" s="59"/>
      <c r="Y20" s="67">
        <f>D20+L20</f>
        <v>3</v>
      </c>
      <c r="Z20" s="67">
        <f>E20+M20</f>
        <v>9</v>
      </c>
      <c r="AA20" s="67">
        <f>F20+N20</f>
        <v>4</v>
      </c>
      <c r="AB20" s="67"/>
      <c r="AC20" s="67"/>
      <c r="AD20" s="67"/>
      <c r="AE20" s="60"/>
      <c r="AF20" s="63" t="str">
        <f t="shared" ref="AF20:AF51" si="1">IF(Y20&gt;=$Y$17, "1","0")</f>
        <v>0</v>
      </c>
      <c r="AG20" s="63" t="str">
        <f t="shared" ref="AG20:AG51" si="2">IF(Z20&gt;=$Z$17, "1","0")</f>
        <v>1</v>
      </c>
      <c r="AH20" s="63" t="str">
        <f t="shared" ref="AH20:AH51" si="3">IF(AA20&gt;=$AA$17, "1","0")</f>
        <v>1</v>
      </c>
      <c r="AI20" s="63"/>
      <c r="AJ20" s="63"/>
      <c r="AK20" s="63"/>
    </row>
    <row r="21" spans="1:37" x14ac:dyDescent="0.25">
      <c r="A21" s="57">
        <v>2</v>
      </c>
      <c r="B21" s="57"/>
      <c r="C21" s="58"/>
      <c r="D21" s="68">
        <v>3</v>
      </c>
      <c r="E21" s="68">
        <v>4</v>
      </c>
      <c r="F21" s="68"/>
      <c r="G21" s="68"/>
      <c r="H21" s="68"/>
      <c r="I21" s="68"/>
      <c r="J21" s="69"/>
      <c r="L21" s="68"/>
      <c r="M21" s="68">
        <v>4</v>
      </c>
      <c r="N21" s="68">
        <v>4</v>
      </c>
      <c r="O21" s="68"/>
      <c r="P21" s="68"/>
      <c r="Q21" s="68"/>
      <c r="R21" s="68"/>
      <c r="S21" s="74"/>
      <c r="T21" s="59"/>
      <c r="U21" s="59"/>
      <c r="V21" s="59"/>
      <c r="W21" s="59"/>
      <c r="Y21" s="67">
        <f t="shared" ref="Y21:Y84" si="4">D21+L21</f>
        <v>3</v>
      </c>
      <c r="Z21" s="67">
        <f t="shared" ref="Z21:Z84" si="5">E21+M21</f>
        <v>8</v>
      </c>
      <c r="AA21" s="67">
        <f t="shared" ref="AA21:AA84" si="6">F21+N21</f>
        <v>4</v>
      </c>
      <c r="AB21" s="67"/>
      <c r="AC21" s="67"/>
      <c r="AD21" s="67"/>
      <c r="AE21" s="60"/>
      <c r="AF21" s="63" t="str">
        <f t="shared" si="1"/>
        <v>0</v>
      </c>
      <c r="AG21" s="63" t="str">
        <f t="shared" si="2"/>
        <v>1</v>
      </c>
      <c r="AH21" s="63" t="str">
        <f t="shared" si="3"/>
        <v>1</v>
      </c>
      <c r="AI21" s="63"/>
      <c r="AJ21" s="63"/>
      <c r="AK21" s="63"/>
    </row>
    <row r="22" spans="1:37" x14ac:dyDescent="0.25">
      <c r="A22" s="57">
        <v>3</v>
      </c>
      <c r="B22" s="57"/>
      <c r="C22" s="58"/>
      <c r="D22" s="68">
        <v>3</v>
      </c>
      <c r="E22" s="68">
        <v>4</v>
      </c>
      <c r="F22" s="68"/>
      <c r="G22" s="68"/>
      <c r="H22" s="68"/>
      <c r="I22" s="68"/>
      <c r="J22" s="69"/>
      <c r="L22" s="68"/>
      <c r="M22" s="68">
        <v>3</v>
      </c>
      <c r="N22" s="68">
        <v>4</v>
      </c>
      <c r="O22" s="68"/>
      <c r="P22" s="68"/>
      <c r="Q22" s="68"/>
      <c r="R22" s="68"/>
      <c r="S22" s="74"/>
      <c r="T22" s="59"/>
      <c r="U22" s="59"/>
      <c r="V22" s="59"/>
      <c r="W22" s="59"/>
      <c r="Y22" s="67">
        <f t="shared" si="4"/>
        <v>3</v>
      </c>
      <c r="Z22" s="67">
        <f t="shared" si="5"/>
        <v>7</v>
      </c>
      <c r="AA22" s="67">
        <f t="shared" si="6"/>
        <v>4</v>
      </c>
      <c r="AB22" s="67"/>
      <c r="AC22" s="67"/>
      <c r="AD22" s="67"/>
      <c r="AE22" s="60"/>
      <c r="AF22" s="63" t="str">
        <f t="shared" si="1"/>
        <v>0</v>
      </c>
      <c r="AG22" s="63" t="str">
        <f t="shared" si="2"/>
        <v>1</v>
      </c>
      <c r="AH22" s="63" t="str">
        <f t="shared" si="3"/>
        <v>1</v>
      </c>
      <c r="AI22" s="63"/>
      <c r="AJ22" s="63"/>
      <c r="AK22" s="63"/>
    </row>
    <row r="23" spans="1:37" x14ac:dyDescent="0.25">
      <c r="A23" s="57">
        <v>4</v>
      </c>
      <c r="B23" s="57"/>
      <c r="C23" s="58"/>
      <c r="D23" s="68">
        <v>3</v>
      </c>
      <c r="E23" s="68">
        <v>4</v>
      </c>
      <c r="F23" s="68"/>
      <c r="G23" s="68"/>
      <c r="H23" s="68"/>
      <c r="I23" s="68"/>
      <c r="J23" s="69"/>
      <c r="L23" s="68"/>
      <c r="M23" s="68">
        <v>2</v>
      </c>
      <c r="N23" s="68">
        <v>4</v>
      </c>
      <c r="O23" s="68"/>
      <c r="P23" s="68"/>
      <c r="Q23" s="68"/>
      <c r="R23" s="68"/>
      <c r="S23" s="74"/>
      <c r="T23" s="59"/>
      <c r="U23" s="59"/>
      <c r="V23" s="59"/>
      <c r="W23" s="59"/>
      <c r="Y23" s="67">
        <f t="shared" si="4"/>
        <v>3</v>
      </c>
      <c r="Z23" s="67">
        <f t="shared" si="5"/>
        <v>6</v>
      </c>
      <c r="AA23" s="67">
        <f t="shared" si="6"/>
        <v>4</v>
      </c>
      <c r="AB23" s="67"/>
      <c r="AC23" s="67"/>
      <c r="AD23" s="67"/>
      <c r="AE23" s="60"/>
      <c r="AF23" s="63" t="str">
        <f t="shared" si="1"/>
        <v>0</v>
      </c>
      <c r="AG23" s="63" t="str">
        <f t="shared" si="2"/>
        <v>0</v>
      </c>
      <c r="AH23" s="63" t="str">
        <f t="shared" si="3"/>
        <v>1</v>
      </c>
      <c r="AI23" s="63"/>
      <c r="AJ23" s="63"/>
      <c r="AK23" s="63"/>
    </row>
    <row r="24" spans="1:37" x14ac:dyDescent="0.25">
      <c r="A24" s="57">
        <v>5</v>
      </c>
      <c r="B24" s="57"/>
      <c r="C24" s="58"/>
      <c r="D24" s="68">
        <v>3</v>
      </c>
      <c r="E24" s="68">
        <v>4</v>
      </c>
      <c r="F24" s="68"/>
      <c r="G24" s="68"/>
      <c r="H24" s="68"/>
      <c r="I24" s="68"/>
      <c r="J24" s="69"/>
      <c r="L24" s="68"/>
      <c r="M24" s="68">
        <v>1</v>
      </c>
      <c r="N24" s="68">
        <v>4</v>
      </c>
      <c r="O24" s="68"/>
      <c r="P24" s="68"/>
      <c r="Q24" s="68"/>
      <c r="R24" s="68"/>
      <c r="S24" s="74"/>
      <c r="T24" s="59"/>
      <c r="U24" s="59"/>
      <c r="V24" s="59"/>
      <c r="W24" s="59"/>
      <c r="Y24" s="67">
        <f t="shared" si="4"/>
        <v>3</v>
      </c>
      <c r="Z24" s="67">
        <f t="shared" si="5"/>
        <v>5</v>
      </c>
      <c r="AA24" s="67">
        <f t="shared" si="6"/>
        <v>4</v>
      </c>
      <c r="AB24" s="67"/>
      <c r="AC24" s="67"/>
      <c r="AD24" s="67"/>
      <c r="AE24" s="60"/>
      <c r="AF24" s="63" t="str">
        <f t="shared" si="1"/>
        <v>0</v>
      </c>
      <c r="AG24" s="63" t="str">
        <f t="shared" si="2"/>
        <v>0</v>
      </c>
      <c r="AH24" s="63" t="str">
        <f t="shared" si="3"/>
        <v>1</v>
      </c>
      <c r="AI24" s="63"/>
      <c r="AJ24" s="63"/>
      <c r="AK24" s="63"/>
    </row>
    <row r="25" spans="1:37" x14ac:dyDescent="0.25">
      <c r="A25" s="57">
        <v>6</v>
      </c>
      <c r="B25" s="57"/>
      <c r="C25" s="58"/>
      <c r="D25" s="68">
        <v>3</v>
      </c>
      <c r="E25" s="68">
        <v>4</v>
      </c>
      <c r="F25" s="68"/>
      <c r="G25" s="68"/>
      <c r="H25" s="68"/>
      <c r="I25" s="68"/>
      <c r="J25" s="69"/>
      <c r="L25" s="68"/>
      <c r="M25" s="68">
        <v>4</v>
      </c>
      <c r="N25" s="68">
        <v>4</v>
      </c>
      <c r="O25" s="68"/>
      <c r="P25" s="68"/>
      <c r="Q25" s="68"/>
      <c r="R25" s="68"/>
      <c r="S25" s="74"/>
      <c r="T25" s="59"/>
      <c r="U25" s="59"/>
      <c r="V25" s="59"/>
      <c r="W25" s="59"/>
      <c r="Y25" s="67">
        <f t="shared" si="4"/>
        <v>3</v>
      </c>
      <c r="Z25" s="67">
        <f t="shared" si="5"/>
        <v>8</v>
      </c>
      <c r="AA25" s="67">
        <f t="shared" si="6"/>
        <v>4</v>
      </c>
      <c r="AB25" s="67"/>
      <c r="AC25" s="67"/>
      <c r="AD25" s="67"/>
      <c r="AE25" s="60"/>
      <c r="AF25" s="63" t="str">
        <f t="shared" si="1"/>
        <v>0</v>
      </c>
      <c r="AG25" s="63" t="str">
        <f t="shared" si="2"/>
        <v>1</v>
      </c>
      <c r="AH25" s="63" t="str">
        <f t="shared" si="3"/>
        <v>1</v>
      </c>
      <c r="AI25" s="63"/>
      <c r="AJ25" s="63"/>
      <c r="AK25" s="63"/>
    </row>
    <row r="26" spans="1:37" x14ac:dyDescent="0.25">
      <c r="A26" s="57">
        <v>7</v>
      </c>
      <c r="B26" s="57"/>
      <c r="C26" s="58"/>
      <c r="D26" s="68">
        <v>3</v>
      </c>
      <c r="E26" s="68">
        <v>4</v>
      </c>
      <c r="F26" s="68"/>
      <c r="G26" s="68"/>
      <c r="H26" s="68"/>
      <c r="I26" s="68"/>
      <c r="J26" s="69"/>
      <c r="L26" s="68"/>
      <c r="M26" s="68">
        <v>5</v>
      </c>
      <c r="N26" s="68">
        <v>4</v>
      </c>
      <c r="O26" s="68"/>
      <c r="P26" s="68"/>
      <c r="Q26" s="68"/>
      <c r="R26" s="68"/>
      <c r="S26" s="74"/>
      <c r="T26" s="59"/>
      <c r="U26" s="59"/>
      <c r="V26" s="59"/>
      <c r="W26" s="59"/>
      <c r="Y26" s="67">
        <f t="shared" si="4"/>
        <v>3</v>
      </c>
      <c r="Z26" s="67">
        <f t="shared" si="5"/>
        <v>9</v>
      </c>
      <c r="AA26" s="67">
        <f t="shared" si="6"/>
        <v>4</v>
      </c>
      <c r="AB26" s="67"/>
      <c r="AC26" s="67"/>
      <c r="AD26" s="67"/>
      <c r="AE26" s="60"/>
      <c r="AF26" s="63" t="str">
        <f t="shared" si="1"/>
        <v>0</v>
      </c>
      <c r="AG26" s="63" t="str">
        <f t="shared" si="2"/>
        <v>1</v>
      </c>
      <c r="AH26" s="63" t="str">
        <f t="shared" si="3"/>
        <v>1</v>
      </c>
      <c r="AI26" s="63"/>
      <c r="AJ26" s="63"/>
      <c r="AK26" s="63"/>
    </row>
    <row r="27" spans="1:37" x14ac:dyDescent="0.25">
      <c r="A27" s="57">
        <v>8</v>
      </c>
      <c r="B27" s="57"/>
      <c r="C27" s="58"/>
      <c r="D27" s="68">
        <v>3</v>
      </c>
      <c r="E27" s="68">
        <v>4</v>
      </c>
      <c r="F27" s="68"/>
      <c r="G27" s="68"/>
      <c r="H27" s="68"/>
      <c r="I27" s="68"/>
      <c r="J27" s="69"/>
      <c r="L27" s="68"/>
      <c r="M27" s="68">
        <v>4</v>
      </c>
      <c r="N27" s="68">
        <v>4</v>
      </c>
      <c r="O27" s="68"/>
      <c r="P27" s="68"/>
      <c r="Q27" s="68"/>
      <c r="R27" s="68"/>
      <c r="S27" s="74"/>
      <c r="T27" s="59"/>
      <c r="U27" s="59"/>
      <c r="V27" s="59"/>
      <c r="W27" s="59"/>
      <c r="Y27" s="67">
        <f t="shared" si="4"/>
        <v>3</v>
      </c>
      <c r="Z27" s="67">
        <f t="shared" si="5"/>
        <v>8</v>
      </c>
      <c r="AA27" s="67">
        <f t="shared" si="6"/>
        <v>4</v>
      </c>
      <c r="AB27" s="67"/>
      <c r="AC27" s="67"/>
      <c r="AD27" s="67"/>
      <c r="AE27" s="60"/>
      <c r="AF27" s="63" t="str">
        <f t="shared" si="1"/>
        <v>0</v>
      </c>
      <c r="AG27" s="63" t="str">
        <f t="shared" si="2"/>
        <v>1</v>
      </c>
      <c r="AH27" s="63" t="str">
        <f t="shared" si="3"/>
        <v>1</v>
      </c>
      <c r="AI27" s="63"/>
      <c r="AJ27" s="63"/>
      <c r="AK27" s="63"/>
    </row>
    <row r="28" spans="1:37" x14ac:dyDescent="0.25">
      <c r="A28" s="57">
        <v>9</v>
      </c>
      <c r="B28" s="57"/>
      <c r="C28" s="58"/>
      <c r="D28" s="68">
        <v>3</v>
      </c>
      <c r="E28" s="68">
        <v>4</v>
      </c>
      <c r="F28" s="68"/>
      <c r="G28" s="68"/>
      <c r="H28" s="68"/>
      <c r="I28" s="68"/>
      <c r="J28" s="69"/>
      <c r="L28" s="68"/>
      <c r="M28" s="68">
        <v>5</v>
      </c>
      <c r="N28" s="68">
        <v>4</v>
      </c>
      <c r="O28" s="68"/>
      <c r="P28" s="68"/>
      <c r="Q28" s="68"/>
      <c r="R28" s="68"/>
      <c r="S28" s="74"/>
      <c r="T28" s="59"/>
      <c r="U28" s="59"/>
      <c r="V28" s="59"/>
      <c r="W28" s="59"/>
      <c r="Y28" s="67">
        <f t="shared" si="4"/>
        <v>3</v>
      </c>
      <c r="Z28" s="67">
        <f t="shared" si="5"/>
        <v>9</v>
      </c>
      <c r="AA28" s="67">
        <f t="shared" si="6"/>
        <v>4</v>
      </c>
      <c r="AB28" s="67"/>
      <c r="AC28" s="67"/>
      <c r="AD28" s="67"/>
      <c r="AE28" s="60"/>
      <c r="AF28" s="63" t="str">
        <f t="shared" si="1"/>
        <v>0</v>
      </c>
      <c r="AG28" s="63" t="str">
        <f t="shared" si="2"/>
        <v>1</v>
      </c>
      <c r="AH28" s="63" t="str">
        <f t="shared" si="3"/>
        <v>1</v>
      </c>
      <c r="AI28" s="63"/>
      <c r="AJ28" s="63"/>
      <c r="AK28" s="63"/>
    </row>
    <row r="29" spans="1:37" x14ac:dyDescent="0.25">
      <c r="A29" s="57">
        <v>10</v>
      </c>
      <c r="B29" s="57"/>
      <c r="C29" s="58"/>
      <c r="D29" s="68">
        <v>3</v>
      </c>
      <c r="E29" s="68">
        <v>4</v>
      </c>
      <c r="F29" s="68"/>
      <c r="G29" s="68"/>
      <c r="H29" s="68"/>
      <c r="I29" s="68"/>
      <c r="J29" s="69"/>
      <c r="L29" s="68"/>
      <c r="M29" s="68">
        <v>4</v>
      </c>
      <c r="N29" s="68">
        <v>4</v>
      </c>
      <c r="O29" s="68"/>
      <c r="P29" s="68"/>
      <c r="Q29" s="68"/>
      <c r="R29" s="68"/>
      <c r="S29" s="74"/>
      <c r="T29" s="59"/>
      <c r="U29" s="59"/>
      <c r="V29" s="59"/>
      <c r="W29" s="59"/>
      <c r="Y29" s="67">
        <f t="shared" si="4"/>
        <v>3</v>
      </c>
      <c r="Z29" s="67">
        <f t="shared" si="5"/>
        <v>8</v>
      </c>
      <c r="AA29" s="67">
        <f t="shared" si="6"/>
        <v>4</v>
      </c>
      <c r="AB29" s="67"/>
      <c r="AC29" s="67"/>
      <c r="AD29" s="67"/>
      <c r="AE29" s="60"/>
      <c r="AF29" s="63" t="str">
        <f t="shared" si="1"/>
        <v>0</v>
      </c>
      <c r="AG29" s="63" t="str">
        <f t="shared" si="2"/>
        <v>1</v>
      </c>
      <c r="AH29" s="63" t="str">
        <f t="shared" si="3"/>
        <v>1</v>
      </c>
      <c r="AI29" s="63"/>
      <c r="AJ29" s="63"/>
      <c r="AK29" s="63"/>
    </row>
    <row r="30" spans="1:37" x14ac:dyDescent="0.25">
      <c r="A30" s="57">
        <v>11</v>
      </c>
      <c r="B30" s="57"/>
      <c r="C30" s="58"/>
      <c r="D30" s="68">
        <v>3</v>
      </c>
      <c r="E30" s="68">
        <v>3</v>
      </c>
      <c r="F30" s="68"/>
      <c r="G30" s="68"/>
      <c r="H30" s="68"/>
      <c r="I30" s="68"/>
      <c r="J30" s="69"/>
      <c r="L30" s="68"/>
      <c r="M30" s="68">
        <v>2</v>
      </c>
      <c r="N30" s="68">
        <v>3</v>
      </c>
      <c r="O30" s="68"/>
      <c r="P30" s="68"/>
      <c r="Q30" s="68"/>
      <c r="R30" s="68"/>
      <c r="S30" s="74"/>
      <c r="T30" s="59"/>
      <c r="U30" s="59"/>
      <c r="V30" s="59"/>
      <c r="W30" s="59"/>
      <c r="Y30" s="67">
        <f t="shared" si="4"/>
        <v>3</v>
      </c>
      <c r="Z30" s="67">
        <f t="shared" si="5"/>
        <v>5</v>
      </c>
      <c r="AA30" s="67">
        <f t="shared" si="6"/>
        <v>3</v>
      </c>
      <c r="AB30" s="67"/>
      <c r="AC30" s="67"/>
      <c r="AD30" s="67"/>
      <c r="AE30" s="60"/>
      <c r="AF30" s="63" t="str">
        <f t="shared" si="1"/>
        <v>0</v>
      </c>
      <c r="AG30" s="63" t="str">
        <f t="shared" si="2"/>
        <v>0</v>
      </c>
      <c r="AH30" s="63" t="str">
        <f t="shared" si="3"/>
        <v>0</v>
      </c>
      <c r="AI30" s="63"/>
      <c r="AJ30" s="63"/>
      <c r="AK30" s="63"/>
    </row>
    <row r="31" spans="1:37" x14ac:dyDescent="0.25">
      <c r="A31" s="57">
        <v>12</v>
      </c>
      <c r="B31" s="57"/>
      <c r="C31" s="58"/>
      <c r="D31" s="68">
        <v>4</v>
      </c>
      <c r="E31" s="68">
        <v>4</v>
      </c>
      <c r="F31" s="68"/>
      <c r="G31" s="68"/>
      <c r="H31" s="68"/>
      <c r="I31" s="68"/>
      <c r="J31" s="69"/>
      <c r="L31" s="68"/>
      <c r="M31" s="68">
        <v>3</v>
      </c>
      <c r="N31" s="68">
        <v>4</v>
      </c>
      <c r="O31" s="68"/>
      <c r="P31" s="68"/>
      <c r="Q31" s="68"/>
      <c r="R31" s="68"/>
      <c r="S31" s="74"/>
      <c r="T31" s="59"/>
      <c r="U31" s="59"/>
      <c r="V31" s="59"/>
      <c r="W31" s="59"/>
      <c r="Y31" s="67">
        <f t="shared" si="4"/>
        <v>4</v>
      </c>
      <c r="Z31" s="67">
        <f t="shared" si="5"/>
        <v>7</v>
      </c>
      <c r="AA31" s="67">
        <f t="shared" si="6"/>
        <v>4</v>
      </c>
      <c r="AB31" s="67"/>
      <c r="AC31" s="67"/>
      <c r="AD31" s="67"/>
      <c r="AE31" s="60"/>
      <c r="AF31" s="63" t="str">
        <f t="shared" si="1"/>
        <v>1</v>
      </c>
      <c r="AG31" s="63" t="str">
        <f t="shared" si="2"/>
        <v>1</v>
      </c>
      <c r="AH31" s="63" t="str">
        <f t="shared" si="3"/>
        <v>1</v>
      </c>
      <c r="AI31" s="63"/>
      <c r="AJ31" s="63"/>
      <c r="AK31" s="63"/>
    </row>
    <row r="32" spans="1:37" x14ac:dyDescent="0.25">
      <c r="A32" s="57">
        <v>13</v>
      </c>
      <c r="B32" s="57"/>
      <c r="C32" s="58"/>
      <c r="D32" s="68">
        <v>4</v>
      </c>
      <c r="E32" s="68">
        <v>3</v>
      </c>
      <c r="F32" s="68"/>
      <c r="G32" s="68"/>
      <c r="H32" s="68"/>
      <c r="I32" s="68"/>
      <c r="J32" s="69"/>
      <c r="L32" s="68"/>
      <c r="M32" s="68">
        <v>5</v>
      </c>
      <c r="N32" s="68">
        <v>3</v>
      </c>
      <c r="O32" s="68"/>
      <c r="P32" s="68"/>
      <c r="Q32" s="68"/>
      <c r="R32" s="68"/>
      <c r="S32" s="74"/>
      <c r="T32" s="59"/>
      <c r="U32" s="59"/>
      <c r="V32" s="59"/>
      <c r="W32" s="59"/>
      <c r="Y32" s="67">
        <f t="shared" si="4"/>
        <v>4</v>
      </c>
      <c r="Z32" s="67">
        <f t="shared" si="5"/>
        <v>8</v>
      </c>
      <c r="AA32" s="67">
        <f t="shared" si="6"/>
        <v>3</v>
      </c>
      <c r="AB32" s="67"/>
      <c r="AC32" s="67"/>
      <c r="AD32" s="67"/>
      <c r="AE32" s="60"/>
      <c r="AF32" s="63" t="str">
        <f t="shared" si="1"/>
        <v>1</v>
      </c>
      <c r="AG32" s="63" t="str">
        <f t="shared" si="2"/>
        <v>1</v>
      </c>
      <c r="AH32" s="63" t="str">
        <f t="shared" si="3"/>
        <v>0</v>
      </c>
      <c r="AI32" s="63"/>
      <c r="AJ32" s="63"/>
      <c r="AK32" s="63"/>
    </row>
    <row r="33" spans="1:37" x14ac:dyDescent="0.25">
      <c r="A33" s="57">
        <v>14</v>
      </c>
      <c r="B33" s="57"/>
      <c r="C33" s="58"/>
      <c r="D33" s="68">
        <v>4</v>
      </c>
      <c r="E33" s="68">
        <v>4</v>
      </c>
      <c r="F33" s="68"/>
      <c r="G33" s="68"/>
      <c r="H33" s="68"/>
      <c r="I33" s="68"/>
      <c r="J33" s="69"/>
      <c r="L33" s="68"/>
      <c r="M33" s="68">
        <v>4</v>
      </c>
      <c r="N33" s="68">
        <v>4</v>
      </c>
      <c r="O33" s="68"/>
      <c r="P33" s="68"/>
      <c r="Q33" s="68"/>
      <c r="R33" s="68"/>
      <c r="S33" s="74"/>
      <c r="T33" s="59"/>
      <c r="U33" s="59"/>
      <c r="V33" s="59"/>
      <c r="W33" s="59"/>
      <c r="Y33" s="67">
        <f t="shared" si="4"/>
        <v>4</v>
      </c>
      <c r="Z33" s="67">
        <f t="shared" si="5"/>
        <v>8</v>
      </c>
      <c r="AA33" s="67">
        <f t="shared" si="6"/>
        <v>4</v>
      </c>
      <c r="AB33" s="67"/>
      <c r="AC33" s="67"/>
      <c r="AD33" s="67"/>
      <c r="AE33" s="60"/>
      <c r="AF33" s="63" t="str">
        <f t="shared" si="1"/>
        <v>1</v>
      </c>
      <c r="AG33" s="63" t="str">
        <f t="shared" si="2"/>
        <v>1</v>
      </c>
      <c r="AH33" s="63" t="str">
        <f t="shared" si="3"/>
        <v>1</v>
      </c>
      <c r="AI33" s="63"/>
      <c r="AJ33" s="63"/>
      <c r="AK33" s="63"/>
    </row>
    <row r="34" spans="1:37" x14ac:dyDescent="0.25">
      <c r="A34" s="57">
        <v>15</v>
      </c>
      <c r="B34" s="57"/>
      <c r="C34" s="58"/>
      <c r="D34" s="68">
        <v>4</v>
      </c>
      <c r="E34" s="68">
        <v>3</v>
      </c>
      <c r="F34" s="68"/>
      <c r="G34" s="68"/>
      <c r="H34" s="68"/>
      <c r="I34" s="68"/>
      <c r="J34" s="69"/>
      <c r="L34" s="68"/>
      <c r="M34" s="68">
        <v>2</v>
      </c>
      <c r="N34" s="68">
        <v>3</v>
      </c>
      <c r="O34" s="68"/>
      <c r="P34" s="68"/>
      <c r="Q34" s="68"/>
      <c r="R34" s="68"/>
      <c r="S34" s="74"/>
      <c r="T34" s="59"/>
      <c r="U34" s="59"/>
      <c r="V34" s="59"/>
      <c r="W34" s="59"/>
      <c r="Y34" s="67">
        <f t="shared" si="4"/>
        <v>4</v>
      </c>
      <c r="Z34" s="67">
        <f t="shared" si="5"/>
        <v>5</v>
      </c>
      <c r="AA34" s="67">
        <f t="shared" si="6"/>
        <v>3</v>
      </c>
      <c r="AB34" s="67"/>
      <c r="AC34" s="67"/>
      <c r="AD34" s="67"/>
      <c r="AE34" s="60"/>
      <c r="AF34" s="63" t="str">
        <f t="shared" si="1"/>
        <v>1</v>
      </c>
      <c r="AG34" s="63" t="str">
        <f t="shared" si="2"/>
        <v>0</v>
      </c>
      <c r="AH34" s="63" t="str">
        <f t="shared" si="3"/>
        <v>0</v>
      </c>
      <c r="AI34" s="63"/>
      <c r="AJ34" s="63"/>
      <c r="AK34" s="63"/>
    </row>
    <row r="35" spans="1:37" x14ac:dyDescent="0.25">
      <c r="A35" s="57">
        <v>16</v>
      </c>
      <c r="B35" s="57"/>
      <c r="C35" s="58"/>
      <c r="D35" s="68">
        <v>4</v>
      </c>
      <c r="E35" s="68">
        <v>4</v>
      </c>
      <c r="F35" s="68"/>
      <c r="G35" s="68"/>
      <c r="H35" s="68"/>
      <c r="I35" s="68"/>
      <c r="J35" s="69"/>
      <c r="L35" s="75"/>
      <c r="M35" s="68">
        <v>4</v>
      </c>
      <c r="N35" s="68">
        <v>4</v>
      </c>
      <c r="O35" s="68"/>
      <c r="P35" s="75"/>
      <c r="Q35" s="76"/>
      <c r="R35" s="75"/>
      <c r="S35" s="74"/>
      <c r="T35" s="59"/>
      <c r="U35" s="59"/>
      <c r="V35" s="59"/>
      <c r="W35" s="59"/>
      <c r="Y35" s="67">
        <f t="shared" si="4"/>
        <v>4</v>
      </c>
      <c r="Z35" s="67">
        <f t="shared" si="5"/>
        <v>8</v>
      </c>
      <c r="AA35" s="67">
        <f t="shared" si="6"/>
        <v>4</v>
      </c>
      <c r="AB35" s="67"/>
      <c r="AC35" s="67"/>
      <c r="AD35" s="67"/>
      <c r="AE35" s="60"/>
      <c r="AF35" s="63" t="str">
        <f t="shared" si="1"/>
        <v>1</v>
      </c>
      <c r="AG35" s="63" t="str">
        <f t="shared" si="2"/>
        <v>1</v>
      </c>
      <c r="AH35" s="63" t="str">
        <f t="shared" si="3"/>
        <v>1</v>
      </c>
      <c r="AI35" s="63"/>
      <c r="AJ35" s="63"/>
      <c r="AK35" s="63"/>
    </row>
    <row r="36" spans="1:37" x14ac:dyDescent="0.25">
      <c r="A36" s="57">
        <v>17</v>
      </c>
      <c r="B36" s="57"/>
      <c r="C36" s="58"/>
      <c r="D36" s="68">
        <v>4</v>
      </c>
      <c r="E36" s="68">
        <v>4</v>
      </c>
      <c r="F36" s="68"/>
      <c r="G36" s="68"/>
      <c r="H36" s="68"/>
      <c r="I36" s="68"/>
      <c r="J36" s="69"/>
      <c r="L36" s="68"/>
      <c r="M36" s="68">
        <v>3</v>
      </c>
      <c r="N36" s="68">
        <v>4</v>
      </c>
      <c r="O36" s="68"/>
      <c r="P36" s="68"/>
      <c r="Q36" s="68"/>
      <c r="R36" s="68"/>
      <c r="S36" s="74"/>
      <c r="T36" s="59"/>
      <c r="U36" s="59"/>
      <c r="V36" s="59"/>
      <c r="W36" s="59"/>
      <c r="Y36" s="67">
        <f t="shared" si="4"/>
        <v>4</v>
      </c>
      <c r="Z36" s="67">
        <f t="shared" si="5"/>
        <v>7</v>
      </c>
      <c r="AA36" s="67">
        <f t="shared" si="6"/>
        <v>4</v>
      </c>
      <c r="AB36" s="67"/>
      <c r="AC36" s="67"/>
      <c r="AD36" s="67"/>
      <c r="AE36" s="60"/>
      <c r="AF36" s="63" t="str">
        <f t="shared" si="1"/>
        <v>1</v>
      </c>
      <c r="AG36" s="63" t="str">
        <f t="shared" si="2"/>
        <v>1</v>
      </c>
      <c r="AH36" s="63" t="str">
        <f t="shared" si="3"/>
        <v>1</v>
      </c>
      <c r="AI36" s="63"/>
      <c r="AJ36" s="63"/>
      <c r="AK36" s="63"/>
    </row>
    <row r="37" spans="1:37" x14ac:dyDescent="0.25">
      <c r="A37" s="57">
        <v>18</v>
      </c>
      <c r="B37" s="57"/>
      <c r="C37" s="58"/>
      <c r="D37" s="68">
        <v>3</v>
      </c>
      <c r="E37" s="68">
        <v>4</v>
      </c>
      <c r="F37" s="68"/>
      <c r="G37" s="68"/>
      <c r="H37" s="68"/>
      <c r="I37" s="68"/>
      <c r="J37" s="69"/>
      <c r="L37" s="68"/>
      <c r="M37" s="68">
        <v>5</v>
      </c>
      <c r="N37" s="68">
        <v>4</v>
      </c>
      <c r="O37" s="68"/>
      <c r="P37" s="68"/>
      <c r="Q37" s="68"/>
      <c r="R37" s="68"/>
      <c r="S37" s="74"/>
      <c r="T37" s="59"/>
      <c r="U37" s="59"/>
      <c r="V37" s="59"/>
      <c r="W37" s="59"/>
      <c r="Y37" s="67">
        <f t="shared" si="4"/>
        <v>3</v>
      </c>
      <c r="Z37" s="67">
        <f t="shared" si="5"/>
        <v>9</v>
      </c>
      <c r="AA37" s="67">
        <f t="shared" si="6"/>
        <v>4</v>
      </c>
      <c r="AB37" s="67"/>
      <c r="AC37" s="67"/>
      <c r="AD37" s="67"/>
      <c r="AE37" s="60"/>
      <c r="AF37" s="63" t="str">
        <f t="shared" si="1"/>
        <v>0</v>
      </c>
      <c r="AG37" s="63" t="str">
        <f t="shared" si="2"/>
        <v>1</v>
      </c>
      <c r="AH37" s="63" t="str">
        <f t="shared" si="3"/>
        <v>1</v>
      </c>
      <c r="AI37" s="63"/>
      <c r="AJ37" s="63"/>
      <c r="AK37" s="63"/>
    </row>
    <row r="38" spans="1:37" x14ac:dyDescent="0.25">
      <c r="A38" s="57">
        <v>19</v>
      </c>
      <c r="B38" s="57"/>
      <c r="C38" s="58"/>
      <c r="D38" s="68">
        <v>3</v>
      </c>
      <c r="E38" s="68">
        <v>3</v>
      </c>
      <c r="F38" s="68"/>
      <c r="G38" s="68"/>
      <c r="H38" s="68"/>
      <c r="I38" s="68"/>
      <c r="J38" s="69"/>
      <c r="L38" s="68"/>
      <c r="M38" s="68">
        <v>4</v>
      </c>
      <c r="N38" s="68">
        <v>3</v>
      </c>
      <c r="O38" s="68"/>
      <c r="P38" s="68"/>
      <c r="Q38" s="68"/>
      <c r="R38" s="68"/>
      <c r="S38" s="74"/>
      <c r="T38" s="59"/>
      <c r="U38" s="59"/>
      <c r="V38" s="59"/>
      <c r="W38" s="59"/>
      <c r="Y38" s="67">
        <f t="shared" si="4"/>
        <v>3</v>
      </c>
      <c r="Z38" s="67">
        <f t="shared" si="5"/>
        <v>7</v>
      </c>
      <c r="AA38" s="67">
        <f t="shared" si="6"/>
        <v>3</v>
      </c>
      <c r="AB38" s="67"/>
      <c r="AC38" s="67"/>
      <c r="AD38" s="67"/>
      <c r="AE38" s="60"/>
      <c r="AF38" s="63" t="str">
        <f t="shared" si="1"/>
        <v>0</v>
      </c>
      <c r="AG38" s="63" t="str">
        <f t="shared" si="2"/>
        <v>1</v>
      </c>
      <c r="AH38" s="63" t="str">
        <f t="shared" si="3"/>
        <v>0</v>
      </c>
      <c r="AI38" s="63"/>
      <c r="AJ38" s="63"/>
      <c r="AK38" s="63"/>
    </row>
    <row r="39" spans="1:37" x14ac:dyDescent="0.25">
      <c r="A39" s="57">
        <v>20</v>
      </c>
      <c r="B39" s="57"/>
      <c r="C39" s="58"/>
      <c r="D39" s="68">
        <v>3</v>
      </c>
      <c r="E39" s="68">
        <v>3</v>
      </c>
      <c r="F39" s="68"/>
      <c r="G39" s="68"/>
      <c r="H39" s="68"/>
      <c r="I39" s="68"/>
      <c r="J39" s="69"/>
      <c r="L39" s="68"/>
      <c r="M39" s="68">
        <v>2</v>
      </c>
      <c r="N39" s="68">
        <v>3</v>
      </c>
      <c r="O39" s="68"/>
      <c r="P39" s="68"/>
      <c r="Q39" s="68"/>
      <c r="R39" s="68"/>
      <c r="S39" s="74"/>
      <c r="T39" s="59"/>
      <c r="U39" s="59"/>
      <c r="V39" s="59"/>
      <c r="W39" s="59"/>
      <c r="Y39" s="67">
        <f t="shared" si="4"/>
        <v>3</v>
      </c>
      <c r="Z39" s="67">
        <f t="shared" si="5"/>
        <v>5</v>
      </c>
      <c r="AA39" s="67">
        <f t="shared" si="6"/>
        <v>3</v>
      </c>
      <c r="AB39" s="67"/>
      <c r="AC39" s="67"/>
      <c r="AD39" s="67"/>
      <c r="AE39" s="60"/>
      <c r="AF39" s="63" t="str">
        <f t="shared" si="1"/>
        <v>0</v>
      </c>
      <c r="AG39" s="63" t="str">
        <f t="shared" si="2"/>
        <v>0</v>
      </c>
      <c r="AH39" s="63" t="str">
        <f t="shared" si="3"/>
        <v>0</v>
      </c>
      <c r="AI39" s="63"/>
      <c r="AJ39" s="63"/>
      <c r="AK39" s="63"/>
    </row>
    <row r="40" spans="1:37" x14ac:dyDescent="0.25">
      <c r="A40" s="57">
        <v>21</v>
      </c>
      <c r="B40" s="57"/>
      <c r="C40" s="58"/>
      <c r="D40" s="68">
        <v>4</v>
      </c>
      <c r="E40" s="68">
        <v>3</v>
      </c>
      <c r="F40" s="68"/>
      <c r="G40" s="68"/>
      <c r="H40" s="68"/>
      <c r="I40" s="68"/>
      <c r="J40" s="69"/>
      <c r="L40" s="68"/>
      <c r="M40" s="68">
        <v>3</v>
      </c>
      <c r="N40" s="68">
        <v>3</v>
      </c>
      <c r="O40" s="68"/>
      <c r="P40" s="68"/>
      <c r="Q40" s="68"/>
      <c r="R40" s="68"/>
      <c r="S40" s="74"/>
      <c r="T40" s="59"/>
      <c r="U40" s="59"/>
      <c r="V40" s="59"/>
      <c r="W40" s="59"/>
      <c r="Y40" s="67">
        <f t="shared" si="4"/>
        <v>4</v>
      </c>
      <c r="Z40" s="67">
        <f t="shared" si="5"/>
        <v>6</v>
      </c>
      <c r="AA40" s="67">
        <f t="shared" si="6"/>
        <v>3</v>
      </c>
      <c r="AB40" s="67"/>
      <c r="AC40" s="67"/>
      <c r="AD40" s="67"/>
      <c r="AE40" s="60"/>
      <c r="AF40" s="63" t="str">
        <f t="shared" si="1"/>
        <v>1</v>
      </c>
      <c r="AG40" s="63" t="str">
        <f t="shared" si="2"/>
        <v>0</v>
      </c>
      <c r="AH40" s="63" t="str">
        <f t="shared" si="3"/>
        <v>0</v>
      </c>
      <c r="AI40" s="63"/>
      <c r="AJ40" s="63"/>
      <c r="AK40" s="63"/>
    </row>
    <row r="41" spans="1:37" x14ac:dyDescent="0.25">
      <c r="A41" s="57">
        <v>22</v>
      </c>
      <c r="B41" s="57"/>
      <c r="C41" s="58"/>
      <c r="D41" s="68">
        <v>3</v>
      </c>
      <c r="E41" s="68">
        <v>4</v>
      </c>
      <c r="F41" s="68"/>
      <c r="G41" s="68"/>
      <c r="H41" s="68"/>
      <c r="I41" s="68"/>
      <c r="J41" s="69"/>
      <c r="L41" s="68"/>
      <c r="M41" s="68">
        <v>3</v>
      </c>
      <c r="N41" s="68">
        <v>4</v>
      </c>
      <c r="O41" s="68"/>
      <c r="P41" s="68"/>
      <c r="Q41" s="68"/>
      <c r="R41" s="68"/>
      <c r="S41" s="74"/>
      <c r="T41" s="59"/>
      <c r="U41" s="59"/>
      <c r="V41" s="59"/>
      <c r="W41" s="59"/>
      <c r="Y41" s="67">
        <f t="shared" si="4"/>
        <v>3</v>
      </c>
      <c r="Z41" s="67">
        <f t="shared" si="5"/>
        <v>7</v>
      </c>
      <c r="AA41" s="67">
        <f t="shared" si="6"/>
        <v>4</v>
      </c>
      <c r="AB41" s="67"/>
      <c r="AC41" s="67"/>
      <c r="AD41" s="67"/>
      <c r="AE41" s="60"/>
      <c r="AF41" s="63" t="str">
        <f t="shared" si="1"/>
        <v>0</v>
      </c>
      <c r="AG41" s="63" t="str">
        <f t="shared" si="2"/>
        <v>1</v>
      </c>
      <c r="AH41" s="63" t="str">
        <f t="shared" si="3"/>
        <v>1</v>
      </c>
      <c r="AI41" s="63"/>
      <c r="AJ41" s="63"/>
      <c r="AK41" s="63"/>
    </row>
    <row r="42" spans="1:37" x14ac:dyDescent="0.25">
      <c r="A42" s="57">
        <v>23</v>
      </c>
      <c r="B42" s="57"/>
      <c r="C42" s="58"/>
      <c r="D42" s="68">
        <v>4</v>
      </c>
      <c r="E42" s="68">
        <v>3</v>
      </c>
      <c r="F42" s="68"/>
      <c r="G42" s="68"/>
      <c r="H42" s="68"/>
      <c r="I42" s="68"/>
      <c r="J42" s="69"/>
      <c r="L42" s="68"/>
      <c r="M42" s="68">
        <v>3</v>
      </c>
      <c r="N42" s="68">
        <v>3</v>
      </c>
      <c r="O42" s="68"/>
      <c r="P42" s="68"/>
      <c r="Q42" s="68"/>
      <c r="R42" s="68"/>
      <c r="S42" s="74"/>
      <c r="T42" s="59"/>
      <c r="U42" s="59"/>
      <c r="V42" s="59"/>
      <c r="W42" s="59"/>
      <c r="Y42" s="67">
        <f t="shared" si="4"/>
        <v>4</v>
      </c>
      <c r="Z42" s="67">
        <f t="shared" si="5"/>
        <v>6</v>
      </c>
      <c r="AA42" s="67">
        <f t="shared" si="6"/>
        <v>3</v>
      </c>
      <c r="AB42" s="67"/>
      <c r="AC42" s="67"/>
      <c r="AD42" s="67"/>
      <c r="AE42" s="60"/>
      <c r="AF42" s="63" t="str">
        <f t="shared" si="1"/>
        <v>1</v>
      </c>
      <c r="AG42" s="63" t="str">
        <f t="shared" si="2"/>
        <v>0</v>
      </c>
      <c r="AH42" s="63" t="str">
        <f t="shared" si="3"/>
        <v>0</v>
      </c>
      <c r="AI42" s="63"/>
      <c r="AJ42" s="63"/>
      <c r="AK42" s="63"/>
    </row>
    <row r="43" spans="1:37" x14ac:dyDescent="0.25">
      <c r="A43" s="57">
        <v>24</v>
      </c>
      <c r="B43" s="57"/>
      <c r="C43" s="58"/>
      <c r="D43" s="68">
        <v>3</v>
      </c>
      <c r="E43" s="68">
        <v>4</v>
      </c>
      <c r="F43" s="68"/>
      <c r="G43" s="68"/>
      <c r="H43" s="68"/>
      <c r="I43" s="68"/>
      <c r="J43" s="69"/>
      <c r="L43" s="68"/>
      <c r="M43" s="68">
        <v>5</v>
      </c>
      <c r="N43" s="68">
        <v>4</v>
      </c>
      <c r="O43" s="68"/>
      <c r="P43" s="68"/>
      <c r="Q43" s="68"/>
      <c r="R43" s="68"/>
      <c r="S43" s="74"/>
      <c r="T43" s="59"/>
      <c r="U43" s="59"/>
      <c r="V43" s="59"/>
      <c r="W43" s="59"/>
      <c r="Y43" s="67">
        <f t="shared" si="4"/>
        <v>3</v>
      </c>
      <c r="Z43" s="67">
        <f t="shared" si="5"/>
        <v>9</v>
      </c>
      <c r="AA43" s="67">
        <f t="shared" si="6"/>
        <v>4</v>
      </c>
      <c r="AB43" s="67"/>
      <c r="AC43" s="67"/>
      <c r="AD43" s="67"/>
      <c r="AE43" s="60"/>
      <c r="AF43" s="63" t="str">
        <f t="shared" si="1"/>
        <v>0</v>
      </c>
      <c r="AG43" s="63" t="str">
        <f t="shared" si="2"/>
        <v>1</v>
      </c>
      <c r="AH43" s="63" t="str">
        <f t="shared" si="3"/>
        <v>1</v>
      </c>
      <c r="AI43" s="63"/>
      <c r="AJ43" s="63"/>
      <c r="AK43" s="63"/>
    </row>
    <row r="44" spans="1:37" x14ac:dyDescent="0.25">
      <c r="A44" s="57">
        <v>25</v>
      </c>
      <c r="B44" s="57"/>
      <c r="C44" s="58"/>
      <c r="D44" s="68">
        <v>4</v>
      </c>
      <c r="E44" s="68">
        <v>3</v>
      </c>
      <c r="F44" s="68"/>
      <c r="G44" s="68"/>
      <c r="H44" s="68"/>
      <c r="I44" s="68"/>
      <c r="J44" s="69"/>
      <c r="L44" s="68"/>
      <c r="M44" s="68">
        <v>5</v>
      </c>
      <c r="N44" s="68">
        <v>3</v>
      </c>
      <c r="O44" s="68"/>
      <c r="P44" s="68"/>
      <c r="Q44" s="68"/>
      <c r="R44" s="68"/>
      <c r="S44" s="74"/>
      <c r="T44" s="59"/>
      <c r="U44" s="59"/>
      <c r="V44" s="59"/>
      <c r="W44" s="59"/>
      <c r="Y44" s="67">
        <f t="shared" si="4"/>
        <v>4</v>
      </c>
      <c r="Z44" s="67">
        <f t="shared" si="5"/>
        <v>8</v>
      </c>
      <c r="AA44" s="67">
        <f t="shared" si="6"/>
        <v>3</v>
      </c>
      <c r="AB44" s="67"/>
      <c r="AC44" s="67"/>
      <c r="AD44" s="67"/>
      <c r="AE44" s="60"/>
      <c r="AF44" s="63" t="str">
        <f t="shared" si="1"/>
        <v>1</v>
      </c>
      <c r="AG44" s="63" t="str">
        <f t="shared" si="2"/>
        <v>1</v>
      </c>
      <c r="AH44" s="63" t="str">
        <f t="shared" si="3"/>
        <v>0</v>
      </c>
      <c r="AI44" s="63"/>
      <c r="AJ44" s="63"/>
      <c r="AK44" s="63"/>
    </row>
    <row r="45" spans="1:37" x14ac:dyDescent="0.25">
      <c r="A45" s="57">
        <v>26</v>
      </c>
      <c r="B45" s="57"/>
      <c r="C45" s="58"/>
      <c r="D45" s="68">
        <v>3</v>
      </c>
      <c r="E45" s="68">
        <v>4</v>
      </c>
      <c r="F45" s="68"/>
      <c r="G45" s="68"/>
      <c r="H45" s="68"/>
      <c r="I45" s="68"/>
      <c r="J45" s="69"/>
      <c r="L45" s="68"/>
      <c r="M45" s="68">
        <v>5</v>
      </c>
      <c r="N45" s="68">
        <v>4</v>
      </c>
      <c r="O45" s="68"/>
      <c r="P45" s="68"/>
      <c r="Q45" s="68"/>
      <c r="R45" s="68"/>
      <c r="S45" s="74"/>
      <c r="T45" s="59"/>
      <c r="U45" s="59"/>
      <c r="V45" s="59"/>
      <c r="W45" s="59"/>
      <c r="Y45" s="67">
        <f t="shared" si="4"/>
        <v>3</v>
      </c>
      <c r="Z45" s="67">
        <f t="shared" si="5"/>
        <v>9</v>
      </c>
      <c r="AA45" s="67">
        <f t="shared" si="6"/>
        <v>4</v>
      </c>
      <c r="AB45" s="67"/>
      <c r="AC45" s="67"/>
      <c r="AD45" s="67"/>
      <c r="AE45" s="60"/>
      <c r="AF45" s="63" t="str">
        <f t="shared" si="1"/>
        <v>0</v>
      </c>
      <c r="AG45" s="63" t="str">
        <f t="shared" si="2"/>
        <v>1</v>
      </c>
      <c r="AH45" s="63" t="str">
        <f t="shared" si="3"/>
        <v>1</v>
      </c>
      <c r="AI45" s="63"/>
      <c r="AJ45" s="63"/>
      <c r="AK45" s="63"/>
    </row>
    <row r="46" spans="1:37" x14ac:dyDescent="0.25">
      <c r="A46" s="57">
        <v>27</v>
      </c>
      <c r="B46" s="57"/>
      <c r="C46" s="58"/>
      <c r="D46" s="68">
        <v>4</v>
      </c>
      <c r="E46" s="68">
        <v>3</v>
      </c>
      <c r="F46" s="68"/>
      <c r="G46" s="68"/>
      <c r="H46" s="68"/>
      <c r="I46" s="68"/>
      <c r="J46" s="69"/>
      <c r="L46" s="68"/>
      <c r="M46" s="68">
        <v>4</v>
      </c>
      <c r="N46" s="68">
        <v>3</v>
      </c>
      <c r="O46" s="68"/>
      <c r="P46" s="68"/>
      <c r="Q46" s="68"/>
      <c r="R46" s="68"/>
      <c r="S46" s="74"/>
      <c r="T46" s="59"/>
      <c r="U46" s="59"/>
      <c r="V46" s="59"/>
      <c r="W46" s="59"/>
      <c r="Y46" s="67">
        <f t="shared" si="4"/>
        <v>4</v>
      </c>
      <c r="Z46" s="67">
        <f t="shared" si="5"/>
        <v>7</v>
      </c>
      <c r="AA46" s="67">
        <f t="shared" si="6"/>
        <v>3</v>
      </c>
      <c r="AB46" s="67"/>
      <c r="AC46" s="67"/>
      <c r="AD46" s="67"/>
      <c r="AE46" s="60"/>
      <c r="AF46" s="63" t="str">
        <f t="shared" si="1"/>
        <v>1</v>
      </c>
      <c r="AG46" s="63" t="str">
        <f t="shared" si="2"/>
        <v>1</v>
      </c>
      <c r="AH46" s="63" t="str">
        <f t="shared" si="3"/>
        <v>0</v>
      </c>
      <c r="AI46" s="63"/>
      <c r="AJ46" s="63"/>
      <c r="AK46" s="63"/>
    </row>
    <row r="47" spans="1:37" x14ac:dyDescent="0.25">
      <c r="A47" s="57">
        <v>28</v>
      </c>
      <c r="B47" s="57"/>
      <c r="C47" s="58"/>
      <c r="D47" s="68">
        <v>3</v>
      </c>
      <c r="E47" s="68">
        <v>4</v>
      </c>
      <c r="F47" s="68"/>
      <c r="G47" s="68"/>
      <c r="H47" s="68"/>
      <c r="I47" s="68"/>
      <c r="J47" s="69"/>
      <c r="L47" s="68"/>
      <c r="M47" s="68">
        <v>4</v>
      </c>
      <c r="N47" s="68">
        <v>4</v>
      </c>
      <c r="O47" s="68"/>
      <c r="P47" s="68"/>
      <c r="Q47" s="68"/>
      <c r="R47" s="68"/>
      <c r="S47" s="74"/>
      <c r="T47" s="59"/>
      <c r="U47" s="59"/>
      <c r="V47" s="59"/>
      <c r="W47" s="59"/>
      <c r="Y47" s="67">
        <f t="shared" si="4"/>
        <v>3</v>
      </c>
      <c r="Z47" s="67">
        <f t="shared" si="5"/>
        <v>8</v>
      </c>
      <c r="AA47" s="67">
        <f t="shared" si="6"/>
        <v>4</v>
      </c>
      <c r="AB47" s="67"/>
      <c r="AC47" s="67"/>
      <c r="AD47" s="67"/>
      <c r="AE47" s="60"/>
      <c r="AF47" s="63" t="str">
        <f t="shared" si="1"/>
        <v>0</v>
      </c>
      <c r="AG47" s="63" t="str">
        <f t="shared" si="2"/>
        <v>1</v>
      </c>
      <c r="AH47" s="63" t="str">
        <f t="shared" si="3"/>
        <v>1</v>
      </c>
      <c r="AI47" s="63"/>
      <c r="AJ47" s="63"/>
      <c r="AK47" s="63"/>
    </row>
    <row r="48" spans="1:37" x14ac:dyDescent="0.25">
      <c r="A48" s="57">
        <v>29</v>
      </c>
      <c r="B48" s="57"/>
      <c r="C48" s="58"/>
      <c r="D48" s="68">
        <v>4</v>
      </c>
      <c r="E48" s="68">
        <v>3</v>
      </c>
      <c r="F48" s="68"/>
      <c r="G48" s="68"/>
      <c r="H48" s="68"/>
      <c r="I48" s="68"/>
      <c r="J48" s="69"/>
      <c r="L48" s="68"/>
      <c r="M48" s="68">
        <v>4</v>
      </c>
      <c r="N48" s="68">
        <v>3</v>
      </c>
      <c r="O48" s="68"/>
      <c r="P48" s="68"/>
      <c r="Q48" s="68"/>
      <c r="R48" s="68"/>
      <c r="S48" s="74"/>
      <c r="T48" s="59"/>
      <c r="U48" s="59"/>
      <c r="V48" s="59"/>
      <c r="W48" s="59"/>
      <c r="Y48" s="67">
        <f t="shared" si="4"/>
        <v>4</v>
      </c>
      <c r="Z48" s="67">
        <f t="shared" si="5"/>
        <v>7</v>
      </c>
      <c r="AA48" s="67">
        <f t="shared" si="6"/>
        <v>3</v>
      </c>
      <c r="AB48" s="67"/>
      <c r="AC48" s="67"/>
      <c r="AD48" s="67"/>
      <c r="AE48" s="60"/>
      <c r="AF48" s="63" t="str">
        <f t="shared" si="1"/>
        <v>1</v>
      </c>
      <c r="AG48" s="63" t="str">
        <f t="shared" si="2"/>
        <v>1</v>
      </c>
      <c r="AH48" s="63" t="str">
        <f t="shared" si="3"/>
        <v>0</v>
      </c>
      <c r="AI48" s="63"/>
      <c r="AJ48" s="63"/>
      <c r="AK48" s="63"/>
    </row>
    <row r="49" spans="1:37" hidden="1" x14ac:dyDescent="0.25">
      <c r="A49" s="57">
        <v>30</v>
      </c>
      <c r="B49" s="57"/>
      <c r="C49" s="58"/>
      <c r="D49" s="68">
        <v>3</v>
      </c>
      <c r="E49" s="68">
        <v>9</v>
      </c>
      <c r="F49" s="68"/>
      <c r="G49" s="68"/>
      <c r="H49" s="68"/>
      <c r="I49" s="68"/>
      <c r="J49" s="69"/>
      <c r="L49" s="68"/>
      <c r="M49" s="68"/>
      <c r="N49" s="68">
        <v>9</v>
      </c>
      <c r="O49" s="68"/>
      <c r="P49" s="68"/>
      <c r="Q49" s="68"/>
      <c r="R49" s="68"/>
      <c r="S49" s="74"/>
      <c r="T49" s="59"/>
      <c r="U49" s="59"/>
      <c r="V49" s="59"/>
      <c r="W49" s="59"/>
      <c r="Y49" s="67">
        <f t="shared" si="4"/>
        <v>3</v>
      </c>
      <c r="Z49" s="67">
        <f t="shared" si="5"/>
        <v>9</v>
      </c>
      <c r="AA49" s="67">
        <f t="shared" si="6"/>
        <v>9</v>
      </c>
      <c r="AB49" s="67"/>
      <c r="AC49" s="67"/>
      <c r="AD49" s="67"/>
      <c r="AE49" s="60"/>
      <c r="AF49" s="63" t="str">
        <f t="shared" si="1"/>
        <v>0</v>
      </c>
      <c r="AG49" s="63" t="str">
        <f t="shared" si="2"/>
        <v>1</v>
      </c>
      <c r="AH49" s="63" t="str">
        <f t="shared" si="3"/>
        <v>1</v>
      </c>
      <c r="AI49" s="63"/>
      <c r="AJ49" s="63"/>
      <c r="AK49" s="63"/>
    </row>
    <row r="50" spans="1:37" hidden="1" x14ac:dyDescent="0.25">
      <c r="A50" s="57">
        <v>31</v>
      </c>
      <c r="B50" s="57"/>
      <c r="C50" s="58"/>
      <c r="D50" s="68">
        <v>3</v>
      </c>
      <c r="E50" s="68">
        <v>9</v>
      </c>
      <c r="F50" s="68"/>
      <c r="G50" s="68"/>
      <c r="H50" s="68"/>
      <c r="I50" s="68"/>
      <c r="J50" s="69"/>
      <c r="L50" s="68"/>
      <c r="M50" s="68"/>
      <c r="N50" s="68">
        <v>9</v>
      </c>
      <c r="O50" s="68"/>
      <c r="P50" s="68"/>
      <c r="Q50" s="68"/>
      <c r="R50" s="68"/>
      <c r="S50" s="74"/>
      <c r="T50" s="59"/>
      <c r="U50" s="59"/>
      <c r="V50" s="59"/>
      <c r="W50" s="59"/>
      <c r="Y50" s="67">
        <f t="shared" si="4"/>
        <v>3</v>
      </c>
      <c r="Z50" s="67">
        <f t="shared" si="5"/>
        <v>9</v>
      </c>
      <c r="AA50" s="67">
        <f t="shared" si="6"/>
        <v>9</v>
      </c>
      <c r="AB50" s="67"/>
      <c r="AC50" s="67"/>
      <c r="AD50" s="67"/>
      <c r="AE50" s="60"/>
      <c r="AF50" s="63" t="str">
        <f t="shared" si="1"/>
        <v>0</v>
      </c>
      <c r="AG50" s="63" t="str">
        <f t="shared" si="2"/>
        <v>1</v>
      </c>
      <c r="AH50" s="63" t="str">
        <f t="shared" si="3"/>
        <v>1</v>
      </c>
      <c r="AI50" s="63"/>
      <c r="AJ50" s="63"/>
      <c r="AK50" s="63"/>
    </row>
    <row r="51" spans="1:37" hidden="1" x14ac:dyDescent="0.25">
      <c r="A51" s="57">
        <v>32</v>
      </c>
      <c r="B51" s="57"/>
      <c r="C51" s="58"/>
      <c r="D51" s="68">
        <v>3</v>
      </c>
      <c r="E51" s="68">
        <v>9</v>
      </c>
      <c r="F51" s="68"/>
      <c r="G51" s="68"/>
      <c r="H51" s="68"/>
      <c r="I51" s="68"/>
      <c r="J51" s="69"/>
      <c r="L51" s="68"/>
      <c r="M51" s="68"/>
      <c r="N51" s="68">
        <v>9</v>
      </c>
      <c r="O51" s="68"/>
      <c r="P51" s="68"/>
      <c r="Q51" s="68"/>
      <c r="R51" s="68"/>
      <c r="S51" s="74"/>
      <c r="T51" s="59"/>
      <c r="U51" s="59"/>
      <c r="V51" s="59"/>
      <c r="W51" s="59"/>
      <c r="Y51" s="67">
        <f t="shared" si="4"/>
        <v>3</v>
      </c>
      <c r="Z51" s="67">
        <f t="shared" si="5"/>
        <v>9</v>
      </c>
      <c r="AA51" s="67">
        <f t="shared" si="6"/>
        <v>9</v>
      </c>
      <c r="AB51" s="67"/>
      <c r="AC51" s="67"/>
      <c r="AD51" s="67"/>
      <c r="AE51" s="60"/>
      <c r="AF51" s="63" t="str">
        <f t="shared" si="1"/>
        <v>0</v>
      </c>
      <c r="AG51" s="63" t="str">
        <f t="shared" si="2"/>
        <v>1</v>
      </c>
      <c r="AH51" s="63" t="str">
        <f t="shared" si="3"/>
        <v>1</v>
      </c>
      <c r="AI51" s="63"/>
      <c r="AJ51" s="63"/>
      <c r="AK51" s="63"/>
    </row>
    <row r="52" spans="1:37" hidden="1" x14ac:dyDescent="0.25">
      <c r="A52" s="57">
        <v>33</v>
      </c>
      <c r="B52" s="57"/>
      <c r="C52" s="58"/>
      <c r="D52" s="68">
        <v>4</v>
      </c>
      <c r="E52" s="68">
        <v>9</v>
      </c>
      <c r="F52" s="68"/>
      <c r="G52" s="68"/>
      <c r="H52" s="68"/>
      <c r="I52" s="68"/>
      <c r="J52" s="69"/>
      <c r="L52" s="68"/>
      <c r="M52" s="68"/>
      <c r="N52" s="68">
        <v>9</v>
      </c>
      <c r="O52" s="68"/>
      <c r="P52" s="68"/>
      <c r="Q52" s="68"/>
      <c r="R52" s="68"/>
      <c r="S52" s="74"/>
      <c r="T52" s="59"/>
      <c r="U52" s="59"/>
      <c r="V52" s="59"/>
      <c r="W52" s="59"/>
      <c r="Y52" s="67">
        <f t="shared" si="4"/>
        <v>4</v>
      </c>
      <c r="Z52" s="67">
        <f t="shared" si="5"/>
        <v>9</v>
      </c>
      <c r="AA52" s="67">
        <f t="shared" si="6"/>
        <v>9</v>
      </c>
      <c r="AB52" s="67"/>
      <c r="AC52" s="67"/>
      <c r="AD52" s="67"/>
      <c r="AE52" s="60"/>
      <c r="AF52" s="63" t="str">
        <f t="shared" ref="AF52:AF86" si="7">IF(Y52&gt;=$Y$17, "1","0")</f>
        <v>1</v>
      </c>
      <c r="AG52" s="63" t="str">
        <f t="shared" ref="AG52:AG86" si="8">IF(Z52&gt;=$Z$17, "1","0")</f>
        <v>1</v>
      </c>
      <c r="AH52" s="63" t="str">
        <f t="shared" ref="AH52:AH86" si="9">IF(AA52&gt;=$AA$17, "1","0")</f>
        <v>1</v>
      </c>
      <c r="AI52" s="63"/>
      <c r="AJ52" s="63"/>
      <c r="AK52" s="63"/>
    </row>
    <row r="53" spans="1:37" hidden="1" x14ac:dyDescent="0.25">
      <c r="A53" s="57">
        <v>34</v>
      </c>
      <c r="B53" s="57"/>
      <c r="C53" s="58"/>
      <c r="D53" s="68">
        <v>3</v>
      </c>
      <c r="E53" s="68">
        <v>9</v>
      </c>
      <c r="F53" s="68"/>
      <c r="G53" s="68"/>
      <c r="H53" s="68"/>
      <c r="I53" s="68"/>
      <c r="J53" s="69"/>
      <c r="L53" s="68"/>
      <c r="M53" s="68"/>
      <c r="N53" s="68">
        <v>9</v>
      </c>
      <c r="O53" s="68"/>
      <c r="P53" s="68"/>
      <c r="Q53" s="68"/>
      <c r="R53" s="68"/>
      <c r="S53" s="74"/>
      <c r="T53" s="59"/>
      <c r="U53" s="59"/>
      <c r="V53" s="59"/>
      <c r="W53" s="59"/>
      <c r="Y53" s="67">
        <f t="shared" si="4"/>
        <v>3</v>
      </c>
      <c r="Z53" s="67">
        <f t="shared" si="5"/>
        <v>9</v>
      </c>
      <c r="AA53" s="67">
        <f t="shared" si="6"/>
        <v>9</v>
      </c>
      <c r="AB53" s="67"/>
      <c r="AC53" s="67"/>
      <c r="AD53" s="67"/>
      <c r="AE53" s="60"/>
      <c r="AF53" s="63" t="str">
        <f t="shared" si="7"/>
        <v>0</v>
      </c>
      <c r="AG53" s="63" t="str">
        <f t="shared" si="8"/>
        <v>1</v>
      </c>
      <c r="AH53" s="63" t="str">
        <f t="shared" si="9"/>
        <v>1</v>
      </c>
      <c r="AI53" s="63"/>
      <c r="AJ53" s="63"/>
      <c r="AK53" s="63"/>
    </row>
    <row r="54" spans="1:37" hidden="1" x14ac:dyDescent="0.25">
      <c r="A54" s="57">
        <v>35</v>
      </c>
      <c r="B54" s="57"/>
      <c r="C54" s="58"/>
      <c r="D54" s="68">
        <v>4</v>
      </c>
      <c r="E54" s="68">
        <v>9</v>
      </c>
      <c r="F54" s="68"/>
      <c r="G54" s="68"/>
      <c r="H54" s="68"/>
      <c r="I54" s="68"/>
      <c r="J54" s="69"/>
      <c r="L54" s="68"/>
      <c r="M54" s="68"/>
      <c r="N54" s="68">
        <v>9</v>
      </c>
      <c r="O54" s="68"/>
      <c r="P54" s="68"/>
      <c r="Q54" s="68"/>
      <c r="R54" s="68"/>
      <c r="S54" s="74"/>
      <c r="T54" s="59"/>
      <c r="U54" s="59"/>
      <c r="V54" s="59"/>
      <c r="W54" s="59"/>
      <c r="Y54" s="67">
        <f t="shared" si="4"/>
        <v>4</v>
      </c>
      <c r="Z54" s="67">
        <f t="shared" si="5"/>
        <v>9</v>
      </c>
      <c r="AA54" s="67">
        <f t="shared" si="6"/>
        <v>9</v>
      </c>
      <c r="AB54" s="67"/>
      <c r="AC54" s="67"/>
      <c r="AD54" s="67"/>
      <c r="AE54" s="60"/>
      <c r="AF54" s="63" t="str">
        <f t="shared" si="7"/>
        <v>1</v>
      </c>
      <c r="AG54" s="63" t="str">
        <f t="shared" si="8"/>
        <v>1</v>
      </c>
      <c r="AH54" s="63" t="str">
        <f t="shared" si="9"/>
        <v>1</v>
      </c>
      <c r="AI54" s="63"/>
      <c r="AJ54" s="63"/>
      <c r="AK54" s="63"/>
    </row>
    <row r="55" spans="1:37" hidden="1" x14ac:dyDescent="0.25">
      <c r="A55" s="57">
        <v>36</v>
      </c>
      <c r="B55" s="57"/>
      <c r="C55" s="58"/>
      <c r="D55" s="68">
        <v>3</v>
      </c>
      <c r="E55" s="68">
        <v>9</v>
      </c>
      <c r="F55" s="68"/>
      <c r="G55" s="68"/>
      <c r="H55" s="68"/>
      <c r="I55" s="68"/>
      <c r="J55" s="69"/>
      <c r="L55" s="68"/>
      <c r="M55" s="68"/>
      <c r="N55" s="68">
        <v>9</v>
      </c>
      <c r="O55" s="68"/>
      <c r="P55" s="68"/>
      <c r="Q55" s="68"/>
      <c r="R55" s="68"/>
      <c r="S55" s="74"/>
      <c r="T55" s="59"/>
      <c r="U55" s="59"/>
      <c r="V55" s="59"/>
      <c r="W55" s="59"/>
      <c r="Y55" s="67">
        <f t="shared" si="4"/>
        <v>3</v>
      </c>
      <c r="Z55" s="67">
        <f t="shared" si="5"/>
        <v>9</v>
      </c>
      <c r="AA55" s="67">
        <f t="shared" si="6"/>
        <v>9</v>
      </c>
      <c r="AB55" s="67"/>
      <c r="AC55" s="67"/>
      <c r="AD55" s="67"/>
      <c r="AE55" s="60"/>
      <c r="AF55" s="63" t="str">
        <f t="shared" si="7"/>
        <v>0</v>
      </c>
      <c r="AG55" s="63" t="str">
        <f t="shared" si="8"/>
        <v>1</v>
      </c>
      <c r="AH55" s="63" t="str">
        <f t="shared" si="9"/>
        <v>1</v>
      </c>
      <c r="AI55" s="63"/>
      <c r="AJ55" s="63"/>
      <c r="AK55" s="63"/>
    </row>
    <row r="56" spans="1:37" hidden="1" x14ac:dyDescent="0.25">
      <c r="A56" s="57">
        <v>37</v>
      </c>
      <c r="B56" s="57"/>
      <c r="C56" s="58"/>
      <c r="D56" s="68">
        <v>4</v>
      </c>
      <c r="E56" s="68">
        <v>9</v>
      </c>
      <c r="F56" s="68"/>
      <c r="G56" s="68"/>
      <c r="H56" s="68"/>
      <c r="I56" s="68"/>
      <c r="J56" s="69"/>
      <c r="L56" s="68"/>
      <c r="M56" s="68"/>
      <c r="N56" s="68">
        <v>9</v>
      </c>
      <c r="O56" s="68"/>
      <c r="P56" s="68"/>
      <c r="Q56" s="68"/>
      <c r="R56" s="68"/>
      <c r="S56" s="74"/>
      <c r="T56" s="59"/>
      <c r="U56" s="59"/>
      <c r="V56" s="59"/>
      <c r="W56" s="59"/>
      <c r="Y56" s="67">
        <f t="shared" si="4"/>
        <v>4</v>
      </c>
      <c r="Z56" s="67">
        <f t="shared" si="5"/>
        <v>9</v>
      </c>
      <c r="AA56" s="67">
        <f t="shared" si="6"/>
        <v>9</v>
      </c>
      <c r="AB56" s="67"/>
      <c r="AC56" s="67"/>
      <c r="AD56" s="67"/>
      <c r="AE56" s="60"/>
      <c r="AF56" s="63" t="str">
        <f t="shared" si="7"/>
        <v>1</v>
      </c>
      <c r="AG56" s="63" t="str">
        <f t="shared" si="8"/>
        <v>1</v>
      </c>
      <c r="AH56" s="63" t="str">
        <f t="shared" si="9"/>
        <v>1</v>
      </c>
      <c r="AI56" s="63"/>
      <c r="AJ56" s="63"/>
      <c r="AK56" s="63"/>
    </row>
    <row r="57" spans="1:37" hidden="1" x14ac:dyDescent="0.25">
      <c r="A57" s="57">
        <v>38</v>
      </c>
      <c r="B57" s="57"/>
      <c r="C57" s="58"/>
      <c r="D57" s="68">
        <v>3</v>
      </c>
      <c r="E57" s="68">
        <v>9</v>
      </c>
      <c r="F57" s="68"/>
      <c r="G57" s="68"/>
      <c r="H57" s="68"/>
      <c r="I57" s="68"/>
      <c r="J57" s="69"/>
      <c r="L57" s="68"/>
      <c r="M57" s="68"/>
      <c r="N57" s="68">
        <v>9</v>
      </c>
      <c r="O57" s="68"/>
      <c r="P57" s="68"/>
      <c r="Q57" s="68"/>
      <c r="R57" s="68"/>
      <c r="S57" s="74"/>
      <c r="T57" s="59"/>
      <c r="U57" s="59"/>
      <c r="V57" s="59"/>
      <c r="W57" s="59"/>
      <c r="Y57" s="67">
        <f t="shared" si="4"/>
        <v>3</v>
      </c>
      <c r="Z57" s="67">
        <f t="shared" si="5"/>
        <v>9</v>
      </c>
      <c r="AA57" s="67">
        <f t="shared" si="6"/>
        <v>9</v>
      </c>
      <c r="AB57" s="67"/>
      <c r="AC57" s="67"/>
      <c r="AD57" s="67"/>
      <c r="AE57" s="60"/>
      <c r="AF57" s="63" t="str">
        <f t="shared" si="7"/>
        <v>0</v>
      </c>
      <c r="AG57" s="63" t="str">
        <f t="shared" si="8"/>
        <v>1</v>
      </c>
      <c r="AH57" s="63" t="str">
        <f t="shared" si="9"/>
        <v>1</v>
      </c>
      <c r="AI57" s="63"/>
      <c r="AJ57" s="63"/>
      <c r="AK57" s="63"/>
    </row>
    <row r="58" spans="1:37" hidden="1" x14ac:dyDescent="0.25">
      <c r="A58" s="57">
        <v>39</v>
      </c>
      <c r="B58" s="57"/>
      <c r="C58" s="58"/>
      <c r="D58" s="68">
        <v>4</v>
      </c>
      <c r="E58" s="68">
        <v>9</v>
      </c>
      <c r="F58" s="68"/>
      <c r="G58" s="68"/>
      <c r="H58" s="68"/>
      <c r="I58" s="68"/>
      <c r="J58" s="69"/>
      <c r="L58" s="68"/>
      <c r="M58" s="68"/>
      <c r="N58" s="68">
        <v>9</v>
      </c>
      <c r="O58" s="68"/>
      <c r="P58" s="68"/>
      <c r="Q58" s="68"/>
      <c r="R58" s="68"/>
      <c r="S58" s="74"/>
      <c r="T58" s="59"/>
      <c r="U58" s="59"/>
      <c r="V58" s="59"/>
      <c r="W58" s="59"/>
      <c r="Y58" s="67">
        <f t="shared" si="4"/>
        <v>4</v>
      </c>
      <c r="Z58" s="67">
        <f t="shared" si="5"/>
        <v>9</v>
      </c>
      <c r="AA58" s="67">
        <f t="shared" si="6"/>
        <v>9</v>
      </c>
      <c r="AB58" s="67"/>
      <c r="AC58" s="67"/>
      <c r="AD58" s="67"/>
      <c r="AE58" s="60"/>
      <c r="AF58" s="63" t="str">
        <f t="shared" si="7"/>
        <v>1</v>
      </c>
      <c r="AG58" s="63" t="str">
        <f t="shared" si="8"/>
        <v>1</v>
      </c>
      <c r="AH58" s="63" t="str">
        <f t="shared" si="9"/>
        <v>1</v>
      </c>
      <c r="AI58" s="63"/>
      <c r="AJ58" s="63"/>
      <c r="AK58" s="63"/>
    </row>
    <row r="59" spans="1:37" hidden="1" x14ac:dyDescent="0.25">
      <c r="A59" s="57">
        <v>40</v>
      </c>
      <c r="B59" s="57"/>
      <c r="C59" s="58"/>
      <c r="D59" s="68">
        <v>3</v>
      </c>
      <c r="E59" s="68">
        <v>9</v>
      </c>
      <c r="F59" s="68"/>
      <c r="G59" s="68"/>
      <c r="H59" s="68"/>
      <c r="I59" s="68"/>
      <c r="J59" s="69"/>
      <c r="L59" s="68"/>
      <c r="M59" s="68"/>
      <c r="N59" s="68">
        <v>9</v>
      </c>
      <c r="O59" s="68"/>
      <c r="P59" s="68"/>
      <c r="Q59" s="68"/>
      <c r="R59" s="68"/>
      <c r="S59" s="74"/>
      <c r="T59" s="59"/>
      <c r="U59" s="59"/>
      <c r="V59" s="59"/>
      <c r="W59" s="59"/>
      <c r="Y59" s="67">
        <f t="shared" si="4"/>
        <v>3</v>
      </c>
      <c r="Z59" s="67">
        <f t="shared" si="5"/>
        <v>9</v>
      </c>
      <c r="AA59" s="67">
        <f t="shared" si="6"/>
        <v>9</v>
      </c>
      <c r="AB59" s="67"/>
      <c r="AC59" s="67"/>
      <c r="AD59" s="67"/>
      <c r="AE59" s="60"/>
      <c r="AF59" s="63" t="str">
        <f t="shared" si="7"/>
        <v>0</v>
      </c>
      <c r="AG59" s="63" t="str">
        <f t="shared" si="8"/>
        <v>1</v>
      </c>
      <c r="AH59" s="63" t="str">
        <f t="shared" si="9"/>
        <v>1</v>
      </c>
      <c r="AI59" s="63"/>
      <c r="AJ59" s="63"/>
      <c r="AK59" s="63"/>
    </row>
    <row r="60" spans="1:37" hidden="1" x14ac:dyDescent="0.25">
      <c r="A60" s="57">
        <v>41</v>
      </c>
      <c r="B60" s="57"/>
      <c r="C60" s="58"/>
      <c r="D60" s="68"/>
      <c r="E60" s="68">
        <v>9</v>
      </c>
      <c r="F60" s="68"/>
      <c r="G60" s="68"/>
      <c r="H60" s="68"/>
      <c r="I60" s="68"/>
      <c r="J60" s="69"/>
      <c r="L60" s="68"/>
      <c r="M60" s="68"/>
      <c r="N60" s="68">
        <v>9</v>
      </c>
      <c r="O60" s="68"/>
      <c r="P60" s="68"/>
      <c r="Q60" s="68"/>
      <c r="R60" s="68"/>
      <c r="S60" s="74"/>
      <c r="T60" s="59"/>
      <c r="U60" s="59"/>
      <c r="V60" s="59"/>
      <c r="W60" s="59"/>
      <c r="Y60" s="67">
        <f t="shared" si="4"/>
        <v>0</v>
      </c>
      <c r="Z60" s="67">
        <f t="shared" si="5"/>
        <v>9</v>
      </c>
      <c r="AA60" s="67">
        <f t="shared" si="6"/>
        <v>9</v>
      </c>
      <c r="AB60" s="67"/>
      <c r="AC60" s="67"/>
      <c r="AD60" s="67"/>
      <c r="AE60" s="60"/>
      <c r="AF60" s="63" t="str">
        <f t="shared" si="7"/>
        <v>0</v>
      </c>
      <c r="AG60" s="63" t="str">
        <f t="shared" si="8"/>
        <v>1</v>
      </c>
      <c r="AH60" s="63" t="str">
        <f t="shared" si="9"/>
        <v>1</v>
      </c>
      <c r="AI60" s="63"/>
      <c r="AJ60" s="63"/>
      <c r="AK60" s="63"/>
    </row>
    <row r="61" spans="1:37" hidden="1" x14ac:dyDescent="0.25">
      <c r="A61" s="57">
        <v>42</v>
      </c>
      <c r="B61" s="57"/>
      <c r="C61" s="58"/>
      <c r="D61" s="68"/>
      <c r="E61" s="68">
        <v>9</v>
      </c>
      <c r="F61" s="68"/>
      <c r="G61" s="68"/>
      <c r="H61" s="68"/>
      <c r="I61" s="68"/>
      <c r="J61" s="69"/>
      <c r="L61" s="68"/>
      <c r="M61" s="68"/>
      <c r="N61" s="68">
        <v>9</v>
      </c>
      <c r="O61" s="68"/>
      <c r="P61" s="68"/>
      <c r="Q61" s="68"/>
      <c r="R61" s="68"/>
      <c r="S61" s="74"/>
      <c r="T61" s="59"/>
      <c r="U61" s="59"/>
      <c r="V61" s="59"/>
      <c r="W61" s="59"/>
      <c r="Y61" s="67">
        <f t="shared" si="4"/>
        <v>0</v>
      </c>
      <c r="Z61" s="67">
        <f t="shared" si="5"/>
        <v>9</v>
      </c>
      <c r="AA61" s="67">
        <f t="shared" si="6"/>
        <v>9</v>
      </c>
      <c r="AB61" s="67"/>
      <c r="AC61" s="67"/>
      <c r="AD61" s="67"/>
      <c r="AE61" s="60"/>
      <c r="AF61" s="63" t="str">
        <f t="shared" si="7"/>
        <v>0</v>
      </c>
      <c r="AG61" s="63" t="str">
        <f t="shared" si="8"/>
        <v>1</v>
      </c>
      <c r="AH61" s="63" t="str">
        <f t="shared" si="9"/>
        <v>1</v>
      </c>
      <c r="AI61" s="63"/>
      <c r="AJ61" s="63"/>
      <c r="AK61" s="63"/>
    </row>
    <row r="62" spans="1:37" hidden="1" x14ac:dyDescent="0.25">
      <c r="A62" s="57">
        <v>43</v>
      </c>
      <c r="B62" s="57"/>
      <c r="C62" s="58"/>
      <c r="D62" s="68"/>
      <c r="E62" s="68">
        <v>9</v>
      </c>
      <c r="F62" s="68"/>
      <c r="G62" s="68"/>
      <c r="H62" s="68"/>
      <c r="I62" s="68"/>
      <c r="J62" s="69"/>
      <c r="L62" s="68"/>
      <c r="M62" s="68"/>
      <c r="N62" s="68">
        <v>9</v>
      </c>
      <c r="O62" s="68"/>
      <c r="P62" s="68"/>
      <c r="Q62" s="68"/>
      <c r="R62" s="68"/>
      <c r="S62" s="74"/>
      <c r="T62" s="59"/>
      <c r="U62" s="59"/>
      <c r="V62" s="59"/>
      <c r="W62" s="59"/>
      <c r="Y62" s="67">
        <f t="shared" si="4"/>
        <v>0</v>
      </c>
      <c r="Z62" s="67">
        <f t="shared" si="5"/>
        <v>9</v>
      </c>
      <c r="AA62" s="67">
        <f t="shared" si="6"/>
        <v>9</v>
      </c>
      <c r="AB62" s="67"/>
      <c r="AC62" s="67"/>
      <c r="AD62" s="67"/>
      <c r="AE62" s="60"/>
      <c r="AF62" s="63" t="str">
        <f t="shared" si="7"/>
        <v>0</v>
      </c>
      <c r="AG62" s="63" t="str">
        <f t="shared" si="8"/>
        <v>1</v>
      </c>
      <c r="AH62" s="63" t="str">
        <f t="shared" si="9"/>
        <v>1</v>
      </c>
      <c r="AI62" s="63"/>
      <c r="AJ62" s="63"/>
      <c r="AK62" s="63"/>
    </row>
    <row r="63" spans="1:37" hidden="1" x14ac:dyDescent="0.25">
      <c r="A63" s="57">
        <v>44</v>
      </c>
      <c r="B63" s="57"/>
      <c r="C63" s="58"/>
      <c r="D63" s="68"/>
      <c r="E63" s="68">
        <v>9</v>
      </c>
      <c r="F63" s="68"/>
      <c r="G63" s="68"/>
      <c r="H63" s="68"/>
      <c r="I63" s="68"/>
      <c r="J63" s="69"/>
      <c r="L63" s="68"/>
      <c r="M63" s="68"/>
      <c r="N63" s="68">
        <v>9</v>
      </c>
      <c r="O63" s="68"/>
      <c r="P63" s="68"/>
      <c r="Q63" s="68"/>
      <c r="R63" s="68"/>
      <c r="S63" s="74"/>
      <c r="T63" s="59"/>
      <c r="U63" s="59"/>
      <c r="V63" s="59"/>
      <c r="W63" s="59"/>
      <c r="Y63" s="67">
        <f t="shared" si="4"/>
        <v>0</v>
      </c>
      <c r="Z63" s="67">
        <f t="shared" si="5"/>
        <v>9</v>
      </c>
      <c r="AA63" s="67">
        <f t="shared" si="6"/>
        <v>9</v>
      </c>
      <c r="AB63" s="67"/>
      <c r="AC63" s="67"/>
      <c r="AD63" s="67"/>
      <c r="AE63" s="60"/>
      <c r="AF63" s="63" t="str">
        <f t="shared" si="7"/>
        <v>0</v>
      </c>
      <c r="AG63" s="63" t="str">
        <f t="shared" si="8"/>
        <v>1</v>
      </c>
      <c r="AH63" s="63" t="str">
        <f t="shared" si="9"/>
        <v>1</v>
      </c>
      <c r="AI63" s="63"/>
      <c r="AJ63" s="63"/>
      <c r="AK63" s="63"/>
    </row>
    <row r="64" spans="1:37" hidden="1" x14ac:dyDescent="0.25">
      <c r="A64" s="57">
        <v>45</v>
      </c>
      <c r="B64" s="57"/>
      <c r="C64" s="58"/>
      <c r="D64" s="68"/>
      <c r="E64" s="68">
        <v>9</v>
      </c>
      <c r="F64" s="68"/>
      <c r="G64" s="68"/>
      <c r="H64" s="68"/>
      <c r="I64" s="68"/>
      <c r="J64" s="69"/>
      <c r="L64" s="68"/>
      <c r="M64" s="68"/>
      <c r="N64" s="68">
        <v>9</v>
      </c>
      <c r="O64" s="68"/>
      <c r="P64" s="68"/>
      <c r="Q64" s="68"/>
      <c r="R64" s="68"/>
      <c r="S64" s="74"/>
      <c r="T64" s="59"/>
      <c r="U64" s="59"/>
      <c r="V64" s="59"/>
      <c r="W64" s="59"/>
      <c r="Y64" s="67">
        <f t="shared" si="4"/>
        <v>0</v>
      </c>
      <c r="Z64" s="67">
        <f t="shared" si="5"/>
        <v>9</v>
      </c>
      <c r="AA64" s="67">
        <f t="shared" si="6"/>
        <v>9</v>
      </c>
      <c r="AB64" s="67"/>
      <c r="AC64" s="67"/>
      <c r="AD64" s="67"/>
      <c r="AE64" s="60"/>
      <c r="AF64" s="63" t="str">
        <f t="shared" si="7"/>
        <v>0</v>
      </c>
      <c r="AG64" s="63" t="str">
        <f t="shared" si="8"/>
        <v>1</v>
      </c>
      <c r="AH64" s="63" t="str">
        <f t="shared" si="9"/>
        <v>1</v>
      </c>
      <c r="AI64" s="63"/>
      <c r="AJ64" s="63"/>
      <c r="AK64" s="63"/>
    </row>
    <row r="65" spans="1:37" hidden="1" x14ac:dyDescent="0.25">
      <c r="A65" s="57">
        <v>46</v>
      </c>
      <c r="B65" s="57"/>
      <c r="C65" s="58"/>
      <c r="D65" s="68"/>
      <c r="E65" s="68">
        <v>9</v>
      </c>
      <c r="F65" s="68"/>
      <c r="G65" s="68"/>
      <c r="H65" s="68"/>
      <c r="I65" s="68"/>
      <c r="J65" s="69"/>
      <c r="L65" s="68"/>
      <c r="M65" s="68"/>
      <c r="N65" s="68">
        <v>9</v>
      </c>
      <c r="O65" s="68"/>
      <c r="P65" s="68"/>
      <c r="Q65" s="68"/>
      <c r="R65" s="68"/>
      <c r="S65" s="74"/>
      <c r="T65" s="59"/>
      <c r="U65" s="59"/>
      <c r="V65" s="59"/>
      <c r="W65" s="59"/>
      <c r="Y65" s="67">
        <f t="shared" si="4"/>
        <v>0</v>
      </c>
      <c r="Z65" s="67">
        <f t="shared" si="5"/>
        <v>9</v>
      </c>
      <c r="AA65" s="67">
        <f t="shared" si="6"/>
        <v>9</v>
      </c>
      <c r="AB65" s="67"/>
      <c r="AC65" s="67"/>
      <c r="AD65" s="67"/>
      <c r="AE65" s="60"/>
      <c r="AF65" s="63" t="str">
        <f t="shared" si="7"/>
        <v>0</v>
      </c>
      <c r="AG65" s="63" t="str">
        <f t="shared" si="8"/>
        <v>1</v>
      </c>
      <c r="AH65" s="63" t="str">
        <f t="shared" si="9"/>
        <v>1</v>
      </c>
      <c r="AI65" s="63"/>
      <c r="AJ65" s="63"/>
      <c r="AK65" s="63"/>
    </row>
    <row r="66" spans="1:37" hidden="1" x14ac:dyDescent="0.25">
      <c r="A66" s="57">
        <v>47</v>
      </c>
      <c r="B66" s="57"/>
      <c r="C66" s="58"/>
      <c r="D66" s="68"/>
      <c r="E66" s="68">
        <v>9</v>
      </c>
      <c r="F66" s="68"/>
      <c r="G66" s="68"/>
      <c r="H66" s="68"/>
      <c r="I66" s="68"/>
      <c r="J66" s="69"/>
      <c r="L66" s="68"/>
      <c r="M66" s="68"/>
      <c r="N66" s="68">
        <v>9</v>
      </c>
      <c r="O66" s="68"/>
      <c r="P66" s="68"/>
      <c r="Q66" s="68"/>
      <c r="R66" s="68"/>
      <c r="S66" s="74"/>
      <c r="T66" s="59"/>
      <c r="U66" s="59"/>
      <c r="V66" s="59"/>
      <c r="W66" s="59"/>
      <c r="Y66" s="67">
        <f t="shared" si="4"/>
        <v>0</v>
      </c>
      <c r="Z66" s="67">
        <f t="shared" si="5"/>
        <v>9</v>
      </c>
      <c r="AA66" s="67">
        <f t="shared" si="6"/>
        <v>9</v>
      </c>
      <c r="AB66" s="67"/>
      <c r="AC66" s="67"/>
      <c r="AD66" s="67"/>
      <c r="AE66" s="60"/>
      <c r="AF66" s="63" t="str">
        <f t="shared" si="7"/>
        <v>0</v>
      </c>
      <c r="AG66" s="63" t="str">
        <f t="shared" si="8"/>
        <v>1</v>
      </c>
      <c r="AH66" s="63" t="str">
        <f t="shared" si="9"/>
        <v>1</v>
      </c>
      <c r="AI66" s="63"/>
      <c r="AJ66" s="63"/>
      <c r="AK66" s="63"/>
    </row>
    <row r="67" spans="1:37" hidden="1" x14ac:dyDescent="0.25">
      <c r="A67" s="57">
        <v>48</v>
      </c>
      <c r="B67" s="57"/>
      <c r="C67" s="58"/>
      <c r="D67" s="68"/>
      <c r="E67" s="68">
        <v>9</v>
      </c>
      <c r="F67" s="68"/>
      <c r="G67" s="68"/>
      <c r="H67" s="68"/>
      <c r="I67" s="68"/>
      <c r="J67" s="69"/>
      <c r="L67" s="68"/>
      <c r="M67" s="68"/>
      <c r="N67" s="68">
        <v>9</v>
      </c>
      <c r="O67" s="68"/>
      <c r="P67" s="68"/>
      <c r="Q67" s="68"/>
      <c r="R67" s="68"/>
      <c r="S67" s="74"/>
      <c r="T67" s="59"/>
      <c r="U67" s="59"/>
      <c r="V67" s="59"/>
      <c r="W67" s="59"/>
      <c r="Y67" s="67">
        <f t="shared" si="4"/>
        <v>0</v>
      </c>
      <c r="Z67" s="67">
        <f t="shared" si="5"/>
        <v>9</v>
      </c>
      <c r="AA67" s="67">
        <f t="shared" si="6"/>
        <v>9</v>
      </c>
      <c r="AB67" s="67"/>
      <c r="AC67" s="67"/>
      <c r="AD67" s="67"/>
      <c r="AE67" s="60"/>
      <c r="AF67" s="63" t="str">
        <f t="shared" si="7"/>
        <v>0</v>
      </c>
      <c r="AG67" s="63" t="str">
        <f t="shared" si="8"/>
        <v>1</v>
      </c>
      <c r="AH67" s="63" t="str">
        <f t="shared" si="9"/>
        <v>1</v>
      </c>
      <c r="AI67" s="63"/>
      <c r="AJ67" s="63"/>
      <c r="AK67" s="63"/>
    </row>
    <row r="68" spans="1:37" hidden="1" x14ac:dyDescent="0.25">
      <c r="A68" s="57">
        <v>49</v>
      </c>
      <c r="B68" s="57"/>
      <c r="C68" s="58"/>
      <c r="D68" s="68"/>
      <c r="E68" s="68">
        <v>9</v>
      </c>
      <c r="F68" s="68"/>
      <c r="G68" s="68"/>
      <c r="H68" s="68"/>
      <c r="I68" s="68"/>
      <c r="J68" s="69"/>
      <c r="L68" s="68"/>
      <c r="M68" s="68"/>
      <c r="N68" s="68">
        <v>9</v>
      </c>
      <c r="O68" s="68"/>
      <c r="P68" s="68"/>
      <c r="Q68" s="68"/>
      <c r="R68" s="68"/>
      <c r="S68" s="74"/>
      <c r="T68" s="59"/>
      <c r="U68" s="59"/>
      <c r="V68" s="59"/>
      <c r="W68" s="59"/>
      <c r="Y68" s="67">
        <f t="shared" si="4"/>
        <v>0</v>
      </c>
      <c r="Z68" s="67">
        <f t="shared" si="5"/>
        <v>9</v>
      </c>
      <c r="AA68" s="67">
        <f t="shared" si="6"/>
        <v>9</v>
      </c>
      <c r="AB68" s="67"/>
      <c r="AC68" s="67"/>
      <c r="AD68" s="67"/>
      <c r="AE68" s="60"/>
      <c r="AF68" s="63" t="str">
        <f t="shared" si="7"/>
        <v>0</v>
      </c>
      <c r="AG68" s="63" t="str">
        <f t="shared" si="8"/>
        <v>1</v>
      </c>
      <c r="AH68" s="63" t="str">
        <f t="shared" si="9"/>
        <v>1</v>
      </c>
      <c r="AI68" s="63"/>
      <c r="AJ68" s="63"/>
      <c r="AK68" s="63"/>
    </row>
    <row r="69" spans="1:37" hidden="1" x14ac:dyDescent="0.25">
      <c r="A69" s="57">
        <v>50</v>
      </c>
      <c r="B69" s="57"/>
      <c r="C69" s="58"/>
      <c r="D69" s="68"/>
      <c r="E69" s="68">
        <v>9</v>
      </c>
      <c r="F69" s="68"/>
      <c r="G69" s="68"/>
      <c r="H69" s="68"/>
      <c r="I69" s="68"/>
      <c r="J69" s="69"/>
      <c r="L69" s="68"/>
      <c r="M69" s="68"/>
      <c r="N69" s="68">
        <v>9</v>
      </c>
      <c r="O69" s="68"/>
      <c r="P69" s="68"/>
      <c r="Q69" s="68"/>
      <c r="R69" s="68"/>
      <c r="S69" s="74"/>
      <c r="T69" s="59"/>
      <c r="U69" s="59"/>
      <c r="V69" s="59"/>
      <c r="W69" s="59"/>
      <c r="Y69" s="67">
        <f t="shared" si="4"/>
        <v>0</v>
      </c>
      <c r="Z69" s="67">
        <f t="shared" si="5"/>
        <v>9</v>
      </c>
      <c r="AA69" s="67">
        <f t="shared" si="6"/>
        <v>9</v>
      </c>
      <c r="AB69" s="67"/>
      <c r="AC69" s="67"/>
      <c r="AD69" s="67"/>
      <c r="AE69" s="60"/>
      <c r="AF69" s="63" t="str">
        <f t="shared" si="7"/>
        <v>0</v>
      </c>
      <c r="AG69" s="63" t="str">
        <f t="shared" si="8"/>
        <v>1</v>
      </c>
      <c r="AH69" s="63" t="str">
        <f t="shared" si="9"/>
        <v>1</v>
      </c>
      <c r="AI69" s="63"/>
      <c r="AJ69" s="63"/>
      <c r="AK69" s="63"/>
    </row>
    <row r="70" spans="1:37" hidden="1" x14ac:dyDescent="0.25">
      <c r="A70" s="57">
        <v>51</v>
      </c>
      <c r="B70" s="57"/>
      <c r="C70" s="58"/>
      <c r="D70" s="68"/>
      <c r="E70" s="68">
        <v>9</v>
      </c>
      <c r="F70" s="68"/>
      <c r="G70" s="68"/>
      <c r="H70" s="68"/>
      <c r="I70" s="68"/>
      <c r="J70" s="69"/>
      <c r="L70" s="68"/>
      <c r="M70" s="68"/>
      <c r="N70" s="68">
        <v>9</v>
      </c>
      <c r="O70" s="68"/>
      <c r="P70" s="68"/>
      <c r="Q70" s="68"/>
      <c r="R70" s="68"/>
      <c r="S70" s="74"/>
      <c r="T70" s="59"/>
      <c r="U70" s="59"/>
      <c r="V70" s="59"/>
      <c r="W70" s="59"/>
      <c r="Y70" s="67">
        <f t="shared" si="4"/>
        <v>0</v>
      </c>
      <c r="Z70" s="67">
        <f t="shared" si="5"/>
        <v>9</v>
      </c>
      <c r="AA70" s="67">
        <f t="shared" si="6"/>
        <v>9</v>
      </c>
      <c r="AB70" s="67"/>
      <c r="AC70" s="67"/>
      <c r="AD70" s="67"/>
      <c r="AE70" s="60"/>
      <c r="AF70" s="63" t="str">
        <f t="shared" si="7"/>
        <v>0</v>
      </c>
      <c r="AG70" s="63" t="str">
        <f t="shared" si="8"/>
        <v>1</v>
      </c>
      <c r="AH70" s="63" t="str">
        <f t="shared" si="9"/>
        <v>1</v>
      </c>
      <c r="AI70" s="63"/>
      <c r="AJ70" s="63"/>
      <c r="AK70" s="63"/>
    </row>
    <row r="71" spans="1:37" hidden="1" x14ac:dyDescent="0.25">
      <c r="A71" s="57">
        <v>52</v>
      </c>
      <c r="B71" s="57"/>
      <c r="C71" s="58"/>
      <c r="D71" s="68"/>
      <c r="E71" s="68">
        <v>9</v>
      </c>
      <c r="F71" s="68"/>
      <c r="G71" s="68"/>
      <c r="H71" s="68"/>
      <c r="I71" s="68"/>
      <c r="J71" s="69"/>
      <c r="L71" s="68"/>
      <c r="M71" s="68"/>
      <c r="N71" s="68">
        <v>9</v>
      </c>
      <c r="O71" s="68"/>
      <c r="P71" s="68"/>
      <c r="Q71" s="68"/>
      <c r="R71" s="68"/>
      <c r="S71" s="74"/>
      <c r="T71" s="59"/>
      <c r="U71" s="59"/>
      <c r="V71" s="59"/>
      <c r="W71" s="59"/>
      <c r="Y71" s="67">
        <f t="shared" si="4"/>
        <v>0</v>
      </c>
      <c r="Z71" s="67">
        <f t="shared" si="5"/>
        <v>9</v>
      </c>
      <c r="AA71" s="67">
        <f t="shared" si="6"/>
        <v>9</v>
      </c>
      <c r="AB71" s="67"/>
      <c r="AC71" s="67"/>
      <c r="AD71" s="67"/>
      <c r="AE71" s="60"/>
      <c r="AF71" s="63" t="str">
        <f t="shared" si="7"/>
        <v>0</v>
      </c>
      <c r="AG71" s="63" t="str">
        <f t="shared" si="8"/>
        <v>1</v>
      </c>
      <c r="AH71" s="63" t="str">
        <f t="shared" si="9"/>
        <v>1</v>
      </c>
      <c r="AI71" s="63"/>
      <c r="AJ71" s="63"/>
      <c r="AK71" s="63"/>
    </row>
    <row r="72" spans="1:37" hidden="1" x14ac:dyDescent="0.25">
      <c r="A72" s="57">
        <v>53</v>
      </c>
      <c r="B72" s="57"/>
      <c r="C72" s="58"/>
      <c r="D72" s="68"/>
      <c r="E72" s="68">
        <v>9</v>
      </c>
      <c r="F72" s="68"/>
      <c r="G72" s="68"/>
      <c r="H72" s="68"/>
      <c r="I72" s="68"/>
      <c r="J72" s="69"/>
      <c r="L72" s="68"/>
      <c r="M72" s="68"/>
      <c r="N72" s="68">
        <v>9</v>
      </c>
      <c r="O72" s="68"/>
      <c r="P72" s="68"/>
      <c r="Q72" s="68"/>
      <c r="R72" s="68"/>
      <c r="S72" s="74"/>
      <c r="T72" s="59"/>
      <c r="U72" s="59"/>
      <c r="V72" s="59"/>
      <c r="W72" s="59"/>
      <c r="Y72" s="67">
        <f t="shared" si="4"/>
        <v>0</v>
      </c>
      <c r="Z72" s="67">
        <f t="shared" si="5"/>
        <v>9</v>
      </c>
      <c r="AA72" s="67">
        <f t="shared" si="6"/>
        <v>9</v>
      </c>
      <c r="AB72" s="67"/>
      <c r="AC72" s="67"/>
      <c r="AD72" s="67"/>
      <c r="AE72" s="60"/>
      <c r="AF72" s="63" t="str">
        <f t="shared" si="7"/>
        <v>0</v>
      </c>
      <c r="AG72" s="63" t="str">
        <f t="shared" si="8"/>
        <v>1</v>
      </c>
      <c r="AH72" s="63" t="str">
        <f t="shared" si="9"/>
        <v>1</v>
      </c>
      <c r="AI72" s="63"/>
      <c r="AJ72" s="63"/>
      <c r="AK72" s="63"/>
    </row>
    <row r="73" spans="1:37" hidden="1" x14ac:dyDescent="0.25">
      <c r="A73" s="57">
        <v>54</v>
      </c>
      <c r="B73" s="57"/>
      <c r="C73" s="58"/>
      <c r="D73" s="68"/>
      <c r="E73" s="68">
        <v>9</v>
      </c>
      <c r="F73" s="68"/>
      <c r="G73" s="68"/>
      <c r="H73" s="68"/>
      <c r="I73" s="68"/>
      <c r="J73" s="69"/>
      <c r="L73" s="68"/>
      <c r="M73" s="68"/>
      <c r="N73" s="68">
        <v>9</v>
      </c>
      <c r="O73" s="68"/>
      <c r="P73" s="68"/>
      <c r="Q73" s="68"/>
      <c r="R73" s="68"/>
      <c r="S73" s="74"/>
      <c r="T73" s="59"/>
      <c r="U73" s="59"/>
      <c r="V73" s="59"/>
      <c r="W73" s="59"/>
      <c r="Y73" s="67">
        <f t="shared" si="4"/>
        <v>0</v>
      </c>
      <c r="Z73" s="67">
        <f t="shared" si="5"/>
        <v>9</v>
      </c>
      <c r="AA73" s="67">
        <f t="shared" si="6"/>
        <v>9</v>
      </c>
      <c r="AB73" s="67"/>
      <c r="AC73" s="67"/>
      <c r="AD73" s="67"/>
      <c r="AE73" s="60"/>
      <c r="AF73" s="63" t="str">
        <f t="shared" si="7"/>
        <v>0</v>
      </c>
      <c r="AG73" s="63" t="str">
        <f t="shared" si="8"/>
        <v>1</v>
      </c>
      <c r="AH73" s="63" t="str">
        <f t="shared" si="9"/>
        <v>1</v>
      </c>
      <c r="AI73" s="63"/>
      <c r="AJ73" s="63"/>
      <c r="AK73" s="63"/>
    </row>
    <row r="74" spans="1:37" hidden="1" x14ac:dyDescent="0.25">
      <c r="A74" s="57">
        <v>55</v>
      </c>
      <c r="B74" s="57"/>
      <c r="C74" s="58"/>
      <c r="D74" s="68"/>
      <c r="E74" s="68">
        <v>9</v>
      </c>
      <c r="F74" s="68"/>
      <c r="G74" s="68"/>
      <c r="H74" s="68"/>
      <c r="I74" s="68"/>
      <c r="J74" s="69"/>
      <c r="L74" s="68"/>
      <c r="M74" s="68"/>
      <c r="N74" s="68">
        <v>9</v>
      </c>
      <c r="O74" s="68"/>
      <c r="P74" s="68"/>
      <c r="Q74" s="68"/>
      <c r="R74" s="68"/>
      <c r="S74" s="74"/>
      <c r="T74" s="59"/>
      <c r="U74" s="59"/>
      <c r="V74" s="59"/>
      <c r="W74" s="59"/>
      <c r="Y74" s="67">
        <f t="shared" si="4"/>
        <v>0</v>
      </c>
      <c r="Z74" s="67">
        <f t="shared" si="5"/>
        <v>9</v>
      </c>
      <c r="AA74" s="67">
        <f t="shared" si="6"/>
        <v>9</v>
      </c>
      <c r="AB74" s="67"/>
      <c r="AC74" s="67"/>
      <c r="AD74" s="67"/>
      <c r="AE74" s="60"/>
      <c r="AF74" s="63" t="str">
        <f t="shared" si="7"/>
        <v>0</v>
      </c>
      <c r="AG74" s="63" t="str">
        <f t="shared" si="8"/>
        <v>1</v>
      </c>
      <c r="AH74" s="63" t="str">
        <f t="shared" si="9"/>
        <v>1</v>
      </c>
      <c r="AI74" s="63"/>
      <c r="AJ74" s="63"/>
      <c r="AK74" s="63"/>
    </row>
    <row r="75" spans="1:37" x14ac:dyDescent="0.25">
      <c r="A75" s="57">
        <v>56</v>
      </c>
      <c r="B75" s="57"/>
      <c r="C75" s="58"/>
      <c r="D75" s="68">
        <v>4</v>
      </c>
      <c r="E75" s="68">
        <v>3</v>
      </c>
      <c r="F75" s="68"/>
      <c r="G75" s="68"/>
      <c r="H75" s="68"/>
      <c r="I75" s="68"/>
      <c r="J75" s="69"/>
      <c r="L75" s="68"/>
      <c r="M75" s="68">
        <v>2</v>
      </c>
      <c r="N75" s="68">
        <v>3</v>
      </c>
      <c r="O75" s="68"/>
      <c r="P75" s="68"/>
      <c r="Q75" s="68"/>
      <c r="R75" s="68"/>
      <c r="S75" s="74"/>
      <c r="T75" s="59"/>
      <c r="U75" s="59"/>
      <c r="V75" s="59"/>
      <c r="W75" s="59"/>
      <c r="Y75" s="67">
        <f t="shared" si="4"/>
        <v>4</v>
      </c>
      <c r="Z75" s="67">
        <f t="shared" si="5"/>
        <v>5</v>
      </c>
      <c r="AA75" s="67">
        <f t="shared" si="6"/>
        <v>3</v>
      </c>
      <c r="AB75" s="67"/>
      <c r="AC75" s="67"/>
      <c r="AD75" s="67"/>
      <c r="AE75" s="60"/>
      <c r="AF75" s="63" t="str">
        <f t="shared" si="7"/>
        <v>1</v>
      </c>
      <c r="AG75" s="63" t="str">
        <f t="shared" si="8"/>
        <v>0</v>
      </c>
      <c r="AH75" s="63" t="str">
        <f t="shared" si="9"/>
        <v>0</v>
      </c>
      <c r="AI75" s="63"/>
      <c r="AJ75" s="63"/>
      <c r="AK75" s="63"/>
    </row>
    <row r="76" spans="1:37" x14ac:dyDescent="0.25">
      <c r="A76" s="57">
        <v>57</v>
      </c>
      <c r="B76" s="57"/>
      <c r="C76" s="58"/>
      <c r="D76" s="68">
        <v>4</v>
      </c>
      <c r="E76" s="68">
        <v>3</v>
      </c>
      <c r="F76" s="68"/>
      <c r="G76" s="68"/>
      <c r="H76" s="68"/>
      <c r="I76" s="68"/>
      <c r="J76" s="69"/>
      <c r="L76" s="68"/>
      <c r="M76" s="68">
        <v>2</v>
      </c>
      <c r="N76" s="68">
        <v>3</v>
      </c>
      <c r="O76" s="68"/>
      <c r="P76" s="68"/>
      <c r="Q76" s="68"/>
      <c r="R76" s="68"/>
      <c r="S76" s="74"/>
      <c r="T76" s="59"/>
      <c r="U76" s="59"/>
      <c r="V76" s="59"/>
      <c r="W76" s="59"/>
      <c r="Y76" s="67">
        <f t="shared" si="4"/>
        <v>4</v>
      </c>
      <c r="Z76" s="67">
        <f t="shared" si="5"/>
        <v>5</v>
      </c>
      <c r="AA76" s="67">
        <f t="shared" si="6"/>
        <v>3</v>
      </c>
      <c r="AB76" s="67"/>
      <c r="AC76" s="67"/>
      <c r="AD76" s="67"/>
      <c r="AE76" s="60"/>
      <c r="AF76" s="63" t="str">
        <f t="shared" si="7"/>
        <v>1</v>
      </c>
      <c r="AG76" s="63" t="str">
        <f t="shared" si="8"/>
        <v>0</v>
      </c>
      <c r="AH76" s="63" t="str">
        <f t="shared" si="9"/>
        <v>0</v>
      </c>
      <c r="AI76" s="63"/>
      <c r="AJ76" s="63"/>
      <c r="AK76" s="63"/>
    </row>
    <row r="77" spans="1:37" x14ac:dyDescent="0.25">
      <c r="A77" s="57">
        <v>58</v>
      </c>
      <c r="B77" s="57"/>
      <c r="C77" s="58"/>
      <c r="D77" s="68">
        <v>4</v>
      </c>
      <c r="E77" s="68">
        <v>3</v>
      </c>
      <c r="F77" s="68"/>
      <c r="G77" s="68"/>
      <c r="H77" s="68"/>
      <c r="I77" s="68"/>
      <c r="J77" s="69"/>
      <c r="L77" s="68"/>
      <c r="M77" s="68">
        <v>2</v>
      </c>
      <c r="N77" s="68">
        <v>3</v>
      </c>
      <c r="O77" s="68"/>
      <c r="P77" s="68"/>
      <c r="Q77" s="68"/>
      <c r="R77" s="68"/>
      <c r="S77" s="74"/>
      <c r="T77" s="59"/>
      <c r="U77" s="59"/>
      <c r="V77" s="59"/>
      <c r="W77" s="59"/>
      <c r="Y77" s="67">
        <f t="shared" si="4"/>
        <v>4</v>
      </c>
      <c r="Z77" s="67">
        <f t="shared" si="5"/>
        <v>5</v>
      </c>
      <c r="AA77" s="67">
        <f t="shared" si="6"/>
        <v>3</v>
      </c>
      <c r="AB77" s="67"/>
      <c r="AC77" s="67"/>
      <c r="AD77" s="67"/>
      <c r="AE77" s="60"/>
      <c r="AF77" s="63" t="str">
        <f t="shared" si="7"/>
        <v>1</v>
      </c>
      <c r="AG77" s="63" t="str">
        <f t="shared" si="8"/>
        <v>0</v>
      </c>
      <c r="AH77" s="63" t="str">
        <f t="shared" si="9"/>
        <v>0</v>
      </c>
      <c r="AI77" s="63"/>
      <c r="AJ77" s="63"/>
      <c r="AK77" s="63"/>
    </row>
    <row r="78" spans="1:37" x14ac:dyDescent="0.25">
      <c r="A78" s="57">
        <v>59</v>
      </c>
      <c r="B78" s="57"/>
      <c r="C78" s="58"/>
      <c r="D78" s="68">
        <v>4</v>
      </c>
      <c r="E78" s="68">
        <v>3</v>
      </c>
      <c r="F78" s="68"/>
      <c r="G78" s="68"/>
      <c r="H78" s="68"/>
      <c r="I78" s="68"/>
      <c r="J78" s="69"/>
      <c r="L78" s="68"/>
      <c r="M78" s="68">
        <v>5</v>
      </c>
      <c r="N78" s="68">
        <v>3</v>
      </c>
      <c r="O78" s="68"/>
      <c r="P78" s="68"/>
      <c r="Q78" s="68"/>
      <c r="R78" s="68"/>
      <c r="S78" s="74"/>
      <c r="T78" s="59"/>
      <c r="U78" s="59"/>
      <c r="V78" s="59"/>
      <c r="W78" s="59"/>
      <c r="Y78" s="67">
        <f t="shared" si="4"/>
        <v>4</v>
      </c>
      <c r="Z78" s="67">
        <f t="shared" si="5"/>
        <v>8</v>
      </c>
      <c r="AA78" s="67">
        <f t="shared" si="6"/>
        <v>3</v>
      </c>
      <c r="AB78" s="67"/>
      <c r="AC78" s="67"/>
      <c r="AD78" s="67"/>
      <c r="AE78" s="60"/>
      <c r="AF78" s="63" t="str">
        <f t="shared" si="7"/>
        <v>1</v>
      </c>
      <c r="AG78" s="63" t="str">
        <f t="shared" si="8"/>
        <v>1</v>
      </c>
      <c r="AH78" s="63" t="str">
        <f t="shared" si="9"/>
        <v>0</v>
      </c>
      <c r="AI78" s="63"/>
      <c r="AJ78" s="63"/>
      <c r="AK78" s="63"/>
    </row>
    <row r="79" spans="1:37" x14ac:dyDescent="0.25">
      <c r="A79" s="57">
        <v>60</v>
      </c>
      <c r="B79" s="57"/>
      <c r="C79" s="58"/>
      <c r="D79" s="68">
        <v>4</v>
      </c>
      <c r="E79" s="68">
        <v>4</v>
      </c>
      <c r="F79" s="68"/>
      <c r="G79" s="68"/>
      <c r="H79" s="68"/>
      <c r="I79" s="68"/>
      <c r="J79" s="69"/>
      <c r="L79" s="68"/>
      <c r="M79" s="68">
        <v>4</v>
      </c>
      <c r="N79" s="68">
        <v>4</v>
      </c>
      <c r="O79" s="68"/>
      <c r="P79" s="68"/>
      <c r="Q79" s="68"/>
      <c r="R79" s="68"/>
      <c r="S79" s="74"/>
      <c r="T79" s="59"/>
      <c r="U79" s="59"/>
      <c r="V79" s="59"/>
      <c r="W79" s="59"/>
      <c r="Y79" s="67">
        <f t="shared" si="4"/>
        <v>4</v>
      </c>
      <c r="Z79" s="67">
        <f t="shared" si="5"/>
        <v>8</v>
      </c>
      <c r="AA79" s="67">
        <f t="shared" si="6"/>
        <v>4</v>
      </c>
      <c r="AB79" s="67"/>
      <c r="AC79" s="67"/>
      <c r="AD79" s="67"/>
      <c r="AE79" s="60"/>
      <c r="AF79" s="63" t="str">
        <f t="shared" si="7"/>
        <v>1</v>
      </c>
      <c r="AG79" s="63" t="str">
        <f t="shared" si="8"/>
        <v>1</v>
      </c>
      <c r="AH79" s="63" t="str">
        <f t="shared" si="9"/>
        <v>1</v>
      </c>
      <c r="AI79" s="63"/>
      <c r="AJ79" s="63"/>
      <c r="AK79" s="63"/>
    </row>
    <row r="80" spans="1:37" x14ac:dyDescent="0.25">
      <c r="A80" s="57">
        <v>61</v>
      </c>
      <c r="B80" s="57"/>
      <c r="C80" s="58"/>
      <c r="D80" s="68">
        <v>4</v>
      </c>
      <c r="E80" s="68">
        <v>3</v>
      </c>
      <c r="F80" s="68"/>
      <c r="G80" s="68"/>
      <c r="H80" s="68"/>
      <c r="I80" s="68"/>
      <c r="J80" s="69"/>
      <c r="L80" s="68"/>
      <c r="M80" s="68">
        <v>5</v>
      </c>
      <c r="N80" s="68">
        <v>3</v>
      </c>
      <c r="O80" s="68"/>
      <c r="P80" s="68"/>
      <c r="Q80" s="68"/>
      <c r="R80" s="68"/>
      <c r="S80" s="74"/>
      <c r="T80" s="59"/>
      <c r="U80" s="59"/>
      <c r="V80" s="59"/>
      <c r="W80" s="59"/>
      <c r="Y80" s="67">
        <f t="shared" si="4"/>
        <v>4</v>
      </c>
      <c r="Z80" s="67">
        <f t="shared" si="5"/>
        <v>8</v>
      </c>
      <c r="AA80" s="67">
        <f t="shared" si="6"/>
        <v>3</v>
      </c>
      <c r="AB80" s="67"/>
      <c r="AC80" s="67"/>
      <c r="AD80" s="67"/>
      <c r="AE80" s="60"/>
      <c r="AF80" s="63" t="str">
        <f t="shared" si="7"/>
        <v>1</v>
      </c>
      <c r="AG80" s="63" t="str">
        <f t="shared" si="8"/>
        <v>1</v>
      </c>
      <c r="AH80" s="63" t="str">
        <f t="shared" si="9"/>
        <v>0</v>
      </c>
      <c r="AI80" s="63"/>
      <c r="AJ80" s="63"/>
      <c r="AK80" s="63"/>
    </row>
    <row r="81" spans="1:38" x14ac:dyDescent="0.25">
      <c r="A81" s="57">
        <v>62</v>
      </c>
      <c r="B81" s="57"/>
      <c r="C81" s="58"/>
      <c r="D81" s="68">
        <v>4</v>
      </c>
      <c r="E81" s="68">
        <v>4</v>
      </c>
      <c r="F81" s="68"/>
      <c r="G81" s="68"/>
      <c r="H81" s="68"/>
      <c r="I81" s="68"/>
      <c r="J81" s="69"/>
      <c r="L81" s="68"/>
      <c r="M81" s="68">
        <v>4</v>
      </c>
      <c r="N81" s="68">
        <v>4</v>
      </c>
      <c r="O81" s="68"/>
      <c r="P81" s="68"/>
      <c r="Q81" s="68"/>
      <c r="R81" s="68"/>
      <c r="S81" s="74"/>
      <c r="T81" s="59"/>
      <c r="U81" s="59"/>
      <c r="V81" s="59"/>
      <c r="W81" s="59"/>
      <c r="Y81" s="67">
        <f t="shared" si="4"/>
        <v>4</v>
      </c>
      <c r="Z81" s="67">
        <f t="shared" si="5"/>
        <v>8</v>
      </c>
      <c r="AA81" s="67">
        <f t="shared" si="6"/>
        <v>4</v>
      </c>
      <c r="AB81" s="67"/>
      <c r="AC81" s="67"/>
      <c r="AD81" s="67"/>
      <c r="AE81" s="60"/>
      <c r="AF81" s="63" t="str">
        <f t="shared" si="7"/>
        <v>1</v>
      </c>
      <c r="AG81" s="63" t="str">
        <f t="shared" si="8"/>
        <v>1</v>
      </c>
      <c r="AH81" s="63" t="str">
        <f t="shared" si="9"/>
        <v>1</v>
      </c>
      <c r="AI81" s="63"/>
      <c r="AJ81" s="63"/>
      <c r="AK81" s="63"/>
    </row>
    <row r="82" spans="1:38" x14ac:dyDescent="0.25">
      <c r="A82" s="57">
        <v>63</v>
      </c>
      <c r="B82" s="57"/>
      <c r="C82" s="58"/>
      <c r="D82" s="68">
        <v>4</v>
      </c>
      <c r="E82" s="68">
        <v>3</v>
      </c>
      <c r="F82" s="68"/>
      <c r="G82" s="68"/>
      <c r="H82" s="68"/>
      <c r="I82" s="68"/>
      <c r="J82" s="69"/>
      <c r="L82" s="68"/>
      <c r="M82" s="68">
        <v>5</v>
      </c>
      <c r="N82" s="68">
        <v>3</v>
      </c>
      <c r="O82" s="68"/>
      <c r="P82" s="68"/>
      <c r="Q82" s="68"/>
      <c r="R82" s="68"/>
      <c r="S82" s="74"/>
      <c r="T82" s="59"/>
      <c r="U82" s="59"/>
      <c r="V82" s="59"/>
      <c r="W82" s="59"/>
      <c r="Y82" s="67">
        <f t="shared" si="4"/>
        <v>4</v>
      </c>
      <c r="Z82" s="67">
        <f t="shared" si="5"/>
        <v>8</v>
      </c>
      <c r="AA82" s="67">
        <f t="shared" si="6"/>
        <v>3</v>
      </c>
      <c r="AB82" s="67"/>
      <c r="AC82" s="67"/>
      <c r="AD82" s="67"/>
      <c r="AE82" s="60"/>
      <c r="AF82" s="63" t="str">
        <f t="shared" si="7"/>
        <v>1</v>
      </c>
      <c r="AG82" s="63" t="str">
        <f t="shared" si="8"/>
        <v>1</v>
      </c>
      <c r="AH82" s="63" t="str">
        <f t="shared" si="9"/>
        <v>0</v>
      </c>
      <c r="AI82" s="63"/>
      <c r="AJ82" s="63"/>
      <c r="AK82" s="63"/>
    </row>
    <row r="83" spans="1:38" x14ac:dyDescent="0.25">
      <c r="A83" s="57">
        <v>64</v>
      </c>
      <c r="B83" s="57"/>
      <c r="C83" s="58"/>
      <c r="D83" s="68">
        <v>4</v>
      </c>
      <c r="E83" s="68">
        <v>4</v>
      </c>
      <c r="F83" s="68"/>
      <c r="G83" s="68"/>
      <c r="H83" s="68"/>
      <c r="I83" s="68"/>
      <c r="J83" s="69"/>
      <c r="L83" s="68"/>
      <c r="M83" s="68">
        <v>4</v>
      </c>
      <c r="N83" s="68">
        <v>4</v>
      </c>
      <c r="O83" s="68"/>
      <c r="P83" s="68"/>
      <c r="Q83" s="68"/>
      <c r="R83" s="68"/>
      <c r="S83" s="74"/>
      <c r="T83" s="59"/>
      <c r="U83" s="59"/>
      <c r="V83" s="59"/>
      <c r="W83" s="59"/>
      <c r="Y83" s="67">
        <f t="shared" si="4"/>
        <v>4</v>
      </c>
      <c r="Z83" s="67">
        <f t="shared" si="5"/>
        <v>8</v>
      </c>
      <c r="AA83" s="67">
        <f t="shared" si="6"/>
        <v>4</v>
      </c>
      <c r="AB83" s="67"/>
      <c r="AC83" s="67"/>
      <c r="AD83" s="67"/>
      <c r="AE83" s="60"/>
      <c r="AF83" s="63" t="str">
        <f t="shared" si="7"/>
        <v>1</v>
      </c>
      <c r="AG83" s="63" t="str">
        <f t="shared" si="8"/>
        <v>1</v>
      </c>
      <c r="AH83" s="63" t="str">
        <f t="shared" si="9"/>
        <v>1</v>
      </c>
      <c r="AI83" s="63"/>
      <c r="AJ83" s="63"/>
      <c r="AK83" s="63"/>
    </row>
    <row r="84" spans="1:38" x14ac:dyDescent="0.25">
      <c r="A84" s="57">
        <v>65</v>
      </c>
      <c r="B84" s="57"/>
      <c r="C84" s="58"/>
      <c r="D84" s="68">
        <v>4</v>
      </c>
      <c r="E84" s="68">
        <v>4</v>
      </c>
      <c r="F84" s="68"/>
      <c r="G84" s="68"/>
      <c r="H84" s="68"/>
      <c r="I84" s="68"/>
      <c r="J84" s="69"/>
      <c r="L84" s="68"/>
      <c r="M84" s="68">
        <v>2</v>
      </c>
      <c r="N84" s="68">
        <v>4</v>
      </c>
      <c r="O84" s="68"/>
      <c r="P84" s="68"/>
      <c r="Q84" s="68"/>
      <c r="R84" s="68"/>
      <c r="S84" s="74"/>
      <c r="T84" s="59"/>
      <c r="U84" s="59"/>
      <c r="V84" s="59"/>
      <c r="W84" s="59"/>
      <c r="Y84" s="67">
        <f t="shared" si="4"/>
        <v>4</v>
      </c>
      <c r="Z84" s="67">
        <f t="shared" si="5"/>
        <v>6</v>
      </c>
      <c r="AA84" s="67">
        <f t="shared" si="6"/>
        <v>4</v>
      </c>
      <c r="AB84" s="67"/>
      <c r="AC84" s="67"/>
      <c r="AD84" s="67"/>
      <c r="AE84" s="60"/>
      <c r="AF84" s="63" t="str">
        <f t="shared" si="7"/>
        <v>1</v>
      </c>
      <c r="AG84" s="63" t="str">
        <f t="shared" si="8"/>
        <v>0</v>
      </c>
      <c r="AH84" s="63" t="str">
        <f t="shared" si="9"/>
        <v>1</v>
      </c>
      <c r="AI84" s="63"/>
      <c r="AJ84" s="63"/>
      <c r="AK84" s="63"/>
    </row>
    <row r="85" spans="1:38" x14ac:dyDescent="0.25">
      <c r="A85" s="57">
        <v>66</v>
      </c>
      <c r="B85" s="57"/>
      <c r="C85" s="58"/>
      <c r="D85" s="68">
        <v>4</v>
      </c>
      <c r="E85" s="68">
        <v>4</v>
      </c>
      <c r="F85" s="68"/>
      <c r="G85" s="68"/>
      <c r="H85" s="68"/>
      <c r="I85" s="68"/>
      <c r="J85" s="69"/>
      <c r="L85" s="68"/>
      <c r="M85" s="68">
        <v>3</v>
      </c>
      <c r="N85" s="68">
        <v>4</v>
      </c>
      <c r="O85" s="68"/>
      <c r="P85" s="68"/>
      <c r="Q85" s="68"/>
      <c r="R85" s="68"/>
      <c r="S85" s="74"/>
      <c r="T85" s="59"/>
      <c r="U85" s="59"/>
      <c r="V85" s="59"/>
      <c r="W85" s="59"/>
      <c r="Y85" s="67">
        <f t="shared" ref="Y85:Y86" si="10">D85+L85</f>
        <v>4</v>
      </c>
      <c r="Z85" s="67">
        <f t="shared" ref="Z85:Z86" si="11">E85+M85</f>
        <v>7</v>
      </c>
      <c r="AA85" s="67">
        <f t="shared" ref="AA85:AA86" si="12">F85+N85</f>
        <v>4</v>
      </c>
      <c r="AB85" s="67"/>
      <c r="AC85" s="67"/>
      <c r="AD85" s="67"/>
      <c r="AE85" s="60"/>
      <c r="AF85" s="63" t="str">
        <f t="shared" si="7"/>
        <v>1</v>
      </c>
      <c r="AG85" s="63" t="str">
        <f t="shared" si="8"/>
        <v>1</v>
      </c>
      <c r="AH85" s="63" t="str">
        <f t="shared" si="9"/>
        <v>1</v>
      </c>
      <c r="AI85" s="63"/>
      <c r="AJ85" s="63"/>
      <c r="AK85" s="63"/>
    </row>
    <row r="86" spans="1:38" x14ac:dyDescent="0.25">
      <c r="A86" s="61">
        <v>67</v>
      </c>
      <c r="B86" s="61"/>
      <c r="C86" s="62"/>
      <c r="D86" s="68">
        <v>4</v>
      </c>
      <c r="E86" s="68">
        <v>4</v>
      </c>
      <c r="F86" s="68"/>
      <c r="G86" s="68"/>
      <c r="H86" s="68"/>
      <c r="I86" s="68"/>
      <c r="J86" s="69"/>
      <c r="L86" s="68"/>
      <c r="M86" s="68">
        <v>5</v>
      </c>
      <c r="N86" s="68">
        <v>4</v>
      </c>
      <c r="O86" s="68"/>
      <c r="P86" s="68"/>
      <c r="Q86" s="68"/>
      <c r="R86" s="68"/>
      <c r="S86" s="74"/>
      <c r="T86" s="59"/>
      <c r="U86" s="59"/>
      <c r="V86" s="59"/>
      <c r="W86" s="59"/>
      <c r="Y86" s="67">
        <f t="shared" si="10"/>
        <v>4</v>
      </c>
      <c r="Z86" s="67">
        <f t="shared" si="11"/>
        <v>9</v>
      </c>
      <c r="AA86" s="67">
        <f t="shared" si="12"/>
        <v>4</v>
      </c>
      <c r="AB86" s="67"/>
      <c r="AC86" s="67"/>
      <c r="AD86" s="67"/>
      <c r="AE86" s="60"/>
      <c r="AF86" s="63" t="str">
        <f t="shared" si="7"/>
        <v>1</v>
      </c>
      <c r="AG86" s="63" t="str">
        <f t="shared" si="8"/>
        <v>1</v>
      </c>
      <c r="AH86" s="63" t="str">
        <f t="shared" si="9"/>
        <v>1</v>
      </c>
      <c r="AI86" s="63"/>
      <c r="AJ86" s="63"/>
      <c r="AK86" s="63"/>
    </row>
    <row r="88" spans="1:38" ht="15" customHeight="1" x14ac:dyDescent="0.25">
      <c r="S88" s="262" t="s">
        <v>9</v>
      </c>
      <c r="T88" s="263"/>
      <c r="U88" s="263"/>
      <c r="V88" s="263"/>
      <c r="W88" s="263"/>
      <c r="X88" s="264"/>
      <c r="Y88" s="191" t="s">
        <v>10</v>
      </c>
      <c r="Z88" s="35" t="s">
        <v>11</v>
      </c>
      <c r="AA88" s="35" t="s">
        <v>12</v>
      </c>
      <c r="AB88" s="35"/>
      <c r="AC88" s="35"/>
      <c r="AD88" s="35"/>
    </row>
    <row r="89" spans="1:38" ht="17.25" customHeight="1" x14ac:dyDescent="0.3">
      <c r="D89" s="4"/>
      <c r="S89" s="267" t="s">
        <v>162</v>
      </c>
      <c r="T89" s="267"/>
      <c r="U89" s="267"/>
      <c r="V89" s="267"/>
      <c r="W89" s="267"/>
      <c r="X89" s="267"/>
      <c r="Y89" s="65">
        <f>COUNTIF(AF20:AF496,"1")</f>
        <v>27</v>
      </c>
      <c r="Z89" s="65">
        <f t="shared" ref="Z89:AA89" si="13">COUNTIF(AG20:AG496,"1")</f>
        <v>56</v>
      </c>
      <c r="AA89" s="65">
        <f t="shared" si="13"/>
        <v>51</v>
      </c>
      <c r="AB89" s="65"/>
      <c r="AC89" s="65"/>
      <c r="AD89" s="65"/>
      <c r="AE89" s="54"/>
      <c r="AF89" s="48"/>
      <c r="AG89" s="48"/>
      <c r="AH89" s="48"/>
      <c r="AI89" s="48"/>
    </row>
    <row r="90" spans="1:38" ht="19.5" customHeight="1" x14ac:dyDescent="0.25">
      <c r="S90" s="245" t="s">
        <v>77</v>
      </c>
      <c r="T90" s="245"/>
      <c r="U90" s="245"/>
      <c r="V90" s="245"/>
      <c r="W90" s="245"/>
      <c r="X90" s="245"/>
      <c r="Y90" s="112">
        <v>67</v>
      </c>
      <c r="Z90" s="112">
        <v>67</v>
      </c>
      <c r="AA90" s="112">
        <v>67</v>
      </c>
      <c r="AB90" s="112"/>
      <c r="AC90" s="66"/>
      <c r="AD90" s="66"/>
      <c r="AE90" s="54"/>
    </row>
    <row r="91" spans="1:38" ht="15" customHeight="1" x14ac:dyDescent="0.25">
      <c r="S91" s="265" t="s">
        <v>161</v>
      </c>
      <c r="T91" s="265"/>
      <c r="U91" s="265"/>
      <c r="V91" s="265"/>
      <c r="W91" s="265"/>
      <c r="X91" s="265"/>
      <c r="Y91" s="186">
        <f>(Y89/Y90)*100</f>
        <v>40.298507462686565</v>
      </c>
      <c r="Z91" s="186">
        <f t="shared" ref="Z91:AA91" si="14">(Z89/Z90)*100</f>
        <v>83.582089552238799</v>
      </c>
      <c r="AA91" s="186">
        <f t="shared" si="14"/>
        <v>76.119402985074629</v>
      </c>
      <c r="AB91" s="186"/>
      <c r="AC91" s="186"/>
      <c r="AD91" s="186"/>
      <c r="AE91" s="54"/>
    </row>
    <row r="92" spans="1:38" ht="15" customHeight="1" x14ac:dyDescent="0.25">
      <c r="S92" s="265" t="s">
        <v>25</v>
      </c>
      <c r="T92" s="265"/>
      <c r="U92" s="265"/>
      <c r="V92" s="265"/>
      <c r="W92" s="265"/>
      <c r="X92" s="265"/>
      <c r="Y92" s="66">
        <v>1</v>
      </c>
      <c r="Z92" s="64">
        <v>3</v>
      </c>
      <c r="AA92" s="64">
        <v>3</v>
      </c>
      <c r="AB92" s="64"/>
      <c r="AC92" s="64"/>
      <c r="AD92" s="64"/>
      <c r="AE92" s="48"/>
      <c r="AF92" s="119" t="s">
        <v>78</v>
      </c>
      <c r="AG92" s="119"/>
      <c r="AH92" s="119"/>
      <c r="AI92" s="119"/>
      <c r="AJ92" s="119"/>
      <c r="AK92" s="119"/>
      <c r="AL92" s="119"/>
    </row>
    <row r="93" spans="1:38" ht="15.6" x14ac:dyDescent="0.25">
      <c r="Z93" s="8"/>
      <c r="AA93" s="8"/>
      <c r="AB93" s="8"/>
      <c r="AC93" s="8"/>
      <c r="AD93" s="8"/>
      <c r="AE93" s="8"/>
    </row>
    <row r="94" spans="1:38" ht="15.6" x14ac:dyDescent="0.3">
      <c r="A94" s="48"/>
      <c r="B94" s="3" t="s">
        <v>82</v>
      </c>
      <c r="C94" s="48"/>
      <c r="R94" s="4"/>
      <c r="S94" s="4"/>
      <c r="T94" s="4"/>
      <c r="U94" s="4"/>
      <c r="V94" s="4"/>
      <c r="W94" s="4"/>
      <c r="X94" s="4"/>
      <c r="Y94" s="4"/>
      <c r="Z94" s="6"/>
      <c r="AA94" s="4"/>
      <c r="AB94" s="4"/>
      <c r="AC94" s="4"/>
      <c r="AD94" s="4"/>
      <c r="AE94" s="4"/>
      <c r="AF94" s="4"/>
    </row>
    <row r="95" spans="1:38" ht="15.6" x14ac:dyDescent="0.3">
      <c r="R95" s="4"/>
      <c r="S95" s="4"/>
      <c r="T95" s="4"/>
      <c r="U95" s="4"/>
      <c r="V95" s="4"/>
      <c r="W95" s="4"/>
      <c r="X95" s="4"/>
      <c r="Y95" s="4"/>
      <c r="Z95" s="7"/>
      <c r="AA95" s="4"/>
      <c r="AB95" s="4"/>
      <c r="AC95" s="4"/>
      <c r="AD95" s="4"/>
      <c r="AE95" s="4"/>
      <c r="AF95" s="4"/>
    </row>
    <row r="96" spans="1:38" ht="15.6" x14ac:dyDescent="0.3"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8:32" ht="15.6" x14ac:dyDescent="0.3">
      <c r="R97" s="4"/>
      <c r="S97" s="4"/>
      <c r="T97" s="4"/>
      <c r="U97" s="4"/>
      <c r="V97" s="4"/>
      <c r="W97" s="4"/>
      <c r="X97" s="4"/>
      <c r="Y97" s="3"/>
      <c r="Z97" s="4"/>
      <c r="AA97" s="4"/>
      <c r="AB97" s="4"/>
      <c r="AC97" s="4"/>
      <c r="AD97" s="4"/>
      <c r="AE97" s="4"/>
      <c r="AF97" s="4"/>
    </row>
    <row r="98" spans="18:32" ht="15.6" x14ac:dyDescent="0.3">
      <c r="R98" s="4"/>
      <c r="S98" s="4"/>
      <c r="T98" s="4"/>
      <c r="U98" s="4"/>
      <c r="V98" s="4"/>
      <c r="W98" s="4"/>
      <c r="X98" s="4"/>
      <c r="Y98" s="4"/>
      <c r="Z98" s="4"/>
      <c r="AA98" s="4"/>
      <c r="AB98" s="3"/>
      <c r="AC98" s="4"/>
      <c r="AD98" s="4"/>
      <c r="AE98" s="4"/>
      <c r="AF98" s="4"/>
    </row>
    <row r="99" spans="18:32" ht="15.6" x14ac:dyDescent="0.3">
      <c r="Z99" s="4"/>
      <c r="AA99" s="4"/>
      <c r="AB99" s="4"/>
      <c r="AC99" s="4"/>
      <c r="AD99" s="4"/>
      <c r="AE99" s="4"/>
    </row>
  </sheetData>
  <mergeCells count="17">
    <mergeCell ref="S90:X90"/>
    <mergeCell ref="S91:X91"/>
    <mergeCell ref="S92:X92"/>
    <mergeCell ref="A6:K6"/>
    <mergeCell ref="A8:C8"/>
    <mergeCell ref="A10:C10"/>
    <mergeCell ref="S89:X89"/>
    <mergeCell ref="A2:J2"/>
    <mergeCell ref="C16:J16"/>
    <mergeCell ref="AG14:AI14"/>
    <mergeCell ref="AG13:AI13"/>
    <mergeCell ref="S88:X88"/>
    <mergeCell ref="V13:X13"/>
    <mergeCell ref="L16:S16"/>
    <mergeCell ref="Y16:AD16"/>
    <mergeCell ref="Y18:AD18"/>
    <mergeCell ref="V14:X14"/>
  </mergeCells>
  <pageMargins left="0.7" right="0.2" top="0.5" bottom="0.5" header="0.3" footer="0.3"/>
  <pageSetup paperSize="8"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10"/>
  <sheetViews>
    <sheetView workbookViewId="0">
      <selection activeCell="D99" sqref="D99"/>
    </sheetView>
  </sheetViews>
  <sheetFormatPr defaultColWidth="9.109375" defaultRowHeight="13.8" x14ac:dyDescent="0.25"/>
  <cols>
    <col min="1" max="1" width="5.33203125" style="5" customWidth="1"/>
    <col min="2" max="2" width="10.109375" style="5" customWidth="1"/>
    <col min="3" max="3" width="24.33203125" style="5" customWidth="1"/>
    <col min="4" max="4" width="5.88671875" style="5" customWidth="1"/>
    <col min="5" max="37" width="5.6640625" style="5" customWidth="1"/>
    <col min="38" max="16384" width="9.109375" style="5"/>
  </cols>
  <sheetData>
    <row r="1" spans="1:35" ht="24" customHeight="1" x14ac:dyDescent="0.25">
      <c r="A1" s="268" t="s">
        <v>145</v>
      </c>
      <c r="B1" s="269"/>
      <c r="C1" s="269"/>
      <c r="D1" s="269"/>
      <c r="E1" s="269"/>
      <c r="F1" s="269"/>
      <c r="G1" s="269"/>
      <c r="H1" s="269"/>
      <c r="I1" s="269"/>
      <c r="J1" s="270"/>
    </row>
    <row r="2" spans="1:35" ht="22.5" customHeight="1" x14ac:dyDescent="0.25">
      <c r="A2" s="271" t="s">
        <v>146</v>
      </c>
      <c r="B2" s="272"/>
      <c r="C2" s="272"/>
      <c r="D2" s="272"/>
      <c r="E2" s="272"/>
      <c r="F2" s="272"/>
      <c r="G2" s="272"/>
      <c r="H2" s="272"/>
      <c r="I2" s="272"/>
      <c r="J2" s="273"/>
    </row>
    <row r="3" spans="1:35" ht="15.75" customHeight="1" thickBot="1" x14ac:dyDescent="0.3">
      <c r="A3" s="138"/>
      <c r="B3" s="139"/>
      <c r="C3" s="139"/>
      <c r="D3" s="139"/>
      <c r="E3" s="139"/>
      <c r="F3" s="139"/>
      <c r="G3" s="139"/>
      <c r="H3" s="139"/>
      <c r="I3" s="139"/>
      <c r="J3" s="140"/>
    </row>
    <row r="4" spans="1:35" ht="15.6" x14ac:dyDescent="0.3">
      <c r="A4" s="3" t="s">
        <v>76</v>
      </c>
      <c r="B4" s="4"/>
      <c r="C4" s="4"/>
      <c r="D4" s="4"/>
      <c r="E4" s="4"/>
      <c r="F4" s="4"/>
      <c r="G4" s="4"/>
      <c r="H4" s="4"/>
      <c r="I4" s="4"/>
    </row>
    <row r="5" spans="1:35" ht="15.6" x14ac:dyDescent="0.3">
      <c r="A5" s="4"/>
      <c r="B5" s="4"/>
      <c r="C5" s="4"/>
      <c r="D5" s="4"/>
      <c r="E5" s="4"/>
      <c r="F5" s="4"/>
      <c r="G5" s="4"/>
      <c r="H5" s="4"/>
      <c r="I5" s="4"/>
    </row>
    <row r="6" spans="1:35" ht="15.6" x14ac:dyDescent="0.3">
      <c r="A6" s="4"/>
      <c r="B6" s="4"/>
      <c r="C6" s="4"/>
      <c r="D6" s="4"/>
      <c r="E6" s="4"/>
      <c r="F6" s="4"/>
      <c r="G6" s="4"/>
      <c r="H6" s="4"/>
      <c r="I6" s="4"/>
    </row>
    <row r="7" spans="1:35" ht="15.6" x14ac:dyDescent="0.3">
      <c r="A7" s="209" t="s">
        <v>17</v>
      </c>
      <c r="B7" s="209"/>
      <c r="C7" s="209"/>
      <c r="D7" s="209"/>
      <c r="E7" s="209"/>
      <c r="F7" s="209"/>
      <c r="G7" s="209"/>
      <c r="H7" s="209"/>
      <c r="I7" s="209"/>
      <c r="J7" s="209"/>
      <c r="K7" s="209"/>
    </row>
    <row r="8" spans="1:35" ht="14.4" x14ac:dyDescent="0.3">
      <c r="A8"/>
      <c r="B8"/>
      <c r="C8"/>
      <c r="D8" s="9"/>
      <c r="E8" s="9"/>
      <c r="F8" s="9"/>
      <c r="G8" s="9"/>
      <c r="H8" s="9"/>
      <c r="I8" s="9"/>
      <c r="J8" s="9"/>
      <c r="K8" s="9"/>
    </row>
    <row r="9" spans="1:35" ht="15.6" x14ac:dyDescent="0.3">
      <c r="A9" s="209" t="s">
        <v>83</v>
      </c>
      <c r="B9" s="209"/>
      <c r="C9" s="209"/>
      <c r="D9" s="9"/>
      <c r="E9" s="9"/>
      <c r="F9" s="9"/>
      <c r="G9" s="9"/>
      <c r="H9" s="9"/>
      <c r="I9" s="9"/>
      <c r="J9" s="9"/>
      <c r="K9" s="9"/>
    </row>
    <row r="10" spans="1:35" ht="14.4" x14ac:dyDescent="0.3">
      <c r="A10"/>
      <c r="B10"/>
      <c r="C10"/>
      <c r="D10" s="9"/>
      <c r="E10" s="9"/>
      <c r="F10" s="9"/>
      <c r="G10" s="9"/>
      <c r="H10" s="9"/>
      <c r="I10" s="9"/>
      <c r="J10" s="9"/>
      <c r="K10" s="9"/>
    </row>
    <row r="11" spans="1:35" ht="15.6" x14ac:dyDescent="0.3">
      <c r="A11" s="266" t="s">
        <v>84</v>
      </c>
      <c r="B11" s="266"/>
      <c r="C11" s="252"/>
      <c r="D11" s="9"/>
      <c r="E11" s="9"/>
      <c r="F11" s="9"/>
      <c r="G11" s="9"/>
      <c r="H11" s="78"/>
      <c r="I11" s="9"/>
      <c r="J11" s="9"/>
      <c r="K11" s="9"/>
    </row>
    <row r="13" spans="1:35" x14ac:dyDescent="0.25">
      <c r="B13" s="119" t="s">
        <v>100</v>
      </c>
      <c r="X13" s="35" t="s">
        <v>0</v>
      </c>
      <c r="Y13" s="35" t="s">
        <v>10</v>
      </c>
      <c r="Z13" s="35" t="s">
        <v>11</v>
      </c>
      <c r="AA13" s="35" t="s">
        <v>12</v>
      </c>
      <c r="AB13" s="35" t="s">
        <v>13</v>
      </c>
      <c r="AC13" s="35"/>
      <c r="AD13" s="35"/>
    </row>
    <row r="14" spans="1:35" x14ac:dyDescent="0.25">
      <c r="V14" s="241" t="s">
        <v>81</v>
      </c>
      <c r="W14" s="239"/>
      <c r="X14" s="240"/>
      <c r="Y14" s="36">
        <f>D18+L18</f>
        <v>5</v>
      </c>
      <c r="Z14" s="36"/>
      <c r="AA14" s="36">
        <f>F18+N18</f>
        <v>5</v>
      </c>
      <c r="AB14" s="36">
        <f>G18+O18</f>
        <v>10</v>
      </c>
      <c r="AC14" s="36"/>
      <c r="AD14" s="37"/>
      <c r="AF14" s="110" t="s">
        <v>160</v>
      </c>
      <c r="AG14" s="232" t="s">
        <v>22</v>
      </c>
      <c r="AH14" s="233"/>
      <c r="AI14" s="234"/>
    </row>
    <row r="15" spans="1:35" ht="14.4" thickBot="1" x14ac:dyDescent="0.3">
      <c r="V15" s="241" t="s">
        <v>26</v>
      </c>
      <c r="W15" s="239"/>
      <c r="X15" s="240"/>
      <c r="Y15" s="41">
        <v>70</v>
      </c>
      <c r="Z15" s="41"/>
      <c r="AA15" s="41">
        <v>70</v>
      </c>
      <c r="AB15" s="41">
        <v>70</v>
      </c>
      <c r="AC15" s="41"/>
      <c r="AD15" s="42"/>
      <c r="AF15" s="110"/>
      <c r="AG15" s="231" t="s">
        <v>20</v>
      </c>
      <c r="AH15" s="231"/>
      <c r="AI15" s="231"/>
    </row>
    <row r="16" spans="1:35" ht="14.4" thickBot="1" x14ac:dyDescent="0.3">
      <c r="N16" s="46"/>
      <c r="O16" s="46"/>
      <c r="P16" s="46"/>
      <c r="Q16" s="46"/>
      <c r="R16" s="46"/>
      <c r="S16" s="46"/>
      <c r="T16" s="46"/>
      <c r="U16" s="46"/>
      <c r="V16" s="46"/>
      <c r="W16" s="46"/>
    </row>
    <row r="17" spans="1:37" ht="14.4" thickBot="1" x14ac:dyDescent="0.3">
      <c r="C17" s="254" t="s">
        <v>85</v>
      </c>
      <c r="D17" s="255"/>
      <c r="E17" s="255"/>
      <c r="F17" s="255"/>
      <c r="G17" s="255"/>
      <c r="H17" s="255"/>
      <c r="I17" s="255"/>
      <c r="J17" s="256"/>
      <c r="L17" s="254" t="s">
        <v>86</v>
      </c>
      <c r="M17" s="255"/>
      <c r="N17" s="255"/>
      <c r="O17" s="255"/>
      <c r="P17" s="255"/>
      <c r="Q17" s="255"/>
      <c r="R17" s="255"/>
      <c r="S17" s="256"/>
      <c r="T17" s="46"/>
      <c r="U17" s="46"/>
      <c r="V17" s="46"/>
      <c r="W17" s="46"/>
      <c r="Y17" s="242" t="s">
        <v>27</v>
      </c>
      <c r="Z17" s="243"/>
      <c r="AA17" s="243"/>
      <c r="AB17" s="243"/>
      <c r="AC17" s="243"/>
      <c r="AD17" s="244"/>
    </row>
    <row r="18" spans="1:37" ht="14.4" thickBot="1" x14ac:dyDescent="0.3">
      <c r="C18" s="47" t="s">
        <v>16</v>
      </c>
      <c r="D18" s="36">
        <v>5</v>
      </c>
      <c r="E18" s="36"/>
      <c r="F18" s="36"/>
      <c r="G18" s="36">
        <v>5</v>
      </c>
      <c r="H18" s="36"/>
      <c r="I18" s="36"/>
      <c r="J18" s="21"/>
      <c r="L18" s="71"/>
      <c r="M18" s="71"/>
      <c r="N18" s="71">
        <v>5</v>
      </c>
      <c r="O18" s="71">
        <v>5</v>
      </c>
      <c r="P18" s="71"/>
      <c r="Q18" s="71"/>
      <c r="R18" s="71"/>
      <c r="S18" s="72"/>
      <c r="X18" s="48"/>
      <c r="Y18" s="49">
        <f>Y15*Y14/100</f>
        <v>3.5</v>
      </c>
      <c r="Z18" s="50">
        <f t="shared" ref="Z18:AD18" si="0">Z15*Z14/100</f>
        <v>0</v>
      </c>
      <c r="AA18" s="50">
        <f t="shared" si="0"/>
        <v>3.5</v>
      </c>
      <c r="AB18" s="50">
        <f t="shared" si="0"/>
        <v>7</v>
      </c>
      <c r="AC18" s="50">
        <f t="shared" si="0"/>
        <v>0</v>
      </c>
      <c r="AD18" s="51">
        <f t="shared" si="0"/>
        <v>0</v>
      </c>
    </row>
    <row r="19" spans="1:37" ht="14.4" thickBot="1" x14ac:dyDescent="0.3">
      <c r="A19" s="52"/>
      <c r="B19" s="52"/>
      <c r="C19" s="52" t="s">
        <v>0</v>
      </c>
      <c r="D19" s="53" t="s">
        <v>10</v>
      </c>
      <c r="E19" s="53" t="s">
        <v>11</v>
      </c>
      <c r="F19" s="53" t="s">
        <v>12</v>
      </c>
      <c r="G19" s="53" t="s">
        <v>13</v>
      </c>
      <c r="H19" s="53"/>
      <c r="I19" s="53"/>
      <c r="J19" s="52"/>
      <c r="L19" s="73" t="s">
        <v>10</v>
      </c>
      <c r="M19" s="73" t="s">
        <v>11</v>
      </c>
      <c r="N19" s="73" t="s">
        <v>12</v>
      </c>
      <c r="O19" s="73" t="s">
        <v>13</v>
      </c>
      <c r="P19" s="73"/>
      <c r="Q19" s="73"/>
      <c r="R19" s="73"/>
      <c r="S19" s="72"/>
      <c r="Y19" s="235" t="s">
        <v>28</v>
      </c>
      <c r="Z19" s="236"/>
      <c r="AA19" s="236"/>
      <c r="AB19" s="236"/>
      <c r="AC19" s="236"/>
      <c r="AD19" s="237"/>
      <c r="AE19" s="46"/>
    </row>
    <row r="20" spans="1:37" ht="28.2" x14ac:dyDescent="0.3">
      <c r="A20" s="52" t="s">
        <v>1</v>
      </c>
      <c r="B20" s="52" t="s">
        <v>2</v>
      </c>
      <c r="C20" s="52" t="s">
        <v>3</v>
      </c>
      <c r="D20" s="70"/>
      <c r="E20" s="70"/>
      <c r="F20" s="70"/>
      <c r="G20" s="70"/>
      <c r="H20" s="70"/>
      <c r="I20" s="70"/>
      <c r="J20" s="70" t="s">
        <v>8</v>
      </c>
      <c r="L20" s="70"/>
      <c r="M20" s="70"/>
      <c r="N20" s="70"/>
      <c r="O20" s="70"/>
      <c r="P20" s="70"/>
      <c r="Q20" s="70"/>
      <c r="R20" s="70"/>
      <c r="S20" s="70" t="s">
        <v>8</v>
      </c>
      <c r="T20" s="54"/>
      <c r="U20" s="54"/>
      <c r="V20" s="54"/>
      <c r="W20" s="54"/>
      <c r="Y20" s="55" t="s">
        <v>10</v>
      </c>
      <c r="Z20" s="55" t="s">
        <v>11</v>
      </c>
      <c r="AA20" s="55" t="s">
        <v>12</v>
      </c>
      <c r="AB20" s="55" t="s">
        <v>13</v>
      </c>
      <c r="AC20" s="55"/>
      <c r="AD20" s="55"/>
      <c r="AE20" s="56"/>
      <c r="AF20" s="35" t="s">
        <v>10</v>
      </c>
      <c r="AG20" s="35" t="s">
        <v>11</v>
      </c>
      <c r="AH20" s="35" t="s">
        <v>12</v>
      </c>
      <c r="AI20" s="35" t="s">
        <v>13</v>
      </c>
      <c r="AJ20" s="35"/>
      <c r="AK20" s="35"/>
    </row>
    <row r="21" spans="1:37" ht="15.6" x14ac:dyDescent="0.25">
      <c r="A21" s="57">
        <v>1</v>
      </c>
      <c r="B21" s="103"/>
      <c r="C21" s="104"/>
      <c r="D21" s="68">
        <v>5</v>
      </c>
      <c r="E21" s="68"/>
      <c r="F21" s="68"/>
      <c r="G21" s="68">
        <v>2</v>
      </c>
      <c r="H21" s="68"/>
      <c r="I21" s="68"/>
      <c r="J21" s="69">
        <f t="shared" ref="J21:J84" si="1">SUM(D21:I21)</f>
        <v>7</v>
      </c>
      <c r="L21" s="68"/>
      <c r="M21" s="68"/>
      <c r="N21" s="68">
        <v>2</v>
      </c>
      <c r="O21" s="68">
        <v>4</v>
      </c>
      <c r="P21" s="68"/>
      <c r="Q21" s="68"/>
      <c r="R21" s="68"/>
      <c r="S21" s="74">
        <f t="shared" ref="S21:S84" si="2">SUM(L21:R21)</f>
        <v>6</v>
      </c>
      <c r="T21" s="59"/>
      <c r="U21" s="59"/>
      <c r="V21" s="59"/>
      <c r="W21" s="59"/>
      <c r="Y21" s="105">
        <f>D21+L21</f>
        <v>5</v>
      </c>
      <c r="Z21" s="105"/>
      <c r="AA21" s="105">
        <f>F21+N21</f>
        <v>2</v>
      </c>
      <c r="AB21" s="105">
        <f>G21+O21</f>
        <v>6</v>
      </c>
      <c r="AC21" s="67"/>
      <c r="AD21" s="67"/>
      <c r="AE21" s="60"/>
      <c r="AF21" s="63" t="str">
        <f>IF(Y21&gt;=$Y$18, "1","0")</f>
        <v>1</v>
      </c>
      <c r="AG21" s="63" t="str">
        <f t="shared" ref="AG21:AG84" si="3">IF(Z21&gt;=$Z$18, "1","0")</f>
        <v>1</v>
      </c>
      <c r="AH21" s="63" t="str">
        <f t="shared" ref="AH21:AH84" si="4">IF(AA21&gt;=$AA$18, "1","0")</f>
        <v>0</v>
      </c>
      <c r="AI21" s="63" t="str">
        <f t="shared" ref="AI21:AI84" si="5">IF(AB21&gt;=$AB$18, "1","0")</f>
        <v>0</v>
      </c>
      <c r="AJ21" s="63"/>
      <c r="AK21" s="63"/>
    </row>
    <row r="22" spans="1:37" ht="15.6" x14ac:dyDescent="0.25">
      <c r="A22" s="57">
        <v>2</v>
      </c>
      <c r="B22" s="103"/>
      <c r="C22" s="104"/>
      <c r="D22" s="68">
        <v>5</v>
      </c>
      <c r="E22" s="68"/>
      <c r="F22" s="68"/>
      <c r="G22" s="68">
        <v>4</v>
      </c>
      <c r="H22" s="68"/>
      <c r="I22" s="68"/>
      <c r="J22" s="69">
        <f t="shared" si="1"/>
        <v>9</v>
      </c>
      <c r="L22" s="68"/>
      <c r="M22" s="68"/>
      <c r="N22" s="68">
        <v>4</v>
      </c>
      <c r="O22" s="68">
        <v>4</v>
      </c>
      <c r="P22" s="68"/>
      <c r="Q22" s="68"/>
      <c r="R22" s="68"/>
      <c r="S22" s="74">
        <f t="shared" si="2"/>
        <v>8</v>
      </c>
      <c r="T22" s="59"/>
      <c r="U22" s="59"/>
      <c r="V22" s="59"/>
      <c r="W22" s="59"/>
      <c r="Y22" s="105">
        <f t="shared" ref="Y22:Y85" si="6">D22+L22</f>
        <v>5</v>
      </c>
      <c r="Z22" s="105"/>
      <c r="AA22" s="105">
        <f t="shared" ref="AA22:AA85" si="7">F22+N22</f>
        <v>4</v>
      </c>
      <c r="AB22" s="105">
        <f t="shared" ref="AB22:AB85" si="8">G22+O22</f>
        <v>8</v>
      </c>
      <c r="AC22" s="67"/>
      <c r="AD22" s="67"/>
      <c r="AE22" s="60"/>
      <c r="AF22" s="63" t="str">
        <f t="shared" ref="AF22:AF85" si="9">IF(Y22&gt;=$Y$18, "1","0")</f>
        <v>1</v>
      </c>
      <c r="AG22" s="63" t="str">
        <f t="shared" si="3"/>
        <v>1</v>
      </c>
      <c r="AH22" s="63" t="str">
        <f t="shared" si="4"/>
        <v>1</v>
      </c>
      <c r="AI22" s="63" t="str">
        <f t="shared" si="5"/>
        <v>1</v>
      </c>
      <c r="AJ22" s="63"/>
      <c r="AK22" s="63"/>
    </row>
    <row r="23" spans="1:37" ht="15.6" x14ac:dyDescent="0.25">
      <c r="A23" s="57">
        <v>3</v>
      </c>
      <c r="B23" s="103"/>
      <c r="C23" s="104"/>
      <c r="D23" s="68">
        <v>5</v>
      </c>
      <c r="E23" s="68"/>
      <c r="F23" s="68"/>
      <c r="G23" s="68">
        <v>4</v>
      </c>
      <c r="H23" s="68"/>
      <c r="I23" s="68"/>
      <c r="J23" s="69">
        <f t="shared" si="1"/>
        <v>9</v>
      </c>
      <c r="L23" s="68"/>
      <c r="M23" s="68"/>
      <c r="N23" s="68">
        <v>4</v>
      </c>
      <c r="O23" s="68">
        <v>4</v>
      </c>
      <c r="P23" s="68"/>
      <c r="Q23" s="68"/>
      <c r="R23" s="68"/>
      <c r="S23" s="74">
        <f t="shared" si="2"/>
        <v>8</v>
      </c>
      <c r="T23" s="59"/>
      <c r="U23" s="59"/>
      <c r="V23" s="59"/>
      <c r="W23" s="59"/>
      <c r="Y23" s="105">
        <f t="shared" si="6"/>
        <v>5</v>
      </c>
      <c r="Z23" s="105"/>
      <c r="AA23" s="105">
        <f t="shared" si="7"/>
        <v>4</v>
      </c>
      <c r="AB23" s="105">
        <f t="shared" si="8"/>
        <v>8</v>
      </c>
      <c r="AC23" s="67"/>
      <c r="AD23" s="67"/>
      <c r="AE23" s="60"/>
      <c r="AF23" s="63" t="str">
        <f t="shared" si="9"/>
        <v>1</v>
      </c>
      <c r="AG23" s="63" t="str">
        <f t="shared" si="3"/>
        <v>1</v>
      </c>
      <c r="AH23" s="63" t="str">
        <f t="shared" si="4"/>
        <v>1</v>
      </c>
      <c r="AI23" s="63" t="str">
        <f t="shared" si="5"/>
        <v>1</v>
      </c>
      <c r="AJ23" s="63"/>
      <c r="AK23" s="63"/>
    </row>
    <row r="24" spans="1:37" ht="15.6" x14ac:dyDescent="0.25">
      <c r="A24" s="57">
        <v>4</v>
      </c>
      <c r="B24" s="103"/>
      <c r="C24" s="104"/>
      <c r="D24" s="68">
        <v>5</v>
      </c>
      <c r="E24" s="68"/>
      <c r="F24" s="68"/>
      <c r="G24" s="68">
        <v>4</v>
      </c>
      <c r="H24" s="68"/>
      <c r="I24" s="68"/>
      <c r="J24" s="69">
        <f t="shared" si="1"/>
        <v>9</v>
      </c>
      <c r="L24" s="68"/>
      <c r="M24" s="68"/>
      <c r="N24" s="68">
        <v>4</v>
      </c>
      <c r="O24" s="68">
        <v>4</v>
      </c>
      <c r="P24" s="68"/>
      <c r="Q24" s="68"/>
      <c r="R24" s="68"/>
      <c r="S24" s="74">
        <f t="shared" si="2"/>
        <v>8</v>
      </c>
      <c r="T24" s="59"/>
      <c r="U24" s="59"/>
      <c r="V24" s="59"/>
      <c r="W24" s="59"/>
      <c r="Y24" s="105">
        <f t="shared" si="6"/>
        <v>5</v>
      </c>
      <c r="Z24" s="105"/>
      <c r="AA24" s="105">
        <f t="shared" si="7"/>
        <v>4</v>
      </c>
      <c r="AB24" s="105">
        <f t="shared" si="8"/>
        <v>8</v>
      </c>
      <c r="AC24" s="67"/>
      <c r="AD24" s="67"/>
      <c r="AE24" s="60"/>
      <c r="AF24" s="63" t="str">
        <f t="shared" si="9"/>
        <v>1</v>
      </c>
      <c r="AG24" s="63" t="str">
        <f t="shared" si="3"/>
        <v>1</v>
      </c>
      <c r="AH24" s="63" t="str">
        <f t="shared" si="4"/>
        <v>1</v>
      </c>
      <c r="AI24" s="63" t="str">
        <f t="shared" si="5"/>
        <v>1</v>
      </c>
      <c r="AJ24" s="63"/>
      <c r="AK24" s="63"/>
    </row>
    <row r="25" spans="1:37" ht="15.6" x14ac:dyDescent="0.25">
      <c r="A25" s="57">
        <v>5</v>
      </c>
      <c r="B25" s="103"/>
      <c r="C25" s="104"/>
      <c r="D25" s="68">
        <v>5</v>
      </c>
      <c r="E25" s="68"/>
      <c r="F25" s="68"/>
      <c r="G25" s="68">
        <v>2</v>
      </c>
      <c r="H25" s="68"/>
      <c r="I25" s="68"/>
      <c r="J25" s="69">
        <f t="shared" si="1"/>
        <v>7</v>
      </c>
      <c r="L25" s="68"/>
      <c r="M25" s="68"/>
      <c r="N25" s="68">
        <v>2</v>
      </c>
      <c r="O25" s="68">
        <v>4</v>
      </c>
      <c r="P25" s="68"/>
      <c r="Q25" s="68"/>
      <c r="R25" s="68"/>
      <c r="S25" s="74">
        <f t="shared" si="2"/>
        <v>6</v>
      </c>
      <c r="T25" s="59"/>
      <c r="U25" s="59"/>
      <c r="V25" s="59"/>
      <c r="W25" s="59"/>
      <c r="Y25" s="105">
        <f t="shared" si="6"/>
        <v>5</v>
      </c>
      <c r="Z25" s="105"/>
      <c r="AA25" s="105">
        <f t="shared" si="7"/>
        <v>2</v>
      </c>
      <c r="AB25" s="105">
        <f t="shared" si="8"/>
        <v>6</v>
      </c>
      <c r="AC25" s="67"/>
      <c r="AD25" s="67"/>
      <c r="AE25" s="60"/>
      <c r="AF25" s="63" t="str">
        <f t="shared" si="9"/>
        <v>1</v>
      </c>
      <c r="AG25" s="63" t="str">
        <f t="shared" si="3"/>
        <v>1</v>
      </c>
      <c r="AH25" s="63" t="str">
        <f t="shared" si="4"/>
        <v>0</v>
      </c>
      <c r="AI25" s="63" t="str">
        <f t="shared" si="5"/>
        <v>0</v>
      </c>
      <c r="AJ25" s="63"/>
      <c r="AK25" s="63"/>
    </row>
    <row r="26" spans="1:37" ht="15.6" x14ac:dyDescent="0.25">
      <c r="A26" s="57">
        <v>6</v>
      </c>
      <c r="B26" s="103"/>
      <c r="C26" s="104"/>
      <c r="D26" s="68">
        <v>5</v>
      </c>
      <c r="E26" s="68"/>
      <c r="F26" s="68"/>
      <c r="G26" s="68">
        <v>4</v>
      </c>
      <c r="H26" s="68"/>
      <c r="I26" s="68"/>
      <c r="J26" s="69">
        <f t="shared" si="1"/>
        <v>9</v>
      </c>
      <c r="L26" s="68"/>
      <c r="M26" s="68"/>
      <c r="N26" s="68">
        <v>4</v>
      </c>
      <c r="O26" s="68">
        <v>4</v>
      </c>
      <c r="P26" s="68"/>
      <c r="Q26" s="68"/>
      <c r="R26" s="68"/>
      <c r="S26" s="74">
        <f t="shared" si="2"/>
        <v>8</v>
      </c>
      <c r="T26" s="59"/>
      <c r="U26" s="59"/>
      <c r="V26" s="59"/>
      <c r="W26" s="59"/>
      <c r="Y26" s="105">
        <f t="shared" si="6"/>
        <v>5</v>
      </c>
      <c r="Z26" s="105"/>
      <c r="AA26" s="105">
        <f t="shared" si="7"/>
        <v>4</v>
      </c>
      <c r="AB26" s="105">
        <f t="shared" si="8"/>
        <v>8</v>
      </c>
      <c r="AC26" s="67"/>
      <c r="AD26" s="67"/>
      <c r="AE26" s="60"/>
      <c r="AF26" s="63" t="str">
        <f t="shared" si="9"/>
        <v>1</v>
      </c>
      <c r="AG26" s="63" t="str">
        <f t="shared" si="3"/>
        <v>1</v>
      </c>
      <c r="AH26" s="63" t="str">
        <f t="shared" si="4"/>
        <v>1</v>
      </c>
      <c r="AI26" s="63" t="str">
        <f t="shared" si="5"/>
        <v>1</v>
      </c>
      <c r="AJ26" s="63"/>
      <c r="AK26" s="63"/>
    </row>
    <row r="27" spans="1:37" ht="15.6" x14ac:dyDescent="0.25">
      <c r="A27" s="57">
        <v>7</v>
      </c>
      <c r="B27" s="103"/>
      <c r="C27" s="104"/>
      <c r="D27" s="68">
        <v>5</v>
      </c>
      <c r="E27" s="68"/>
      <c r="F27" s="68"/>
      <c r="G27" s="68">
        <v>4</v>
      </c>
      <c r="H27" s="68"/>
      <c r="I27" s="68"/>
      <c r="J27" s="69">
        <f t="shared" si="1"/>
        <v>9</v>
      </c>
      <c r="L27" s="68"/>
      <c r="M27" s="68"/>
      <c r="N27" s="68">
        <v>4</v>
      </c>
      <c r="O27" s="68">
        <v>2</v>
      </c>
      <c r="P27" s="68"/>
      <c r="Q27" s="68"/>
      <c r="R27" s="68"/>
      <c r="S27" s="74">
        <f t="shared" si="2"/>
        <v>6</v>
      </c>
      <c r="T27" s="59"/>
      <c r="U27" s="59"/>
      <c r="V27" s="59"/>
      <c r="W27" s="59"/>
      <c r="Y27" s="105">
        <f t="shared" si="6"/>
        <v>5</v>
      </c>
      <c r="Z27" s="105"/>
      <c r="AA27" s="105">
        <f t="shared" si="7"/>
        <v>4</v>
      </c>
      <c r="AB27" s="105">
        <f t="shared" si="8"/>
        <v>6</v>
      </c>
      <c r="AC27" s="67"/>
      <c r="AD27" s="67"/>
      <c r="AE27" s="60"/>
      <c r="AF27" s="63" t="str">
        <f t="shared" si="9"/>
        <v>1</v>
      </c>
      <c r="AG27" s="63" t="str">
        <f t="shared" si="3"/>
        <v>1</v>
      </c>
      <c r="AH27" s="63" t="str">
        <f t="shared" si="4"/>
        <v>1</v>
      </c>
      <c r="AI27" s="63" t="str">
        <f t="shared" si="5"/>
        <v>0</v>
      </c>
      <c r="AJ27" s="63"/>
      <c r="AK27" s="63"/>
    </row>
    <row r="28" spans="1:37" ht="15.6" x14ac:dyDescent="0.25">
      <c r="A28" s="57">
        <v>8</v>
      </c>
      <c r="B28" s="103"/>
      <c r="C28" s="104"/>
      <c r="D28" s="68">
        <v>5</v>
      </c>
      <c r="E28" s="68"/>
      <c r="F28" s="68"/>
      <c r="G28" s="68">
        <v>5</v>
      </c>
      <c r="H28" s="68"/>
      <c r="I28" s="68"/>
      <c r="J28" s="69">
        <f t="shared" si="1"/>
        <v>10</v>
      </c>
      <c r="L28" s="68"/>
      <c r="M28" s="68"/>
      <c r="N28" s="68">
        <v>5</v>
      </c>
      <c r="O28" s="68">
        <v>4</v>
      </c>
      <c r="P28" s="68"/>
      <c r="Q28" s="68"/>
      <c r="R28" s="68"/>
      <c r="S28" s="74">
        <f t="shared" si="2"/>
        <v>9</v>
      </c>
      <c r="T28" s="59"/>
      <c r="U28" s="59"/>
      <c r="V28" s="59"/>
      <c r="W28" s="59"/>
      <c r="Y28" s="105">
        <f t="shared" si="6"/>
        <v>5</v>
      </c>
      <c r="Z28" s="105"/>
      <c r="AA28" s="105">
        <f t="shared" si="7"/>
        <v>5</v>
      </c>
      <c r="AB28" s="105">
        <f t="shared" si="8"/>
        <v>9</v>
      </c>
      <c r="AC28" s="67"/>
      <c r="AD28" s="67"/>
      <c r="AE28" s="60"/>
      <c r="AF28" s="63" t="str">
        <f t="shared" si="9"/>
        <v>1</v>
      </c>
      <c r="AG28" s="63" t="str">
        <f t="shared" si="3"/>
        <v>1</v>
      </c>
      <c r="AH28" s="63" t="str">
        <f t="shared" si="4"/>
        <v>1</v>
      </c>
      <c r="AI28" s="63" t="str">
        <f t="shared" si="5"/>
        <v>1</v>
      </c>
      <c r="AJ28" s="63"/>
      <c r="AK28" s="63"/>
    </row>
    <row r="29" spans="1:37" ht="15.6" x14ac:dyDescent="0.25">
      <c r="A29" s="57">
        <v>9</v>
      </c>
      <c r="B29" s="103"/>
      <c r="C29" s="104"/>
      <c r="D29" s="68">
        <v>5</v>
      </c>
      <c r="E29" s="68"/>
      <c r="F29" s="68"/>
      <c r="G29" s="68">
        <v>5</v>
      </c>
      <c r="H29" s="68"/>
      <c r="I29" s="68"/>
      <c r="J29" s="69">
        <f t="shared" si="1"/>
        <v>10</v>
      </c>
      <c r="L29" s="68"/>
      <c r="M29" s="68"/>
      <c r="N29" s="68">
        <v>5</v>
      </c>
      <c r="O29" s="68">
        <v>4</v>
      </c>
      <c r="P29" s="68"/>
      <c r="Q29" s="68"/>
      <c r="R29" s="68"/>
      <c r="S29" s="74">
        <f t="shared" si="2"/>
        <v>9</v>
      </c>
      <c r="T29" s="59"/>
      <c r="U29" s="59"/>
      <c r="V29" s="59"/>
      <c r="W29" s="59"/>
      <c r="Y29" s="105">
        <f t="shared" si="6"/>
        <v>5</v>
      </c>
      <c r="Z29" s="105"/>
      <c r="AA29" s="105">
        <f t="shared" si="7"/>
        <v>5</v>
      </c>
      <c r="AB29" s="105">
        <f t="shared" si="8"/>
        <v>9</v>
      </c>
      <c r="AC29" s="67"/>
      <c r="AD29" s="67"/>
      <c r="AE29" s="60"/>
      <c r="AF29" s="63" t="str">
        <f t="shared" si="9"/>
        <v>1</v>
      </c>
      <c r="AG29" s="63" t="str">
        <f t="shared" si="3"/>
        <v>1</v>
      </c>
      <c r="AH29" s="63" t="str">
        <f t="shared" si="4"/>
        <v>1</v>
      </c>
      <c r="AI29" s="63" t="str">
        <f t="shared" si="5"/>
        <v>1</v>
      </c>
      <c r="AJ29" s="63"/>
      <c r="AK29" s="63"/>
    </row>
    <row r="30" spans="1:37" ht="15.6" x14ac:dyDescent="0.25">
      <c r="A30" s="57">
        <v>10</v>
      </c>
      <c r="B30" s="103"/>
      <c r="C30" s="104"/>
      <c r="D30" s="68">
        <v>4</v>
      </c>
      <c r="E30" s="68"/>
      <c r="F30" s="68"/>
      <c r="G30" s="68">
        <v>4</v>
      </c>
      <c r="H30" s="68"/>
      <c r="I30" s="68"/>
      <c r="J30" s="69">
        <f t="shared" si="1"/>
        <v>8</v>
      </c>
      <c r="L30" s="68"/>
      <c r="M30" s="68"/>
      <c r="N30" s="68">
        <v>4</v>
      </c>
      <c r="O30" s="68">
        <v>1</v>
      </c>
      <c r="P30" s="68"/>
      <c r="Q30" s="68"/>
      <c r="R30" s="68"/>
      <c r="S30" s="74">
        <f t="shared" si="2"/>
        <v>5</v>
      </c>
      <c r="T30" s="59"/>
      <c r="U30" s="59"/>
      <c r="V30" s="59"/>
      <c r="W30" s="59"/>
      <c r="Y30" s="105">
        <f t="shared" si="6"/>
        <v>4</v>
      </c>
      <c r="Z30" s="105"/>
      <c r="AA30" s="105">
        <f t="shared" si="7"/>
        <v>4</v>
      </c>
      <c r="AB30" s="105">
        <f t="shared" si="8"/>
        <v>5</v>
      </c>
      <c r="AC30" s="67"/>
      <c r="AD30" s="67"/>
      <c r="AE30" s="60"/>
      <c r="AF30" s="63" t="str">
        <f t="shared" si="9"/>
        <v>1</v>
      </c>
      <c r="AG30" s="63" t="str">
        <f t="shared" si="3"/>
        <v>1</v>
      </c>
      <c r="AH30" s="63" t="str">
        <f t="shared" si="4"/>
        <v>1</v>
      </c>
      <c r="AI30" s="63" t="str">
        <f t="shared" si="5"/>
        <v>0</v>
      </c>
      <c r="AJ30" s="63"/>
      <c r="AK30" s="63"/>
    </row>
    <row r="31" spans="1:37" ht="15.6" x14ac:dyDescent="0.25">
      <c r="A31" s="57">
        <v>11</v>
      </c>
      <c r="B31" s="103"/>
      <c r="C31" s="104"/>
      <c r="D31" s="68">
        <v>4</v>
      </c>
      <c r="E31" s="68"/>
      <c r="F31" s="68"/>
      <c r="G31" s="68">
        <v>5</v>
      </c>
      <c r="H31" s="68"/>
      <c r="I31" s="68"/>
      <c r="J31" s="69">
        <f t="shared" si="1"/>
        <v>9</v>
      </c>
      <c r="L31" s="68"/>
      <c r="M31" s="68"/>
      <c r="N31" s="68">
        <v>5</v>
      </c>
      <c r="O31" s="68">
        <v>5</v>
      </c>
      <c r="P31" s="68"/>
      <c r="Q31" s="68"/>
      <c r="R31" s="68"/>
      <c r="S31" s="74">
        <f t="shared" si="2"/>
        <v>10</v>
      </c>
      <c r="T31" s="59"/>
      <c r="U31" s="59"/>
      <c r="V31" s="59"/>
      <c r="W31" s="59"/>
      <c r="Y31" s="105">
        <f t="shared" si="6"/>
        <v>4</v>
      </c>
      <c r="Z31" s="105"/>
      <c r="AA31" s="105">
        <f t="shared" si="7"/>
        <v>5</v>
      </c>
      <c r="AB31" s="105">
        <f t="shared" si="8"/>
        <v>10</v>
      </c>
      <c r="AC31" s="67"/>
      <c r="AD31" s="67"/>
      <c r="AE31" s="60"/>
      <c r="AF31" s="63" t="str">
        <f t="shared" si="9"/>
        <v>1</v>
      </c>
      <c r="AG31" s="63" t="str">
        <f t="shared" si="3"/>
        <v>1</v>
      </c>
      <c r="AH31" s="63" t="str">
        <f t="shared" si="4"/>
        <v>1</v>
      </c>
      <c r="AI31" s="63" t="str">
        <f t="shared" si="5"/>
        <v>1</v>
      </c>
      <c r="AJ31" s="63"/>
      <c r="AK31" s="63"/>
    </row>
    <row r="32" spans="1:37" ht="15.6" x14ac:dyDescent="0.25">
      <c r="A32" s="57">
        <v>12</v>
      </c>
      <c r="B32" s="103"/>
      <c r="C32" s="104"/>
      <c r="D32" s="68">
        <v>4</v>
      </c>
      <c r="E32" s="68"/>
      <c r="F32" s="68"/>
      <c r="G32" s="68">
        <v>5</v>
      </c>
      <c r="H32" s="68"/>
      <c r="I32" s="68"/>
      <c r="J32" s="69">
        <f t="shared" si="1"/>
        <v>9</v>
      </c>
      <c r="L32" s="68"/>
      <c r="M32" s="68"/>
      <c r="N32" s="68">
        <v>5</v>
      </c>
      <c r="O32" s="68">
        <v>5</v>
      </c>
      <c r="P32" s="68"/>
      <c r="Q32" s="68"/>
      <c r="R32" s="68"/>
      <c r="S32" s="74">
        <f t="shared" si="2"/>
        <v>10</v>
      </c>
      <c r="T32" s="59"/>
      <c r="U32" s="59"/>
      <c r="V32" s="59"/>
      <c r="W32" s="59"/>
      <c r="Y32" s="105">
        <f t="shared" si="6"/>
        <v>4</v>
      </c>
      <c r="Z32" s="105"/>
      <c r="AA32" s="105">
        <f t="shared" si="7"/>
        <v>5</v>
      </c>
      <c r="AB32" s="105">
        <f t="shared" si="8"/>
        <v>10</v>
      </c>
      <c r="AC32" s="67"/>
      <c r="AD32" s="67"/>
      <c r="AE32" s="60"/>
      <c r="AF32" s="63" t="str">
        <f t="shared" si="9"/>
        <v>1</v>
      </c>
      <c r="AG32" s="63" t="str">
        <f t="shared" si="3"/>
        <v>1</v>
      </c>
      <c r="AH32" s="63" t="str">
        <f t="shared" si="4"/>
        <v>1</v>
      </c>
      <c r="AI32" s="63" t="str">
        <f t="shared" si="5"/>
        <v>1</v>
      </c>
      <c r="AJ32" s="63"/>
      <c r="AK32" s="63"/>
    </row>
    <row r="33" spans="1:37" ht="15.6" x14ac:dyDescent="0.25">
      <c r="A33" s="57">
        <v>13</v>
      </c>
      <c r="B33" s="103"/>
      <c r="C33" s="104"/>
      <c r="D33" s="68">
        <v>5</v>
      </c>
      <c r="E33" s="68"/>
      <c r="F33" s="68"/>
      <c r="G33" s="68">
        <v>5</v>
      </c>
      <c r="H33" s="68"/>
      <c r="I33" s="68"/>
      <c r="J33" s="69">
        <f t="shared" si="1"/>
        <v>10</v>
      </c>
      <c r="L33" s="68"/>
      <c r="M33" s="68"/>
      <c r="N33" s="68">
        <v>5</v>
      </c>
      <c r="O33" s="68">
        <v>1</v>
      </c>
      <c r="P33" s="68"/>
      <c r="Q33" s="68"/>
      <c r="R33" s="68"/>
      <c r="S33" s="74">
        <f t="shared" si="2"/>
        <v>6</v>
      </c>
      <c r="T33" s="59"/>
      <c r="U33" s="59"/>
      <c r="V33" s="59"/>
      <c r="W33" s="59"/>
      <c r="Y33" s="105">
        <f t="shared" si="6"/>
        <v>5</v>
      </c>
      <c r="Z33" s="105"/>
      <c r="AA33" s="105">
        <f t="shared" si="7"/>
        <v>5</v>
      </c>
      <c r="AB33" s="105">
        <f t="shared" si="8"/>
        <v>6</v>
      </c>
      <c r="AC33" s="67"/>
      <c r="AD33" s="67"/>
      <c r="AE33" s="60"/>
      <c r="AF33" s="63" t="str">
        <f t="shared" si="9"/>
        <v>1</v>
      </c>
      <c r="AG33" s="63" t="str">
        <f t="shared" si="3"/>
        <v>1</v>
      </c>
      <c r="AH33" s="63" t="str">
        <f t="shared" si="4"/>
        <v>1</v>
      </c>
      <c r="AI33" s="63" t="str">
        <f t="shared" si="5"/>
        <v>0</v>
      </c>
      <c r="AJ33" s="63"/>
      <c r="AK33" s="63"/>
    </row>
    <row r="34" spans="1:37" ht="15.6" x14ac:dyDescent="0.25">
      <c r="A34" s="57">
        <v>14</v>
      </c>
      <c r="B34" s="103"/>
      <c r="C34" s="104"/>
      <c r="D34" s="68">
        <v>5</v>
      </c>
      <c r="E34" s="68"/>
      <c r="F34" s="68"/>
      <c r="G34" s="68">
        <v>2</v>
      </c>
      <c r="H34" s="68"/>
      <c r="I34" s="68"/>
      <c r="J34" s="69">
        <f t="shared" si="1"/>
        <v>7</v>
      </c>
      <c r="L34" s="68"/>
      <c r="M34" s="68"/>
      <c r="N34" s="68">
        <v>2</v>
      </c>
      <c r="O34" s="68">
        <v>4</v>
      </c>
      <c r="P34" s="68"/>
      <c r="Q34" s="68"/>
      <c r="R34" s="68"/>
      <c r="S34" s="74">
        <f t="shared" si="2"/>
        <v>6</v>
      </c>
      <c r="T34" s="59"/>
      <c r="U34" s="59"/>
      <c r="V34" s="59"/>
      <c r="W34" s="59"/>
      <c r="Y34" s="105">
        <f t="shared" si="6"/>
        <v>5</v>
      </c>
      <c r="Z34" s="105"/>
      <c r="AA34" s="105">
        <f t="shared" si="7"/>
        <v>2</v>
      </c>
      <c r="AB34" s="105">
        <f t="shared" si="8"/>
        <v>6</v>
      </c>
      <c r="AC34" s="67"/>
      <c r="AD34" s="67"/>
      <c r="AE34" s="60"/>
      <c r="AF34" s="63" t="str">
        <f t="shared" si="9"/>
        <v>1</v>
      </c>
      <c r="AG34" s="63" t="str">
        <f t="shared" si="3"/>
        <v>1</v>
      </c>
      <c r="AH34" s="63" t="str">
        <f t="shared" si="4"/>
        <v>0</v>
      </c>
      <c r="AI34" s="63" t="str">
        <f t="shared" si="5"/>
        <v>0</v>
      </c>
      <c r="AJ34" s="63"/>
      <c r="AK34" s="63"/>
    </row>
    <row r="35" spans="1:37" ht="15.6" x14ac:dyDescent="0.25">
      <c r="A35" s="57">
        <v>15</v>
      </c>
      <c r="B35" s="103"/>
      <c r="C35" s="104"/>
      <c r="D35" s="68">
        <v>5</v>
      </c>
      <c r="E35" s="68"/>
      <c r="F35" s="68"/>
      <c r="G35" s="68">
        <v>2</v>
      </c>
      <c r="H35" s="68"/>
      <c r="I35" s="68"/>
      <c r="J35" s="69">
        <f t="shared" si="1"/>
        <v>7</v>
      </c>
      <c r="L35" s="68"/>
      <c r="M35" s="68"/>
      <c r="N35" s="68">
        <v>2</v>
      </c>
      <c r="O35" s="68">
        <v>1</v>
      </c>
      <c r="P35" s="68"/>
      <c r="Q35" s="68"/>
      <c r="R35" s="68"/>
      <c r="S35" s="74">
        <f t="shared" si="2"/>
        <v>3</v>
      </c>
      <c r="T35" s="59"/>
      <c r="U35" s="59"/>
      <c r="V35" s="59"/>
      <c r="W35" s="59"/>
      <c r="Y35" s="105">
        <f t="shared" si="6"/>
        <v>5</v>
      </c>
      <c r="Z35" s="105"/>
      <c r="AA35" s="105">
        <f t="shared" si="7"/>
        <v>2</v>
      </c>
      <c r="AB35" s="105">
        <f t="shared" si="8"/>
        <v>3</v>
      </c>
      <c r="AC35" s="67"/>
      <c r="AD35" s="67"/>
      <c r="AE35" s="60"/>
      <c r="AF35" s="63" t="str">
        <f t="shared" si="9"/>
        <v>1</v>
      </c>
      <c r="AG35" s="63" t="str">
        <f t="shared" si="3"/>
        <v>1</v>
      </c>
      <c r="AH35" s="63" t="str">
        <f t="shared" si="4"/>
        <v>0</v>
      </c>
      <c r="AI35" s="63" t="str">
        <f t="shared" si="5"/>
        <v>0</v>
      </c>
      <c r="AJ35" s="63"/>
      <c r="AK35" s="63"/>
    </row>
    <row r="36" spans="1:37" ht="15.6" x14ac:dyDescent="0.25">
      <c r="A36" s="57">
        <v>16</v>
      </c>
      <c r="B36" s="103"/>
      <c r="C36" s="104"/>
      <c r="D36" s="68">
        <v>4</v>
      </c>
      <c r="E36" s="68"/>
      <c r="F36" s="68"/>
      <c r="G36" s="68">
        <v>4</v>
      </c>
      <c r="H36" s="68"/>
      <c r="I36" s="68"/>
      <c r="J36" s="69">
        <f t="shared" si="1"/>
        <v>8</v>
      </c>
      <c r="L36" s="75"/>
      <c r="M36" s="68"/>
      <c r="N36" s="68">
        <v>4</v>
      </c>
      <c r="O36" s="68">
        <v>1</v>
      </c>
      <c r="P36" s="75"/>
      <c r="Q36" s="76"/>
      <c r="R36" s="75"/>
      <c r="S36" s="74">
        <f t="shared" si="2"/>
        <v>5</v>
      </c>
      <c r="T36" s="59"/>
      <c r="U36" s="59"/>
      <c r="V36" s="59"/>
      <c r="W36" s="59"/>
      <c r="Y36" s="105">
        <f t="shared" si="6"/>
        <v>4</v>
      </c>
      <c r="Z36" s="105"/>
      <c r="AA36" s="105">
        <f t="shared" si="7"/>
        <v>4</v>
      </c>
      <c r="AB36" s="105">
        <f t="shared" si="8"/>
        <v>5</v>
      </c>
      <c r="AC36" s="67"/>
      <c r="AD36" s="67"/>
      <c r="AE36" s="60"/>
      <c r="AF36" s="63" t="str">
        <f t="shared" si="9"/>
        <v>1</v>
      </c>
      <c r="AG36" s="63" t="str">
        <f t="shared" si="3"/>
        <v>1</v>
      </c>
      <c r="AH36" s="63" t="str">
        <f t="shared" si="4"/>
        <v>1</v>
      </c>
      <c r="AI36" s="63" t="str">
        <f t="shared" si="5"/>
        <v>0</v>
      </c>
      <c r="AJ36" s="63"/>
      <c r="AK36" s="63"/>
    </row>
    <row r="37" spans="1:37" ht="15.6" x14ac:dyDescent="0.25">
      <c r="A37" s="57">
        <v>17</v>
      </c>
      <c r="B37" s="103"/>
      <c r="C37" s="104"/>
      <c r="D37" s="68">
        <v>4</v>
      </c>
      <c r="E37" s="68"/>
      <c r="F37" s="68"/>
      <c r="G37" s="68">
        <v>5</v>
      </c>
      <c r="H37" s="68"/>
      <c r="I37" s="68"/>
      <c r="J37" s="69">
        <f t="shared" si="1"/>
        <v>9</v>
      </c>
      <c r="L37" s="68"/>
      <c r="M37" s="68"/>
      <c r="N37" s="68">
        <v>5</v>
      </c>
      <c r="O37" s="68">
        <v>5</v>
      </c>
      <c r="P37" s="68"/>
      <c r="Q37" s="68"/>
      <c r="R37" s="68"/>
      <c r="S37" s="74">
        <f t="shared" si="2"/>
        <v>10</v>
      </c>
      <c r="T37" s="59"/>
      <c r="U37" s="59"/>
      <c r="V37" s="59"/>
      <c r="W37" s="59"/>
      <c r="Y37" s="105">
        <f t="shared" si="6"/>
        <v>4</v>
      </c>
      <c r="Z37" s="105"/>
      <c r="AA37" s="105">
        <f t="shared" si="7"/>
        <v>5</v>
      </c>
      <c r="AB37" s="105">
        <f t="shared" si="8"/>
        <v>10</v>
      </c>
      <c r="AC37" s="67"/>
      <c r="AD37" s="67"/>
      <c r="AE37" s="60"/>
      <c r="AF37" s="63" t="str">
        <f t="shared" si="9"/>
        <v>1</v>
      </c>
      <c r="AG37" s="63" t="str">
        <f t="shared" si="3"/>
        <v>1</v>
      </c>
      <c r="AH37" s="63" t="str">
        <f t="shared" si="4"/>
        <v>1</v>
      </c>
      <c r="AI37" s="63" t="str">
        <f t="shared" si="5"/>
        <v>1</v>
      </c>
      <c r="AJ37" s="63"/>
      <c r="AK37" s="63"/>
    </row>
    <row r="38" spans="1:37" ht="15.6" x14ac:dyDescent="0.25">
      <c r="A38" s="57">
        <v>18</v>
      </c>
      <c r="B38" s="103"/>
      <c r="C38" s="104"/>
      <c r="D38" s="68">
        <v>5</v>
      </c>
      <c r="E38" s="68"/>
      <c r="F38" s="68"/>
      <c r="G38" s="68">
        <v>5</v>
      </c>
      <c r="H38" s="68"/>
      <c r="I38" s="68"/>
      <c r="J38" s="69">
        <f t="shared" si="1"/>
        <v>10</v>
      </c>
      <c r="L38" s="68"/>
      <c r="M38" s="68"/>
      <c r="N38" s="68">
        <v>5</v>
      </c>
      <c r="O38" s="68">
        <v>4</v>
      </c>
      <c r="P38" s="68"/>
      <c r="Q38" s="68"/>
      <c r="R38" s="68"/>
      <c r="S38" s="74">
        <f t="shared" si="2"/>
        <v>9</v>
      </c>
      <c r="T38" s="59"/>
      <c r="U38" s="59"/>
      <c r="V38" s="59"/>
      <c r="W38" s="59"/>
      <c r="Y38" s="105">
        <f t="shared" si="6"/>
        <v>5</v>
      </c>
      <c r="Z38" s="105"/>
      <c r="AA38" s="105">
        <f t="shared" si="7"/>
        <v>5</v>
      </c>
      <c r="AB38" s="105">
        <f t="shared" si="8"/>
        <v>9</v>
      </c>
      <c r="AC38" s="67"/>
      <c r="AD38" s="67"/>
      <c r="AE38" s="60"/>
      <c r="AF38" s="63" t="str">
        <f t="shared" si="9"/>
        <v>1</v>
      </c>
      <c r="AG38" s="63" t="str">
        <f t="shared" si="3"/>
        <v>1</v>
      </c>
      <c r="AH38" s="63" t="str">
        <f t="shared" si="4"/>
        <v>1</v>
      </c>
      <c r="AI38" s="63" t="str">
        <f t="shared" si="5"/>
        <v>1</v>
      </c>
      <c r="AJ38" s="63"/>
      <c r="AK38" s="63"/>
    </row>
    <row r="39" spans="1:37" ht="15.6" x14ac:dyDescent="0.25">
      <c r="A39" s="57">
        <v>19</v>
      </c>
      <c r="B39" s="103"/>
      <c r="C39" s="104"/>
      <c r="D39" s="68">
        <v>4</v>
      </c>
      <c r="E39" s="68"/>
      <c r="F39" s="68"/>
      <c r="G39" s="68">
        <v>5</v>
      </c>
      <c r="H39" s="68"/>
      <c r="I39" s="68"/>
      <c r="J39" s="69">
        <f t="shared" si="1"/>
        <v>9</v>
      </c>
      <c r="L39" s="68"/>
      <c r="M39" s="68"/>
      <c r="N39" s="68">
        <v>5</v>
      </c>
      <c r="O39" s="68">
        <v>5</v>
      </c>
      <c r="P39" s="68"/>
      <c r="Q39" s="68"/>
      <c r="R39" s="68"/>
      <c r="S39" s="74">
        <f t="shared" si="2"/>
        <v>10</v>
      </c>
      <c r="T39" s="59"/>
      <c r="U39" s="59"/>
      <c r="V39" s="59"/>
      <c r="W39" s="59"/>
      <c r="Y39" s="105">
        <f t="shared" si="6"/>
        <v>4</v>
      </c>
      <c r="Z39" s="105"/>
      <c r="AA39" s="105">
        <f t="shared" si="7"/>
        <v>5</v>
      </c>
      <c r="AB39" s="105">
        <f t="shared" si="8"/>
        <v>10</v>
      </c>
      <c r="AC39" s="67"/>
      <c r="AD39" s="67"/>
      <c r="AE39" s="60"/>
      <c r="AF39" s="63" t="str">
        <f t="shared" si="9"/>
        <v>1</v>
      </c>
      <c r="AG39" s="63" t="str">
        <f t="shared" si="3"/>
        <v>1</v>
      </c>
      <c r="AH39" s="63" t="str">
        <f t="shared" si="4"/>
        <v>1</v>
      </c>
      <c r="AI39" s="63" t="str">
        <f t="shared" si="5"/>
        <v>1</v>
      </c>
      <c r="AJ39" s="63"/>
      <c r="AK39" s="63"/>
    </row>
    <row r="40" spans="1:37" ht="15.6" x14ac:dyDescent="0.25">
      <c r="A40" s="57">
        <v>20</v>
      </c>
      <c r="B40" s="103"/>
      <c r="C40" s="104"/>
      <c r="D40" s="107">
        <v>5</v>
      </c>
      <c r="E40" s="107"/>
      <c r="F40" s="107"/>
      <c r="G40" s="107">
        <v>2</v>
      </c>
      <c r="H40" s="107"/>
      <c r="I40" s="107"/>
      <c r="J40" s="108">
        <f t="shared" si="1"/>
        <v>7</v>
      </c>
      <c r="L40" s="107"/>
      <c r="M40" s="107"/>
      <c r="N40" s="107">
        <v>2</v>
      </c>
      <c r="O40" s="107">
        <v>4</v>
      </c>
      <c r="P40" s="107"/>
      <c r="Q40" s="107"/>
      <c r="R40" s="107"/>
      <c r="S40" s="109">
        <f t="shared" si="2"/>
        <v>6</v>
      </c>
      <c r="T40" s="59"/>
      <c r="U40" s="59"/>
      <c r="V40" s="59"/>
      <c r="W40" s="59"/>
      <c r="Y40" s="105">
        <f t="shared" si="6"/>
        <v>5</v>
      </c>
      <c r="Z40" s="105"/>
      <c r="AA40" s="105">
        <f t="shared" si="7"/>
        <v>2</v>
      </c>
      <c r="AB40" s="105">
        <f t="shared" si="8"/>
        <v>6</v>
      </c>
      <c r="AC40" s="67"/>
      <c r="AD40" s="67"/>
      <c r="AE40" s="60"/>
      <c r="AF40" s="63" t="str">
        <f t="shared" si="9"/>
        <v>1</v>
      </c>
      <c r="AG40" s="63" t="str">
        <f t="shared" si="3"/>
        <v>1</v>
      </c>
      <c r="AH40" s="63" t="str">
        <f t="shared" si="4"/>
        <v>0</v>
      </c>
      <c r="AI40" s="63" t="str">
        <f t="shared" si="5"/>
        <v>0</v>
      </c>
      <c r="AJ40" s="63"/>
      <c r="AK40" s="63"/>
    </row>
    <row r="41" spans="1:37" ht="15.6" x14ac:dyDescent="0.3">
      <c r="A41" s="99">
        <v>21</v>
      </c>
      <c r="B41" s="103"/>
      <c r="C41" s="104"/>
      <c r="D41" s="68">
        <v>4</v>
      </c>
      <c r="E41" s="68"/>
      <c r="F41" s="110"/>
      <c r="G41" s="68">
        <v>4</v>
      </c>
      <c r="H41" s="110"/>
      <c r="I41" s="110"/>
      <c r="J41" s="108">
        <f t="shared" si="1"/>
        <v>8</v>
      </c>
      <c r="K41" s="110"/>
      <c r="L41" s="110"/>
      <c r="M41" s="68"/>
      <c r="N41" s="68">
        <v>4</v>
      </c>
      <c r="O41" s="68">
        <v>4</v>
      </c>
      <c r="P41" s="110"/>
      <c r="Q41" s="110"/>
      <c r="R41" s="110"/>
      <c r="S41" s="109">
        <f t="shared" si="2"/>
        <v>8</v>
      </c>
      <c r="U41" s="59"/>
      <c r="V41" s="59"/>
      <c r="W41" s="59"/>
      <c r="Y41" s="105">
        <f t="shared" si="6"/>
        <v>4</v>
      </c>
      <c r="Z41" s="105"/>
      <c r="AA41" s="105">
        <f t="shared" si="7"/>
        <v>4</v>
      </c>
      <c r="AB41" s="105">
        <f t="shared" si="8"/>
        <v>8</v>
      </c>
      <c r="AC41" s="67"/>
      <c r="AD41" s="67"/>
      <c r="AE41" s="60"/>
      <c r="AF41" s="63" t="str">
        <f t="shared" si="9"/>
        <v>1</v>
      </c>
      <c r="AG41" s="63" t="str">
        <f t="shared" si="3"/>
        <v>1</v>
      </c>
      <c r="AH41" s="63" t="str">
        <f t="shared" si="4"/>
        <v>1</v>
      </c>
      <c r="AI41" s="63" t="str">
        <f t="shared" si="5"/>
        <v>1</v>
      </c>
      <c r="AJ41" s="63"/>
      <c r="AK41" s="63"/>
    </row>
    <row r="42" spans="1:37" ht="15" customHeight="1" x14ac:dyDescent="0.3">
      <c r="A42" s="99">
        <v>22</v>
      </c>
      <c r="B42" s="103"/>
      <c r="C42" s="104"/>
      <c r="D42" s="68">
        <v>5</v>
      </c>
      <c r="E42" s="68"/>
      <c r="F42" s="110"/>
      <c r="G42" s="68">
        <v>5</v>
      </c>
      <c r="H42" s="110"/>
      <c r="I42" s="110"/>
      <c r="J42" s="108">
        <f t="shared" si="1"/>
        <v>10</v>
      </c>
      <c r="K42" s="110"/>
      <c r="L42" s="110"/>
      <c r="M42" s="68"/>
      <c r="N42" s="68">
        <v>5</v>
      </c>
      <c r="O42" s="68">
        <v>1</v>
      </c>
      <c r="P42" s="110"/>
      <c r="Q42" s="110"/>
      <c r="R42" s="110"/>
      <c r="S42" s="109">
        <f t="shared" si="2"/>
        <v>6</v>
      </c>
      <c r="U42" s="59"/>
      <c r="V42" s="59"/>
      <c r="W42" s="59"/>
      <c r="Y42" s="105">
        <f t="shared" si="6"/>
        <v>5</v>
      </c>
      <c r="Z42" s="105"/>
      <c r="AA42" s="105">
        <f t="shared" si="7"/>
        <v>5</v>
      </c>
      <c r="AB42" s="105">
        <f t="shared" si="8"/>
        <v>6</v>
      </c>
      <c r="AC42" s="67"/>
      <c r="AD42" s="67"/>
      <c r="AE42" s="60"/>
      <c r="AF42" s="63" t="str">
        <f t="shared" si="9"/>
        <v>1</v>
      </c>
      <c r="AG42" s="63" t="str">
        <f t="shared" si="3"/>
        <v>1</v>
      </c>
      <c r="AH42" s="63" t="str">
        <f t="shared" si="4"/>
        <v>1</v>
      </c>
      <c r="AI42" s="63" t="str">
        <f t="shared" si="5"/>
        <v>0</v>
      </c>
      <c r="AJ42" s="63"/>
      <c r="AK42" s="63"/>
    </row>
    <row r="43" spans="1:37" ht="29.25" customHeight="1" x14ac:dyDescent="0.3">
      <c r="A43" s="99">
        <v>23</v>
      </c>
      <c r="B43" s="103"/>
      <c r="C43" s="104"/>
      <c r="D43" s="68">
        <v>4</v>
      </c>
      <c r="E43" s="68"/>
      <c r="F43" s="110"/>
      <c r="G43" s="68">
        <v>5</v>
      </c>
      <c r="H43" s="110"/>
      <c r="I43" s="110"/>
      <c r="J43" s="108">
        <f t="shared" si="1"/>
        <v>9</v>
      </c>
      <c r="K43" s="110"/>
      <c r="L43" s="110"/>
      <c r="M43" s="68"/>
      <c r="N43" s="68">
        <v>5</v>
      </c>
      <c r="O43" s="68">
        <v>5</v>
      </c>
      <c r="P43" s="110"/>
      <c r="Q43" s="110"/>
      <c r="R43" s="110"/>
      <c r="S43" s="109">
        <f t="shared" si="2"/>
        <v>10</v>
      </c>
      <c r="U43" s="59"/>
      <c r="V43" s="59"/>
      <c r="W43" s="59"/>
      <c r="Y43" s="105">
        <f t="shared" si="6"/>
        <v>4</v>
      </c>
      <c r="Z43" s="105"/>
      <c r="AA43" s="105">
        <f t="shared" si="7"/>
        <v>5</v>
      </c>
      <c r="AB43" s="105">
        <f t="shared" si="8"/>
        <v>10</v>
      </c>
      <c r="AC43" s="67"/>
      <c r="AD43" s="67"/>
      <c r="AE43" s="60"/>
      <c r="AF43" s="63" t="str">
        <f t="shared" si="9"/>
        <v>1</v>
      </c>
      <c r="AG43" s="63" t="str">
        <f t="shared" si="3"/>
        <v>1</v>
      </c>
      <c r="AH43" s="63" t="str">
        <f t="shared" si="4"/>
        <v>1</v>
      </c>
      <c r="AI43" s="63" t="str">
        <f t="shared" si="5"/>
        <v>1</v>
      </c>
      <c r="AJ43" s="63"/>
      <c r="AK43" s="63"/>
    </row>
    <row r="44" spans="1:37" ht="31.5" customHeight="1" x14ac:dyDescent="0.3">
      <c r="A44" s="99">
        <v>24</v>
      </c>
      <c r="B44" s="103"/>
      <c r="C44" s="104"/>
      <c r="D44" s="68">
        <v>4</v>
      </c>
      <c r="E44" s="68"/>
      <c r="F44" s="110"/>
      <c r="G44" s="68">
        <v>5</v>
      </c>
      <c r="H44" s="110"/>
      <c r="I44" s="110"/>
      <c r="J44" s="108">
        <f t="shared" si="1"/>
        <v>9</v>
      </c>
      <c r="K44" s="110"/>
      <c r="L44" s="110"/>
      <c r="M44" s="68"/>
      <c r="N44" s="68">
        <v>5</v>
      </c>
      <c r="O44" s="68">
        <v>5</v>
      </c>
      <c r="P44" s="110"/>
      <c r="Q44" s="110"/>
      <c r="R44" s="110"/>
      <c r="S44" s="109">
        <f t="shared" si="2"/>
        <v>10</v>
      </c>
      <c r="U44" s="59"/>
      <c r="V44" s="59"/>
      <c r="W44" s="59"/>
      <c r="Y44" s="105">
        <f t="shared" si="6"/>
        <v>4</v>
      </c>
      <c r="Z44" s="105"/>
      <c r="AA44" s="105">
        <f t="shared" si="7"/>
        <v>5</v>
      </c>
      <c r="AB44" s="105">
        <f t="shared" si="8"/>
        <v>10</v>
      </c>
      <c r="AC44" s="67"/>
      <c r="AD44" s="67"/>
      <c r="AE44" s="60"/>
      <c r="AF44" s="63" t="str">
        <f t="shared" si="9"/>
        <v>1</v>
      </c>
      <c r="AG44" s="63" t="str">
        <f t="shared" si="3"/>
        <v>1</v>
      </c>
      <c r="AH44" s="63" t="str">
        <f t="shared" si="4"/>
        <v>1</v>
      </c>
      <c r="AI44" s="63" t="str">
        <f t="shared" si="5"/>
        <v>1</v>
      </c>
      <c r="AJ44" s="63"/>
      <c r="AK44" s="63"/>
    </row>
    <row r="45" spans="1:37" ht="15" customHeight="1" x14ac:dyDescent="0.3">
      <c r="A45" s="99">
        <v>25</v>
      </c>
      <c r="B45" s="103"/>
      <c r="C45" s="104"/>
      <c r="D45" s="68">
        <v>4</v>
      </c>
      <c r="E45" s="68"/>
      <c r="F45" s="110"/>
      <c r="G45" s="68">
        <v>2</v>
      </c>
      <c r="H45" s="110"/>
      <c r="I45" s="110"/>
      <c r="J45" s="108">
        <f t="shared" si="1"/>
        <v>6</v>
      </c>
      <c r="K45" s="110"/>
      <c r="L45" s="110"/>
      <c r="M45" s="68"/>
      <c r="N45" s="68">
        <v>2</v>
      </c>
      <c r="O45" s="68">
        <v>1</v>
      </c>
      <c r="P45" s="110"/>
      <c r="Q45" s="110"/>
      <c r="R45" s="110"/>
      <c r="S45" s="109">
        <f t="shared" si="2"/>
        <v>3</v>
      </c>
      <c r="U45" s="59"/>
      <c r="V45" s="59"/>
      <c r="W45" s="59"/>
      <c r="Y45" s="105">
        <f t="shared" si="6"/>
        <v>4</v>
      </c>
      <c r="Z45" s="105"/>
      <c r="AA45" s="105">
        <f t="shared" si="7"/>
        <v>2</v>
      </c>
      <c r="AB45" s="105">
        <f t="shared" si="8"/>
        <v>3</v>
      </c>
      <c r="AC45" s="67"/>
      <c r="AD45" s="67"/>
      <c r="AE45" s="60"/>
      <c r="AF45" s="63" t="str">
        <f t="shared" si="9"/>
        <v>1</v>
      </c>
      <c r="AG45" s="63" t="str">
        <f t="shared" si="3"/>
        <v>1</v>
      </c>
      <c r="AH45" s="63" t="str">
        <f t="shared" si="4"/>
        <v>0</v>
      </c>
      <c r="AI45" s="63" t="str">
        <f t="shared" si="5"/>
        <v>0</v>
      </c>
      <c r="AJ45" s="63"/>
      <c r="AK45" s="63"/>
    </row>
    <row r="46" spans="1:37" ht="15" customHeight="1" x14ac:dyDescent="0.3">
      <c r="A46" s="99">
        <v>26</v>
      </c>
      <c r="B46" s="103"/>
      <c r="C46" s="104"/>
      <c r="D46" s="68">
        <v>4</v>
      </c>
      <c r="E46" s="68"/>
      <c r="F46" s="110"/>
      <c r="G46" s="68">
        <v>2</v>
      </c>
      <c r="H46" s="110"/>
      <c r="I46" s="110"/>
      <c r="J46" s="108">
        <f t="shared" si="1"/>
        <v>6</v>
      </c>
      <c r="K46" s="110"/>
      <c r="L46" s="110"/>
      <c r="M46" s="68"/>
      <c r="N46" s="68">
        <v>2</v>
      </c>
      <c r="O46" s="68">
        <v>4</v>
      </c>
      <c r="P46" s="110"/>
      <c r="Q46" s="110"/>
      <c r="R46" s="110"/>
      <c r="S46" s="109">
        <f t="shared" si="2"/>
        <v>6</v>
      </c>
      <c r="U46" s="59"/>
      <c r="V46" s="59"/>
      <c r="W46" s="59"/>
      <c r="Y46" s="105">
        <f t="shared" si="6"/>
        <v>4</v>
      </c>
      <c r="Z46" s="105"/>
      <c r="AA46" s="105">
        <f t="shared" si="7"/>
        <v>2</v>
      </c>
      <c r="AB46" s="105">
        <f t="shared" si="8"/>
        <v>6</v>
      </c>
      <c r="AC46" s="67"/>
      <c r="AD46" s="67"/>
      <c r="AE46" s="60"/>
      <c r="AF46" s="63" t="str">
        <f t="shared" si="9"/>
        <v>1</v>
      </c>
      <c r="AG46" s="63" t="str">
        <f t="shared" si="3"/>
        <v>1</v>
      </c>
      <c r="AH46" s="63" t="str">
        <f t="shared" si="4"/>
        <v>0</v>
      </c>
      <c r="AI46" s="63" t="str">
        <f t="shared" si="5"/>
        <v>0</v>
      </c>
      <c r="AJ46" s="63"/>
      <c r="AK46" s="63"/>
    </row>
    <row r="47" spans="1:37" ht="15.6" x14ac:dyDescent="0.3">
      <c r="A47" s="99">
        <v>27</v>
      </c>
      <c r="B47" s="103"/>
      <c r="C47" s="104"/>
      <c r="D47" s="68">
        <v>3</v>
      </c>
      <c r="E47" s="68"/>
      <c r="F47" s="110"/>
      <c r="G47" s="68">
        <v>4</v>
      </c>
      <c r="H47" s="110"/>
      <c r="I47" s="110"/>
      <c r="J47" s="108">
        <f t="shared" si="1"/>
        <v>7</v>
      </c>
      <c r="K47" s="110"/>
      <c r="L47" s="110"/>
      <c r="M47" s="68"/>
      <c r="N47" s="68">
        <v>4</v>
      </c>
      <c r="O47" s="68">
        <v>1</v>
      </c>
      <c r="P47" s="110"/>
      <c r="Q47" s="110"/>
      <c r="R47" s="110"/>
      <c r="S47" s="109">
        <f t="shared" si="2"/>
        <v>5</v>
      </c>
      <c r="U47" s="59"/>
      <c r="V47" s="59"/>
      <c r="W47" s="59"/>
      <c r="Y47" s="105">
        <f t="shared" si="6"/>
        <v>3</v>
      </c>
      <c r="Z47" s="105"/>
      <c r="AA47" s="105">
        <f t="shared" si="7"/>
        <v>4</v>
      </c>
      <c r="AB47" s="105">
        <f t="shared" si="8"/>
        <v>5</v>
      </c>
      <c r="AC47" s="67"/>
      <c r="AD47" s="67"/>
      <c r="AE47" s="60"/>
      <c r="AF47" s="63" t="str">
        <f t="shared" si="9"/>
        <v>0</v>
      </c>
      <c r="AG47" s="63" t="str">
        <f t="shared" si="3"/>
        <v>1</v>
      </c>
      <c r="AH47" s="63" t="str">
        <f t="shared" si="4"/>
        <v>1</v>
      </c>
      <c r="AI47" s="63" t="str">
        <f t="shared" si="5"/>
        <v>0</v>
      </c>
      <c r="AJ47" s="63"/>
      <c r="AK47" s="63"/>
    </row>
    <row r="48" spans="1:37" ht="15.6" x14ac:dyDescent="0.3">
      <c r="A48" s="99">
        <v>28</v>
      </c>
      <c r="B48" s="103"/>
      <c r="C48" s="104"/>
      <c r="D48" s="68">
        <v>5</v>
      </c>
      <c r="E48" s="68"/>
      <c r="F48" s="110"/>
      <c r="G48" s="68">
        <v>5</v>
      </c>
      <c r="H48" s="110"/>
      <c r="I48" s="110"/>
      <c r="J48" s="108">
        <f t="shared" si="1"/>
        <v>10</v>
      </c>
      <c r="K48" s="110"/>
      <c r="L48" s="110"/>
      <c r="M48" s="68"/>
      <c r="N48" s="68">
        <v>5</v>
      </c>
      <c r="O48" s="68">
        <v>1</v>
      </c>
      <c r="P48" s="110"/>
      <c r="Q48" s="110"/>
      <c r="R48" s="16"/>
      <c r="S48" s="109">
        <f t="shared" si="2"/>
        <v>6</v>
      </c>
      <c r="T48" s="4"/>
      <c r="U48" s="59"/>
      <c r="V48" s="59"/>
      <c r="W48" s="59"/>
      <c r="Y48" s="105">
        <f t="shared" si="6"/>
        <v>5</v>
      </c>
      <c r="Z48" s="105"/>
      <c r="AA48" s="105">
        <f t="shared" si="7"/>
        <v>5</v>
      </c>
      <c r="AB48" s="105">
        <f t="shared" si="8"/>
        <v>6</v>
      </c>
      <c r="AC48" s="67"/>
      <c r="AD48" s="67"/>
      <c r="AE48" s="60"/>
      <c r="AF48" s="63" t="str">
        <f t="shared" si="9"/>
        <v>1</v>
      </c>
      <c r="AG48" s="63" t="str">
        <f t="shared" si="3"/>
        <v>1</v>
      </c>
      <c r="AH48" s="63" t="str">
        <f t="shared" si="4"/>
        <v>1</v>
      </c>
      <c r="AI48" s="63" t="str">
        <f t="shared" si="5"/>
        <v>0</v>
      </c>
      <c r="AJ48" s="63"/>
      <c r="AK48" s="63"/>
    </row>
    <row r="49" spans="1:37" ht="15.6" x14ac:dyDescent="0.3">
      <c r="A49" s="99">
        <v>29</v>
      </c>
      <c r="B49" s="103"/>
      <c r="C49" s="104"/>
      <c r="D49" s="68">
        <v>5</v>
      </c>
      <c r="E49" s="68"/>
      <c r="F49" s="110"/>
      <c r="G49" s="68">
        <v>5</v>
      </c>
      <c r="H49" s="110"/>
      <c r="I49" s="110"/>
      <c r="J49" s="108">
        <f t="shared" si="1"/>
        <v>10</v>
      </c>
      <c r="K49" s="110"/>
      <c r="L49" s="110"/>
      <c r="M49" s="68"/>
      <c r="N49" s="68">
        <v>5</v>
      </c>
      <c r="O49" s="68">
        <v>5</v>
      </c>
      <c r="P49" s="110"/>
      <c r="Q49" s="110"/>
      <c r="R49" s="16"/>
      <c r="S49" s="109">
        <f t="shared" si="2"/>
        <v>10</v>
      </c>
      <c r="T49" s="4"/>
      <c r="U49" s="59"/>
      <c r="V49" s="59"/>
      <c r="W49" s="59"/>
      <c r="Y49" s="105">
        <f t="shared" si="6"/>
        <v>5</v>
      </c>
      <c r="Z49" s="105"/>
      <c r="AA49" s="105">
        <f t="shared" si="7"/>
        <v>5</v>
      </c>
      <c r="AB49" s="105">
        <f t="shared" si="8"/>
        <v>10</v>
      </c>
      <c r="AC49" s="67"/>
      <c r="AD49" s="67"/>
      <c r="AE49" s="60"/>
      <c r="AF49" s="63" t="str">
        <f t="shared" si="9"/>
        <v>1</v>
      </c>
      <c r="AG49" s="63" t="str">
        <f t="shared" si="3"/>
        <v>1</v>
      </c>
      <c r="AH49" s="63" t="str">
        <f t="shared" si="4"/>
        <v>1</v>
      </c>
      <c r="AI49" s="63" t="str">
        <f t="shared" si="5"/>
        <v>1</v>
      </c>
      <c r="AJ49" s="63"/>
      <c r="AK49" s="63"/>
    </row>
    <row r="50" spans="1:37" ht="15.6" x14ac:dyDescent="0.3">
      <c r="A50" s="99">
        <v>30</v>
      </c>
      <c r="B50" s="103"/>
      <c r="C50" s="104"/>
      <c r="D50" s="68">
        <v>5</v>
      </c>
      <c r="E50" s="68"/>
      <c r="F50" s="110"/>
      <c r="G50" s="68">
        <v>5</v>
      </c>
      <c r="H50" s="110"/>
      <c r="I50" s="110"/>
      <c r="J50" s="108">
        <f t="shared" si="1"/>
        <v>10</v>
      </c>
      <c r="K50" s="110"/>
      <c r="L50" s="110"/>
      <c r="M50" s="68"/>
      <c r="N50" s="68">
        <v>5</v>
      </c>
      <c r="O50" s="68">
        <v>4</v>
      </c>
      <c r="P50" s="110"/>
      <c r="Q50" s="110"/>
      <c r="R50" s="16"/>
      <c r="S50" s="109">
        <f t="shared" si="2"/>
        <v>9</v>
      </c>
      <c r="T50" s="4"/>
      <c r="U50" s="59"/>
      <c r="V50" s="59"/>
      <c r="W50" s="59"/>
      <c r="Y50" s="105">
        <f t="shared" si="6"/>
        <v>5</v>
      </c>
      <c r="Z50" s="105"/>
      <c r="AA50" s="105">
        <f t="shared" si="7"/>
        <v>5</v>
      </c>
      <c r="AB50" s="105">
        <f t="shared" si="8"/>
        <v>9</v>
      </c>
      <c r="AC50" s="67"/>
      <c r="AD50" s="67"/>
      <c r="AE50" s="60"/>
      <c r="AF50" s="63" t="str">
        <f t="shared" si="9"/>
        <v>1</v>
      </c>
      <c r="AG50" s="63" t="str">
        <f t="shared" si="3"/>
        <v>1</v>
      </c>
      <c r="AH50" s="63" t="str">
        <f t="shared" si="4"/>
        <v>1</v>
      </c>
      <c r="AI50" s="63" t="str">
        <f t="shared" si="5"/>
        <v>1</v>
      </c>
      <c r="AJ50" s="63"/>
      <c r="AK50" s="63"/>
    </row>
    <row r="51" spans="1:37" ht="15.6" x14ac:dyDescent="0.3">
      <c r="A51" s="99">
        <v>31</v>
      </c>
      <c r="B51" s="103"/>
      <c r="C51" s="104"/>
      <c r="D51" s="68">
        <v>5</v>
      </c>
      <c r="E51" s="68"/>
      <c r="F51" s="110"/>
      <c r="G51" s="107">
        <v>2</v>
      </c>
      <c r="H51" s="110"/>
      <c r="I51" s="110"/>
      <c r="J51" s="108">
        <f t="shared" si="1"/>
        <v>7</v>
      </c>
      <c r="K51" s="110"/>
      <c r="L51" s="110"/>
      <c r="M51" s="68"/>
      <c r="N51" s="107">
        <v>2</v>
      </c>
      <c r="O51" s="68">
        <v>5</v>
      </c>
      <c r="P51" s="110"/>
      <c r="Q51" s="110"/>
      <c r="R51" s="16"/>
      <c r="S51" s="109">
        <f t="shared" si="2"/>
        <v>7</v>
      </c>
      <c r="T51" s="4"/>
      <c r="U51" s="59"/>
      <c r="V51" s="59"/>
      <c r="W51" s="59"/>
      <c r="Y51" s="105">
        <f t="shared" si="6"/>
        <v>5</v>
      </c>
      <c r="Z51" s="105"/>
      <c r="AA51" s="105">
        <f t="shared" si="7"/>
        <v>2</v>
      </c>
      <c r="AB51" s="105">
        <f t="shared" si="8"/>
        <v>7</v>
      </c>
      <c r="AC51" s="67"/>
      <c r="AD51" s="67"/>
      <c r="AE51" s="60"/>
      <c r="AF51" s="63" t="str">
        <f t="shared" si="9"/>
        <v>1</v>
      </c>
      <c r="AG51" s="63" t="str">
        <f t="shared" si="3"/>
        <v>1</v>
      </c>
      <c r="AH51" s="63" t="str">
        <f t="shared" si="4"/>
        <v>0</v>
      </c>
      <c r="AI51" s="63" t="str">
        <f t="shared" si="5"/>
        <v>1</v>
      </c>
      <c r="AJ51" s="63"/>
      <c r="AK51" s="63"/>
    </row>
    <row r="52" spans="1:37" ht="15.6" x14ac:dyDescent="0.3">
      <c r="A52" s="99">
        <v>32</v>
      </c>
      <c r="B52" s="103"/>
      <c r="C52" s="104"/>
      <c r="D52" s="68">
        <v>5</v>
      </c>
      <c r="E52" s="68"/>
      <c r="F52" s="110"/>
      <c r="G52" s="68">
        <v>4</v>
      </c>
      <c r="H52" s="110"/>
      <c r="I52" s="110"/>
      <c r="J52" s="108">
        <f t="shared" si="1"/>
        <v>9</v>
      </c>
      <c r="K52" s="110"/>
      <c r="L52" s="110"/>
      <c r="M52" s="107"/>
      <c r="N52" s="68">
        <v>4</v>
      </c>
      <c r="O52" s="107">
        <v>4</v>
      </c>
      <c r="P52" s="110"/>
      <c r="Q52" s="110"/>
      <c r="R52" s="16"/>
      <c r="S52" s="109">
        <f t="shared" si="2"/>
        <v>8</v>
      </c>
      <c r="T52" s="4"/>
      <c r="U52" s="59"/>
      <c r="V52" s="59"/>
      <c r="W52" s="59"/>
      <c r="Y52" s="105">
        <f t="shared" si="6"/>
        <v>5</v>
      </c>
      <c r="Z52" s="105"/>
      <c r="AA52" s="105">
        <f t="shared" si="7"/>
        <v>4</v>
      </c>
      <c r="AB52" s="105">
        <f t="shared" si="8"/>
        <v>8</v>
      </c>
      <c r="AC52" s="67"/>
      <c r="AD52" s="67"/>
      <c r="AE52" s="60"/>
      <c r="AF52" s="63" t="str">
        <f t="shared" si="9"/>
        <v>1</v>
      </c>
      <c r="AG52" s="63" t="str">
        <f t="shared" si="3"/>
        <v>1</v>
      </c>
      <c r="AH52" s="63" t="str">
        <f t="shared" si="4"/>
        <v>1</v>
      </c>
      <c r="AI52" s="63" t="str">
        <f t="shared" si="5"/>
        <v>1</v>
      </c>
      <c r="AJ52" s="63"/>
      <c r="AK52" s="63"/>
    </row>
    <row r="53" spans="1:37" ht="15.6" x14ac:dyDescent="0.3">
      <c r="A53" s="99">
        <v>33</v>
      </c>
      <c r="B53" s="103"/>
      <c r="C53" s="104"/>
      <c r="D53" s="68">
        <v>5</v>
      </c>
      <c r="E53" s="68"/>
      <c r="F53" s="110"/>
      <c r="G53" s="68">
        <v>5</v>
      </c>
      <c r="H53" s="110"/>
      <c r="I53" s="110"/>
      <c r="J53" s="108">
        <f t="shared" si="1"/>
        <v>10</v>
      </c>
      <c r="K53" s="110"/>
      <c r="L53" s="110"/>
      <c r="M53" s="68"/>
      <c r="N53" s="68">
        <v>5</v>
      </c>
      <c r="O53" s="68">
        <v>4</v>
      </c>
      <c r="P53" s="110"/>
      <c r="Q53" s="110"/>
      <c r="R53" s="110"/>
      <c r="S53" s="109">
        <f t="shared" si="2"/>
        <v>9</v>
      </c>
      <c r="U53" s="59"/>
      <c r="V53" s="59"/>
      <c r="W53" s="59"/>
      <c r="Y53" s="105">
        <f t="shared" si="6"/>
        <v>5</v>
      </c>
      <c r="Z53" s="105"/>
      <c r="AA53" s="105">
        <f t="shared" si="7"/>
        <v>5</v>
      </c>
      <c r="AB53" s="105">
        <f t="shared" si="8"/>
        <v>9</v>
      </c>
      <c r="AC53" s="67"/>
      <c r="AD53" s="67"/>
      <c r="AE53" s="60"/>
      <c r="AF53" s="63" t="str">
        <f t="shared" si="9"/>
        <v>1</v>
      </c>
      <c r="AG53" s="63" t="str">
        <f t="shared" si="3"/>
        <v>1</v>
      </c>
      <c r="AH53" s="63" t="str">
        <f t="shared" si="4"/>
        <v>1</v>
      </c>
      <c r="AI53" s="63" t="str">
        <f t="shared" si="5"/>
        <v>1</v>
      </c>
      <c r="AJ53" s="63"/>
      <c r="AK53" s="63"/>
    </row>
    <row r="54" spans="1:37" ht="15.6" x14ac:dyDescent="0.3">
      <c r="A54" s="99">
        <v>34</v>
      </c>
      <c r="B54" s="103"/>
      <c r="C54" s="104"/>
      <c r="D54" s="68">
        <v>5</v>
      </c>
      <c r="E54" s="68"/>
      <c r="F54" s="110"/>
      <c r="G54" s="68">
        <v>5</v>
      </c>
      <c r="H54" s="110"/>
      <c r="I54" s="110"/>
      <c r="J54" s="108">
        <f t="shared" si="1"/>
        <v>10</v>
      </c>
      <c r="K54" s="110"/>
      <c r="L54" s="110"/>
      <c r="M54" s="68"/>
      <c r="N54" s="68">
        <v>5</v>
      </c>
      <c r="O54" s="68">
        <v>1</v>
      </c>
      <c r="P54" s="110"/>
      <c r="Q54" s="110"/>
      <c r="R54" s="110"/>
      <c r="S54" s="109">
        <f t="shared" si="2"/>
        <v>6</v>
      </c>
      <c r="U54" s="59"/>
      <c r="V54" s="59"/>
      <c r="W54" s="59"/>
      <c r="Y54" s="105">
        <f t="shared" si="6"/>
        <v>5</v>
      </c>
      <c r="Z54" s="105"/>
      <c r="AA54" s="105">
        <f t="shared" si="7"/>
        <v>5</v>
      </c>
      <c r="AB54" s="105">
        <f t="shared" si="8"/>
        <v>6</v>
      </c>
      <c r="AC54" s="67"/>
      <c r="AD54" s="67"/>
      <c r="AE54" s="60"/>
      <c r="AF54" s="63" t="str">
        <f t="shared" si="9"/>
        <v>1</v>
      </c>
      <c r="AG54" s="63" t="str">
        <f t="shared" si="3"/>
        <v>1</v>
      </c>
      <c r="AH54" s="63" t="str">
        <f t="shared" si="4"/>
        <v>1</v>
      </c>
      <c r="AI54" s="63" t="str">
        <f t="shared" si="5"/>
        <v>0</v>
      </c>
      <c r="AJ54" s="63"/>
      <c r="AK54" s="63"/>
    </row>
    <row r="55" spans="1:37" ht="15.6" x14ac:dyDescent="0.3">
      <c r="A55" s="99">
        <v>35</v>
      </c>
      <c r="B55" s="103"/>
      <c r="C55" s="104"/>
      <c r="D55" s="68">
        <v>4</v>
      </c>
      <c r="E55" s="68"/>
      <c r="F55" s="110"/>
      <c r="G55" s="68">
        <v>5</v>
      </c>
      <c r="H55" s="110"/>
      <c r="I55" s="110"/>
      <c r="J55" s="108">
        <f t="shared" si="1"/>
        <v>9</v>
      </c>
      <c r="K55" s="110"/>
      <c r="L55" s="110"/>
      <c r="M55" s="68"/>
      <c r="N55" s="68">
        <v>5</v>
      </c>
      <c r="O55" s="68">
        <v>5</v>
      </c>
      <c r="P55" s="110"/>
      <c r="Q55" s="110"/>
      <c r="R55" s="110"/>
      <c r="S55" s="109">
        <f t="shared" si="2"/>
        <v>10</v>
      </c>
      <c r="U55" s="59"/>
      <c r="V55" s="59"/>
      <c r="W55" s="59"/>
      <c r="Y55" s="105">
        <f t="shared" si="6"/>
        <v>4</v>
      </c>
      <c r="Z55" s="105"/>
      <c r="AA55" s="105">
        <f t="shared" si="7"/>
        <v>5</v>
      </c>
      <c r="AB55" s="105">
        <f t="shared" si="8"/>
        <v>10</v>
      </c>
      <c r="AC55" s="67"/>
      <c r="AD55" s="67"/>
      <c r="AE55" s="60"/>
      <c r="AF55" s="63" t="str">
        <f t="shared" si="9"/>
        <v>1</v>
      </c>
      <c r="AG55" s="63" t="str">
        <f t="shared" si="3"/>
        <v>1</v>
      </c>
      <c r="AH55" s="63" t="str">
        <f t="shared" si="4"/>
        <v>1</v>
      </c>
      <c r="AI55" s="63" t="str">
        <f t="shared" si="5"/>
        <v>1</v>
      </c>
      <c r="AJ55" s="63"/>
      <c r="AK55" s="63"/>
    </row>
    <row r="56" spans="1:37" ht="15.6" x14ac:dyDescent="0.3">
      <c r="A56" s="99">
        <v>36</v>
      </c>
      <c r="B56" s="103"/>
      <c r="C56" s="104"/>
      <c r="D56" s="68">
        <v>4</v>
      </c>
      <c r="E56" s="68"/>
      <c r="F56" s="110"/>
      <c r="G56" s="68">
        <v>2</v>
      </c>
      <c r="H56" s="110"/>
      <c r="I56" s="110"/>
      <c r="J56" s="108">
        <f t="shared" si="1"/>
        <v>6</v>
      </c>
      <c r="K56" s="110"/>
      <c r="L56" s="110"/>
      <c r="M56" s="68"/>
      <c r="N56" s="68">
        <v>2</v>
      </c>
      <c r="O56" s="68">
        <v>5</v>
      </c>
      <c r="P56" s="110"/>
      <c r="Q56" s="110"/>
      <c r="R56" s="110"/>
      <c r="S56" s="109">
        <f t="shared" si="2"/>
        <v>7</v>
      </c>
      <c r="U56" s="59"/>
      <c r="V56" s="59"/>
      <c r="W56" s="59"/>
      <c r="Y56" s="105">
        <f t="shared" si="6"/>
        <v>4</v>
      </c>
      <c r="Z56" s="105"/>
      <c r="AA56" s="105">
        <f t="shared" si="7"/>
        <v>2</v>
      </c>
      <c r="AB56" s="105">
        <f t="shared" si="8"/>
        <v>7</v>
      </c>
      <c r="AC56" s="67"/>
      <c r="AD56" s="67"/>
      <c r="AE56" s="60"/>
      <c r="AF56" s="63" t="str">
        <f t="shared" si="9"/>
        <v>1</v>
      </c>
      <c r="AG56" s="63" t="str">
        <f t="shared" si="3"/>
        <v>1</v>
      </c>
      <c r="AH56" s="63" t="str">
        <f t="shared" si="4"/>
        <v>0</v>
      </c>
      <c r="AI56" s="63" t="str">
        <f t="shared" si="5"/>
        <v>1</v>
      </c>
      <c r="AJ56" s="63"/>
      <c r="AK56" s="63"/>
    </row>
    <row r="57" spans="1:37" ht="15.6" x14ac:dyDescent="0.3">
      <c r="A57" s="99">
        <v>37</v>
      </c>
      <c r="B57" s="103"/>
      <c r="C57" s="104"/>
      <c r="D57" s="68">
        <v>4</v>
      </c>
      <c r="E57" s="68"/>
      <c r="F57" s="110"/>
      <c r="G57" s="68">
        <v>2</v>
      </c>
      <c r="H57" s="110"/>
      <c r="I57" s="110"/>
      <c r="J57" s="108">
        <f t="shared" si="1"/>
        <v>6</v>
      </c>
      <c r="K57" s="110"/>
      <c r="L57" s="110"/>
      <c r="M57" s="68"/>
      <c r="N57" s="68">
        <v>2</v>
      </c>
      <c r="O57" s="68">
        <v>1</v>
      </c>
      <c r="P57" s="110"/>
      <c r="Q57" s="110"/>
      <c r="R57" s="110"/>
      <c r="S57" s="109">
        <f t="shared" si="2"/>
        <v>3</v>
      </c>
      <c r="U57" s="59"/>
      <c r="V57" s="59"/>
      <c r="W57" s="59"/>
      <c r="Y57" s="105">
        <f t="shared" si="6"/>
        <v>4</v>
      </c>
      <c r="Z57" s="105"/>
      <c r="AA57" s="105">
        <f t="shared" si="7"/>
        <v>2</v>
      </c>
      <c r="AB57" s="105">
        <f t="shared" si="8"/>
        <v>3</v>
      </c>
      <c r="AC57" s="67"/>
      <c r="AD57" s="67"/>
      <c r="AE57" s="60"/>
      <c r="AF57" s="63" t="str">
        <f t="shared" si="9"/>
        <v>1</v>
      </c>
      <c r="AG57" s="63" t="str">
        <f t="shared" si="3"/>
        <v>1</v>
      </c>
      <c r="AH57" s="63" t="str">
        <f t="shared" si="4"/>
        <v>0</v>
      </c>
      <c r="AI57" s="63" t="str">
        <f t="shared" si="5"/>
        <v>0</v>
      </c>
      <c r="AJ57" s="63"/>
      <c r="AK57" s="63"/>
    </row>
    <row r="58" spans="1:37" ht="15.6" x14ac:dyDescent="0.3">
      <c r="A58" s="99">
        <v>38</v>
      </c>
      <c r="B58" s="103"/>
      <c r="C58" s="104"/>
      <c r="D58" s="68">
        <v>4</v>
      </c>
      <c r="E58" s="68"/>
      <c r="F58" s="110"/>
      <c r="G58" s="68">
        <v>4</v>
      </c>
      <c r="H58" s="110"/>
      <c r="I58" s="110"/>
      <c r="J58" s="108">
        <f t="shared" si="1"/>
        <v>8</v>
      </c>
      <c r="K58" s="110"/>
      <c r="L58" s="110"/>
      <c r="M58" s="68"/>
      <c r="N58" s="68">
        <v>4</v>
      </c>
      <c r="O58" s="68">
        <v>4</v>
      </c>
      <c r="P58" s="110"/>
      <c r="Q58" s="110"/>
      <c r="R58" s="110"/>
      <c r="S58" s="109">
        <f t="shared" si="2"/>
        <v>8</v>
      </c>
      <c r="U58" s="59"/>
      <c r="V58" s="59"/>
      <c r="W58" s="59"/>
      <c r="Y58" s="105">
        <f t="shared" si="6"/>
        <v>4</v>
      </c>
      <c r="Z58" s="105"/>
      <c r="AA58" s="105">
        <f t="shared" si="7"/>
        <v>4</v>
      </c>
      <c r="AB58" s="105">
        <f t="shared" si="8"/>
        <v>8</v>
      </c>
      <c r="AC58" s="67"/>
      <c r="AD58" s="67"/>
      <c r="AE58" s="60"/>
      <c r="AF58" s="63" t="str">
        <f t="shared" si="9"/>
        <v>1</v>
      </c>
      <c r="AG58" s="63" t="str">
        <f t="shared" si="3"/>
        <v>1</v>
      </c>
      <c r="AH58" s="63" t="str">
        <f t="shared" si="4"/>
        <v>1</v>
      </c>
      <c r="AI58" s="63" t="str">
        <f t="shared" si="5"/>
        <v>1</v>
      </c>
      <c r="AJ58" s="63"/>
      <c r="AK58" s="63"/>
    </row>
    <row r="59" spans="1:37" ht="15.6" x14ac:dyDescent="0.3">
      <c r="A59" s="99">
        <v>39</v>
      </c>
      <c r="B59" s="103"/>
      <c r="C59" s="104"/>
      <c r="D59" s="68">
        <v>4</v>
      </c>
      <c r="E59" s="68"/>
      <c r="F59" s="110"/>
      <c r="G59" s="68">
        <v>5</v>
      </c>
      <c r="H59" s="110"/>
      <c r="I59" s="110"/>
      <c r="J59" s="108">
        <f t="shared" si="1"/>
        <v>9</v>
      </c>
      <c r="K59" s="110"/>
      <c r="L59" s="110"/>
      <c r="M59" s="68"/>
      <c r="N59" s="68">
        <v>5</v>
      </c>
      <c r="O59" s="68">
        <v>1</v>
      </c>
      <c r="P59" s="110"/>
      <c r="Q59" s="110"/>
      <c r="R59" s="110"/>
      <c r="S59" s="109">
        <f t="shared" si="2"/>
        <v>6</v>
      </c>
      <c r="U59" s="59"/>
      <c r="V59" s="59"/>
      <c r="W59" s="59"/>
      <c r="Y59" s="105">
        <f t="shared" si="6"/>
        <v>4</v>
      </c>
      <c r="Z59" s="105"/>
      <c r="AA59" s="105">
        <f t="shared" si="7"/>
        <v>5</v>
      </c>
      <c r="AB59" s="105">
        <f t="shared" si="8"/>
        <v>6</v>
      </c>
      <c r="AC59" s="67"/>
      <c r="AD59" s="67"/>
      <c r="AE59" s="60"/>
      <c r="AF59" s="63" t="str">
        <f t="shared" si="9"/>
        <v>1</v>
      </c>
      <c r="AG59" s="63" t="str">
        <f t="shared" si="3"/>
        <v>1</v>
      </c>
      <c r="AH59" s="63" t="str">
        <f t="shared" si="4"/>
        <v>1</v>
      </c>
      <c r="AI59" s="63" t="str">
        <f t="shared" si="5"/>
        <v>0</v>
      </c>
      <c r="AJ59" s="63"/>
      <c r="AK59" s="63"/>
    </row>
    <row r="60" spans="1:37" ht="15.6" x14ac:dyDescent="0.3">
      <c r="A60" s="99">
        <v>40</v>
      </c>
      <c r="B60" s="103"/>
      <c r="C60" s="104"/>
      <c r="D60" s="68">
        <v>4</v>
      </c>
      <c r="E60" s="68"/>
      <c r="F60" s="110"/>
      <c r="G60" s="68">
        <v>5</v>
      </c>
      <c r="H60" s="110"/>
      <c r="I60" s="110"/>
      <c r="J60" s="108">
        <f t="shared" si="1"/>
        <v>9</v>
      </c>
      <c r="K60" s="110"/>
      <c r="L60" s="110"/>
      <c r="M60" s="68"/>
      <c r="N60" s="68">
        <v>5</v>
      </c>
      <c r="O60" s="68">
        <v>1</v>
      </c>
      <c r="P60" s="110"/>
      <c r="Q60" s="110"/>
      <c r="R60" s="110"/>
      <c r="S60" s="109">
        <f t="shared" si="2"/>
        <v>6</v>
      </c>
      <c r="U60" s="59"/>
      <c r="V60" s="59"/>
      <c r="W60" s="59"/>
      <c r="Y60" s="105">
        <f t="shared" si="6"/>
        <v>4</v>
      </c>
      <c r="Z60" s="105"/>
      <c r="AA60" s="105">
        <f t="shared" si="7"/>
        <v>5</v>
      </c>
      <c r="AB60" s="105">
        <f t="shared" si="8"/>
        <v>6</v>
      </c>
      <c r="AC60" s="67"/>
      <c r="AD60" s="67"/>
      <c r="AE60" s="60"/>
      <c r="AF60" s="63" t="str">
        <f t="shared" si="9"/>
        <v>1</v>
      </c>
      <c r="AG60" s="63" t="str">
        <f t="shared" si="3"/>
        <v>1</v>
      </c>
      <c r="AH60" s="63" t="str">
        <f t="shared" si="4"/>
        <v>1</v>
      </c>
      <c r="AI60" s="63" t="str">
        <f t="shared" si="5"/>
        <v>0</v>
      </c>
      <c r="AJ60" s="63"/>
      <c r="AK60" s="63"/>
    </row>
    <row r="61" spans="1:37" ht="15.6" x14ac:dyDescent="0.3">
      <c r="A61" s="99">
        <v>41</v>
      </c>
      <c r="B61" s="103"/>
      <c r="C61" s="104"/>
      <c r="D61" s="68">
        <v>5</v>
      </c>
      <c r="E61" s="68"/>
      <c r="F61" s="110"/>
      <c r="G61" s="68">
        <v>5</v>
      </c>
      <c r="H61" s="110"/>
      <c r="I61" s="110"/>
      <c r="J61" s="108">
        <f t="shared" si="1"/>
        <v>10</v>
      </c>
      <c r="K61" s="110"/>
      <c r="L61" s="110"/>
      <c r="M61" s="68"/>
      <c r="N61" s="68">
        <v>5</v>
      </c>
      <c r="O61" s="68">
        <v>5</v>
      </c>
      <c r="P61" s="110"/>
      <c r="Q61" s="110"/>
      <c r="R61" s="110"/>
      <c r="S61" s="109">
        <f t="shared" si="2"/>
        <v>10</v>
      </c>
      <c r="U61" s="59"/>
      <c r="V61" s="59"/>
      <c r="W61" s="59"/>
      <c r="Y61" s="105">
        <f t="shared" si="6"/>
        <v>5</v>
      </c>
      <c r="Z61" s="105"/>
      <c r="AA61" s="105">
        <f t="shared" si="7"/>
        <v>5</v>
      </c>
      <c r="AB61" s="105">
        <f t="shared" si="8"/>
        <v>10</v>
      </c>
      <c r="AC61" s="67"/>
      <c r="AD61" s="67"/>
      <c r="AE61" s="60"/>
      <c r="AF61" s="63" t="str">
        <f t="shared" si="9"/>
        <v>1</v>
      </c>
      <c r="AG61" s="63" t="str">
        <f t="shared" si="3"/>
        <v>1</v>
      </c>
      <c r="AH61" s="63" t="str">
        <f t="shared" si="4"/>
        <v>1</v>
      </c>
      <c r="AI61" s="63" t="str">
        <f t="shared" si="5"/>
        <v>1</v>
      </c>
      <c r="AJ61" s="63"/>
      <c r="AK61" s="63"/>
    </row>
    <row r="62" spans="1:37" ht="15.6" x14ac:dyDescent="0.3">
      <c r="A62" s="99">
        <v>42</v>
      </c>
      <c r="B62" s="103"/>
      <c r="C62" s="104"/>
      <c r="D62" s="68">
        <v>4</v>
      </c>
      <c r="E62" s="68"/>
      <c r="F62" s="110"/>
      <c r="G62" s="107">
        <v>2</v>
      </c>
      <c r="H62" s="110"/>
      <c r="I62" s="110"/>
      <c r="J62" s="108">
        <f t="shared" si="1"/>
        <v>6</v>
      </c>
      <c r="K62" s="110"/>
      <c r="L62" s="110"/>
      <c r="M62" s="68"/>
      <c r="N62" s="107">
        <v>2</v>
      </c>
      <c r="O62" s="68">
        <v>4</v>
      </c>
      <c r="P62" s="110"/>
      <c r="Q62" s="110"/>
      <c r="R62" s="110"/>
      <c r="S62" s="109">
        <f t="shared" si="2"/>
        <v>6</v>
      </c>
      <c r="U62" s="59"/>
      <c r="V62" s="59"/>
      <c r="W62" s="59"/>
      <c r="Y62" s="105">
        <f t="shared" si="6"/>
        <v>4</v>
      </c>
      <c r="Z62" s="105"/>
      <c r="AA62" s="105">
        <f t="shared" si="7"/>
        <v>2</v>
      </c>
      <c r="AB62" s="105">
        <f t="shared" si="8"/>
        <v>6</v>
      </c>
      <c r="AC62" s="67"/>
      <c r="AD62" s="67"/>
      <c r="AE62" s="60"/>
      <c r="AF62" s="63" t="str">
        <f t="shared" si="9"/>
        <v>1</v>
      </c>
      <c r="AG62" s="63" t="str">
        <f t="shared" si="3"/>
        <v>1</v>
      </c>
      <c r="AH62" s="63" t="str">
        <f t="shared" si="4"/>
        <v>0</v>
      </c>
      <c r="AI62" s="63" t="str">
        <f t="shared" si="5"/>
        <v>0</v>
      </c>
      <c r="AJ62" s="63"/>
      <c r="AK62" s="63"/>
    </row>
    <row r="63" spans="1:37" ht="15.6" x14ac:dyDescent="0.3">
      <c r="A63" s="99">
        <v>43</v>
      </c>
      <c r="B63" s="103"/>
      <c r="C63" s="104"/>
      <c r="D63" s="68">
        <v>5</v>
      </c>
      <c r="E63" s="68"/>
      <c r="F63" s="110"/>
      <c r="G63" s="68">
        <v>3</v>
      </c>
      <c r="H63" s="110"/>
      <c r="I63" s="110"/>
      <c r="J63" s="108">
        <f t="shared" si="1"/>
        <v>8</v>
      </c>
      <c r="K63" s="110"/>
      <c r="L63" s="110"/>
      <c r="M63" s="68"/>
      <c r="N63" s="68">
        <v>3</v>
      </c>
      <c r="O63" s="68">
        <v>5</v>
      </c>
      <c r="P63" s="110"/>
      <c r="Q63" s="110"/>
      <c r="R63" s="110"/>
      <c r="S63" s="109">
        <f t="shared" si="2"/>
        <v>8</v>
      </c>
      <c r="U63" s="59"/>
      <c r="V63" s="59"/>
      <c r="W63" s="59"/>
      <c r="Y63" s="105">
        <f t="shared" si="6"/>
        <v>5</v>
      </c>
      <c r="Z63" s="105"/>
      <c r="AA63" s="105">
        <f t="shared" si="7"/>
        <v>3</v>
      </c>
      <c r="AB63" s="105">
        <f t="shared" si="8"/>
        <v>8</v>
      </c>
      <c r="AC63" s="67"/>
      <c r="AD63" s="67"/>
      <c r="AE63" s="60"/>
      <c r="AF63" s="63" t="str">
        <f t="shared" si="9"/>
        <v>1</v>
      </c>
      <c r="AG63" s="63" t="str">
        <f t="shared" si="3"/>
        <v>1</v>
      </c>
      <c r="AH63" s="63" t="str">
        <f t="shared" si="4"/>
        <v>0</v>
      </c>
      <c r="AI63" s="63" t="str">
        <f t="shared" si="5"/>
        <v>1</v>
      </c>
      <c r="AJ63" s="63"/>
      <c r="AK63" s="63"/>
    </row>
    <row r="64" spans="1:37" ht="15.6" x14ac:dyDescent="0.3">
      <c r="A64" s="99">
        <v>44</v>
      </c>
      <c r="B64" s="103"/>
      <c r="C64" s="104"/>
      <c r="D64" s="68">
        <v>4</v>
      </c>
      <c r="E64" s="68"/>
      <c r="F64" s="110"/>
      <c r="G64" s="68">
        <v>2</v>
      </c>
      <c r="H64" s="110"/>
      <c r="I64" s="110"/>
      <c r="J64" s="108">
        <f t="shared" si="1"/>
        <v>6</v>
      </c>
      <c r="K64" s="110"/>
      <c r="L64" s="110"/>
      <c r="M64" s="107"/>
      <c r="N64" s="68">
        <v>2</v>
      </c>
      <c r="O64" s="107">
        <v>4</v>
      </c>
      <c r="P64" s="110"/>
      <c r="Q64" s="110"/>
      <c r="R64" s="110"/>
      <c r="S64" s="109">
        <f t="shared" si="2"/>
        <v>6</v>
      </c>
      <c r="U64" s="59"/>
      <c r="V64" s="59"/>
      <c r="W64" s="59"/>
      <c r="Y64" s="105">
        <f t="shared" si="6"/>
        <v>4</v>
      </c>
      <c r="Z64" s="105"/>
      <c r="AA64" s="105">
        <f t="shared" si="7"/>
        <v>2</v>
      </c>
      <c r="AB64" s="105">
        <f t="shared" si="8"/>
        <v>6</v>
      </c>
      <c r="AC64" s="67"/>
      <c r="AD64" s="67"/>
      <c r="AE64" s="60"/>
      <c r="AF64" s="63" t="str">
        <f t="shared" si="9"/>
        <v>1</v>
      </c>
      <c r="AG64" s="63" t="str">
        <f t="shared" si="3"/>
        <v>1</v>
      </c>
      <c r="AH64" s="63" t="str">
        <f t="shared" si="4"/>
        <v>0</v>
      </c>
      <c r="AI64" s="63" t="str">
        <f t="shared" si="5"/>
        <v>0</v>
      </c>
      <c r="AJ64" s="63"/>
      <c r="AK64" s="63"/>
    </row>
    <row r="65" spans="1:37" ht="15.6" x14ac:dyDescent="0.3">
      <c r="A65" s="99">
        <v>45</v>
      </c>
      <c r="B65" s="103"/>
      <c r="C65" s="104"/>
      <c r="D65" s="68">
        <v>5</v>
      </c>
      <c r="E65" s="68"/>
      <c r="F65" s="110"/>
      <c r="G65" s="68">
        <v>3</v>
      </c>
      <c r="H65" s="110"/>
      <c r="I65" s="110"/>
      <c r="J65" s="108">
        <f t="shared" si="1"/>
        <v>8</v>
      </c>
      <c r="K65" s="110"/>
      <c r="L65" s="110"/>
      <c r="M65" s="68"/>
      <c r="N65" s="68">
        <v>3</v>
      </c>
      <c r="O65" s="68">
        <v>4</v>
      </c>
      <c r="P65" s="110"/>
      <c r="Q65" s="110"/>
      <c r="R65" s="110"/>
      <c r="S65" s="109">
        <f t="shared" si="2"/>
        <v>7</v>
      </c>
      <c r="U65" s="59"/>
      <c r="V65" s="59"/>
      <c r="W65" s="59"/>
      <c r="Y65" s="105">
        <f t="shared" si="6"/>
        <v>5</v>
      </c>
      <c r="Z65" s="105"/>
      <c r="AA65" s="105">
        <f t="shared" si="7"/>
        <v>3</v>
      </c>
      <c r="AB65" s="105">
        <f t="shared" si="8"/>
        <v>7</v>
      </c>
      <c r="AC65" s="67"/>
      <c r="AD65" s="67"/>
      <c r="AE65" s="60"/>
      <c r="AF65" s="63" t="str">
        <f t="shared" si="9"/>
        <v>1</v>
      </c>
      <c r="AG65" s="63" t="str">
        <f t="shared" si="3"/>
        <v>1</v>
      </c>
      <c r="AH65" s="63" t="str">
        <f t="shared" si="4"/>
        <v>0</v>
      </c>
      <c r="AI65" s="63" t="str">
        <f t="shared" si="5"/>
        <v>1</v>
      </c>
      <c r="AJ65" s="63"/>
      <c r="AK65" s="63"/>
    </row>
    <row r="66" spans="1:37" ht="15.6" x14ac:dyDescent="0.3">
      <c r="A66" s="99">
        <v>46</v>
      </c>
      <c r="B66" s="103"/>
      <c r="C66" s="104"/>
      <c r="D66" s="68">
        <v>2</v>
      </c>
      <c r="E66" s="68"/>
      <c r="F66" s="110"/>
      <c r="G66" s="68">
        <v>2</v>
      </c>
      <c r="H66" s="110"/>
      <c r="I66" s="110"/>
      <c r="J66" s="108">
        <f t="shared" si="1"/>
        <v>4</v>
      </c>
      <c r="K66" s="110"/>
      <c r="L66" s="110"/>
      <c r="M66" s="68"/>
      <c r="N66" s="68">
        <v>2</v>
      </c>
      <c r="O66" s="68">
        <v>1</v>
      </c>
      <c r="P66" s="110"/>
      <c r="Q66" s="110"/>
      <c r="R66" s="110"/>
      <c r="S66" s="109">
        <f t="shared" si="2"/>
        <v>3</v>
      </c>
      <c r="U66" s="59"/>
      <c r="V66" s="59"/>
      <c r="W66" s="59"/>
      <c r="Y66" s="105">
        <f t="shared" si="6"/>
        <v>2</v>
      </c>
      <c r="Z66" s="105"/>
      <c r="AA66" s="105">
        <f t="shared" si="7"/>
        <v>2</v>
      </c>
      <c r="AB66" s="105">
        <f t="shared" si="8"/>
        <v>3</v>
      </c>
      <c r="AC66" s="67"/>
      <c r="AD66" s="67"/>
      <c r="AE66" s="60"/>
      <c r="AF66" s="63" t="str">
        <f t="shared" si="9"/>
        <v>0</v>
      </c>
      <c r="AG66" s="63" t="str">
        <f t="shared" si="3"/>
        <v>1</v>
      </c>
      <c r="AH66" s="63" t="str">
        <f t="shared" si="4"/>
        <v>0</v>
      </c>
      <c r="AI66" s="63" t="str">
        <f t="shared" si="5"/>
        <v>0</v>
      </c>
      <c r="AJ66" s="63"/>
      <c r="AK66" s="63"/>
    </row>
    <row r="67" spans="1:37" ht="15.6" x14ac:dyDescent="0.3">
      <c r="A67" s="99">
        <v>47</v>
      </c>
      <c r="B67" s="103"/>
      <c r="C67" s="104"/>
      <c r="D67" s="68">
        <v>3</v>
      </c>
      <c r="E67" s="68"/>
      <c r="F67" s="110"/>
      <c r="G67" s="68">
        <v>3</v>
      </c>
      <c r="H67" s="110"/>
      <c r="I67" s="110"/>
      <c r="J67" s="108">
        <f t="shared" si="1"/>
        <v>6</v>
      </c>
      <c r="K67" s="110"/>
      <c r="L67" s="110"/>
      <c r="M67" s="68"/>
      <c r="N67" s="68">
        <v>3</v>
      </c>
      <c r="O67" s="68">
        <v>5</v>
      </c>
      <c r="P67" s="110"/>
      <c r="Q67" s="110"/>
      <c r="R67" s="110"/>
      <c r="S67" s="109">
        <f t="shared" si="2"/>
        <v>8</v>
      </c>
      <c r="U67" s="59"/>
      <c r="V67" s="59"/>
      <c r="W67" s="59"/>
      <c r="Y67" s="105">
        <f t="shared" si="6"/>
        <v>3</v>
      </c>
      <c r="Z67" s="105"/>
      <c r="AA67" s="105">
        <f t="shared" si="7"/>
        <v>3</v>
      </c>
      <c r="AB67" s="105">
        <f t="shared" si="8"/>
        <v>8</v>
      </c>
      <c r="AC67" s="67"/>
      <c r="AD67" s="67"/>
      <c r="AE67" s="60"/>
      <c r="AF67" s="63" t="str">
        <f t="shared" si="9"/>
        <v>0</v>
      </c>
      <c r="AG67" s="63" t="str">
        <f t="shared" si="3"/>
        <v>1</v>
      </c>
      <c r="AH67" s="63" t="str">
        <f t="shared" si="4"/>
        <v>0</v>
      </c>
      <c r="AI67" s="63" t="str">
        <f t="shared" si="5"/>
        <v>1</v>
      </c>
      <c r="AJ67" s="63"/>
      <c r="AK67" s="63"/>
    </row>
    <row r="68" spans="1:37" ht="15.6" x14ac:dyDescent="0.3">
      <c r="A68" s="99">
        <v>48</v>
      </c>
      <c r="B68" s="103"/>
      <c r="C68" s="104"/>
      <c r="D68" s="68">
        <v>3</v>
      </c>
      <c r="E68" s="68"/>
      <c r="F68" s="110"/>
      <c r="G68" s="68">
        <v>2</v>
      </c>
      <c r="H68" s="110"/>
      <c r="I68" s="110"/>
      <c r="J68" s="108">
        <f t="shared" si="1"/>
        <v>5</v>
      </c>
      <c r="K68" s="110"/>
      <c r="L68" s="110"/>
      <c r="M68" s="68"/>
      <c r="N68" s="68">
        <v>2</v>
      </c>
      <c r="O68" s="68">
        <v>5</v>
      </c>
      <c r="P68" s="110"/>
      <c r="Q68" s="110"/>
      <c r="R68" s="110"/>
      <c r="S68" s="109">
        <f t="shared" si="2"/>
        <v>7</v>
      </c>
      <c r="U68" s="59"/>
      <c r="V68" s="59"/>
      <c r="W68" s="59"/>
      <c r="Y68" s="105">
        <f t="shared" si="6"/>
        <v>3</v>
      </c>
      <c r="Z68" s="105"/>
      <c r="AA68" s="105">
        <f t="shared" si="7"/>
        <v>2</v>
      </c>
      <c r="AB68" s="105">
        <f t="shared" si="8"/>
        <v>7</v>
      </c>
      <c r="AC68" s="67"/>
      <c r="AD68" s="67"/>
      <c r="AE68" s="60"/>
      <c r="AF68" s="63" t="str">
        <f t="shared" si="9"/>
        <v>0</v>
      </c>
      <c r="AG68" s="63" t="str">
        <f t="shared" si="3"/>
        <v>1</v>
      </c>
      <c r="AH68" s="63" t="str">
        <f t="shared" si="4"/>
        <v>0</v>
      </c>
      <c r="AI68" s="63" t="str">
        <f t="shared" si="5"/>
        <v>1</v>
      </c>
      <c r="AJ68" s="63"/>
      <c r="AK68" s="63"/>
    </row>
    <row r="69" spans="1:37" ht="15.6" x14ac:dyDescent="0.3">
      <c r="A69" s="99">
        <v>49</v>
      </c>
      <c r="B69" s="103"/>
      <c r="C69" s="104"/>
      <c r="D69" s="68">
        <v>2</v>
      </c>
      <c r="E69" s="68"/>
      <c r="F69" s="110"/>
      <c r="G69" s="68">
        <v>3</v>
      </c>
      <c r="H69" s="110"/>
      <c r="I69" s="110"/>
      <c r="J69" s="108">
        <f t="shared" si="1"/>
        <v>5</v>
      </c>
      <c r="K69" s="110"/>
      <c r="L69" s="110"/>
      <c r="M69" s="68"/>
      <c r="N69" s="68">
        <v>3</v>
      </c>
      <c r="O69" s="68">
        <v>1</v>
      </c>
      <c r="P69" s="110"/>
      <c r="Q69" s="110"/>
      <c r="R69" s="110"/>
      <c r="S69" s="109">
        <f t="shared" si="2"/>
        <v>4</v>
      </c>
      <c r="U69" s="59"/>
      <c r="V69" s="59"/>
      <c r="W69" s="59"/>
      <c r="Y69" s="105">
        <f t="shared" si="6"/>
        <v>2</v>
      </c>
      <c r="Z69" s="105"/>
      <c r="AA69" s="105">
        <f t="shared" si="7"/>
        <v>3</v>
      </c>
      <c r="AB69" s="105">
        <f t="shared" si="8"/>
        <v>4</v>
      </c>
      <c r="AC69" s="67"/>
      <c r="AD69" s="67"/>
      <c r="AE69" s="60"/>
      <c r="AF69" s="63" t="str">
        <f t="shared" si="9"/>
        <v>0</v>
      </c>
      <c r="AG69" s="63" t="str">
        <f t="shared" si="3"/>
        <v>1</v>
      </c>
      <c r="AH69" s="63" t="str">
        <f t="shared" si="4"/>
        <v>0</v>
      </c>
      <c r="AI69" s="63" t="str">
        <f t="shared" si="5"/>
        <v>0</v>
      </c>
      <c r="AJ69" s="63"/>
      <c r="AK69" s="63"/>
    </row>
    <row r="70" spans="1:37" ht="15.6" x14ac:dyDescent="0.3">
      <c r="A70" s="99">
        <v>50</v>
      </c>
      <c r="B70" s="103"/>
      <c r="C70" s="104"/>
      <c r="D70" s="68">
        <v>2</v>
      </c>
      <c r="E70" s="68"/>
      <c r="F70" s="110"/>
      <c r="G70" s="68">
        <v>3</v>
      </c>
      <c r="H70" s="110"/>
      <c r="I70" s="110"/>
      <c r="J70" s="108">
        <f t="shared" si="1"/>
        <v>5</v>
      </c>
      <c r="K70" s="110"/>
      <c r="L70" s="110"/>
      <c r="M70" s="68"/>
      <c r="N70" s="68">
        <v>3</v>
      </c>
      <c r="O70" s="68">
        <v>4</v>
      </c>
      <c r="P70" s="110"/>
      <c r="Q70" s="110"/>
      <c r="R70" s="110"/>
      <c r="S70" s="109">
        <f t="shared" si="2"/>
        <v>7</v>
      </c>
      <c r="U70" s="59"/>
      <c r="V70" s="59"/>
      <c r="W70" s="59"/>
      <c r="Y70" s="105">
        <f t="shared" si="6"/>
        <v>2</v>
      </c>
      <c r="Z70" s="105"/>
      <c r="AA70" s="105">
        <f t="shared" si="7"/>
        <v>3</v>
      </c>
      <c r="AB70" s="105">
        <f t="shared" si="8"/>
        <v>7</v>
      </c>
      <c r="AC70" s="67"/>
      <c r="AD70" s="67"/>
      <c r="AE70" s="60"/>
      <c r="AF70" s="63" t="str">
        <f t="shared" si="9"/>
        <v>0</v>
      </c>
      <c r="AG70" s="63" t="str">
        <f t="shared" si="3"/>
        <v>1</v>
      </c>
      <c r="AH70" s="63" t="str">
        <f t="shared" si="4"/>
        <v>0</v>
      </c>
      <c r="AI70" s="63" t="str">
        <f t="shared" si="5"/>
        <v>1</v>
      </c>
      <c r="AJ70" s="63"/>
      <c r="AK70" s="63"/>
    </row>
    <row r="71" spans="1:37" ht="15.6" x14ac:dyDescent="0.3">
      <c r="A71" s="99">
        <v>51</v>
      </c>
      <c r="B71" s="103"/>
      <c r="C71" s="104"/>
      <c r="D71" s="68">
        <v>2</v>
      </c>
      <c r="E71" s="68"/>
      <c r="F71" s="110"/>
      <c r="G71" s="68">
        <v>2</v>
      </c>
      <c r="H71" s="110"/>
      <c r="I71" s="110"/>
      <c r="J71" s="108">
        <f t="shared" si="1"/>
        <v>4</v>
      </c>
      <c r="K71" s="110"/>
      <c r="L71" s="110"/>
      <c r="M71" s="68"/>
      <c r="N71" s="68">
        <v>2</v>
      </c>
      <c r="O71" s="68">
        <v>1</v>
      </c>
      <c r="P71" s="110"/>
      <c r="Q71" s="110"/>
      <c r="R71" s="110"/>
      <c r="S71" s="109">
        <f t="shared" si="2"/>
        <v>3</v>
      </c>
      <c r="U71" s="59"/>
      <c r="V71" s="59"/>
      <c r="W71" s="59"/>
      <c r="Y71" s="105">
        <f t="shared" si="6"/>
        <v>2</v>
      </c>
      <c r="Z71" s="105"/>
      <c r="AA71" s="105">
        <f t="shared" si="7"/>
        <v>2</v>
      </c>
      <c r="AB71" s="105">
        <f t="shared" si="8"/>
        <v>3</v>
      </c>
      <c r="AC71" s="67"/>
      <c r="AD71" s="67"/>
      <c r="AE71" s="60"/>
      <c r="AF71" s="63" t="str">
        <f t="shared" si="9"/>
        <v>0</v>
      </c>
      <c r="AG71" s="63" t="str">
        <f t="shared" si="3"/>
        <v>1</v>
      </c>
      <c r="AH71" s="63" t="str">
        <f t="shared" si="4"/>
        <v>0</v>
      </c>
      <c r="AI71" s="63" t="str">
        <f t="shared" si="5"/>
        <v>0</v>
      </c>
      <c r="AJ71" s="63"/>
      <c r="AK71" s="63"/>
    </row>
    <row r="72" spans="1:37" ht="15.6" x14ac:dyDescent="0.3">
      <c r="A72" s="99">
        <v>52</v>
      </c>
      <c r="B72" s="103"/>
      <c r="C72" s="104"/>
      <c r="D72" s="68">
        <v>5</v>
      </c>
      <c r="E72" s="68"/>
      <c r="F72" s="110"/>
      <c r="G72" s="68">
        <v>2</v>
      </c>
      <c r="H72" s="110"/>
      <c r="I72" s="110"/>
      <c r="J72" s="108">
        <f t="shared" si="1"/>
        <v>7</v>
      </c>
      <c r="K72" s="110"/>
      <c r="L72" s="110"/>
      <c r="M72" s="68"/>
      <c r="N72" s="68">
        <v>2</v>
      </c>
      <c r="O72" s="68">
        <v>1</v>
      </c>
      <c r="P72" s="110"/>
      <c r="Q72" s="110"/>
      <c r="R72" s="110"/>
      <c r="S72" s="109">
        <f t="shared" si="2"/>
        <v>3</v>
      </c>
      <c r="U72" s="59"/>
      <c r="V72" s="59"/>
      <c r="W72" s="59"/>
      <c r="Y72" s="105">
        <f t="shared" si="6"/>
        <v>5</v>
      </c>
      <c r="Z72" s="105"/>
      <c r="AA72" s="105">
        <f t="shared" si="7"/>
        <v>2</v>
      </c>
      <c r="AB72" s="105">
        <f t="shared" si="8"/>
        <v>3</v>
      </c>
      <c r="AC72" s="67"/>
      <c r="AD72" s="67"/>
      <c r="AE72" s="60"/>
      <c r="AF72" s="63" t="str">
        <f t="shared" si="9"/>
        <v>1</v>
      </c>
      <c r="AG72" s="63" t="str">
        <f t="shared" si="3"/>
        <v>1</v>
      </c>
      <c r="AH72" s="63" t="str">
        <f t="shared" si="4"/>
        <v>0</v>
      </c>
      <c r="AI72" s="63" t="str">
        <f t="shared" si="5"/>
        <v>0</v>
      </c>
      <c r="AJ72" s="63"/>
      <c r="AK72" s="63"/>
    </row>
    <row r="73" spans="1:37" ht="15.6" x14ac:dyDescent="0.3">
      <c r="A73" s="99">
        <v>53</v>
      </c>
      <c r="B73" s="103"/>
      <c r="C73" s="104"/>
      <c r="D73" s="68">
        <v>4</v>
      </c>
      <c r="E73" s="68"/>
      <c r="F73" s="110"/>
      <c r="G73" s="68">
        <v>2</v>
      </c>
      <c r="H73" s="110"/>
      <c r="I73" s="110"/>
      <c r="J73" s="108">
        <f t="shared" si="1"/>
        <v>6</v>
      </c>
      <c r="K73" s="110"/>
      <c r="L73" s="110"/>
      <c r="M73" s="68"/>
      <c r="N73" s="68">
        <v>2</v>
      </c>
      <c r="O73" s="68">
        <v>5</v>
      </c>
      <c r="P73" s="110"/>
      <c r="Q73" s="110"/>
      <c r="R73" s="110"/>
      <c r="S73" s="109">
        <f t="shared" si="2"/>
        <v>7</v>
      </c>
      <c r="U73" s="59"/>
      <c r="V73" s="59"/>
      <c r="W73" s="59"/>
      <c r="Y73" s="105">
        <f t="shared" si="6"/>
        <v>4</v>
      </c>
      <c r="Z73" s="105"/>
      <c r="AA73" s="105">
        <f t="shared" si="7"/>
        <v>2</v>
      </c>
      <c r="AB73" s="105">
        <f t="shared" si="8"/>
        <v>7</v>
      </c>
      <c r="AC73" s="67"/>
      <c r="AD73" s="67"/>
      <c r="AE73" s="60"/>
      <c r="AF73" s="63" t="str">
        <f t="shared" si="9"/>
        <v>1</v>
      </c>
      <c r="AG73" s="63" t="str">
        <f t="shared" si="3"/>
        <v>1</v>
      </c>
      <c r="AH73" s="63" t="str">
        <f t="shared" si="4"/>
        <v>0</v>
      </c>
      <c r="AI73" s="63" t="str">
        <f t="shared" si="5"/>
        <v>1</v>
      </c>
      <c r="AJ73" s="63"/>
      <c r="AK73" s="63"/>
    </row>
    <row r="74" spans="1:37" ht="15.6" x14ac:dyDescent="0.3">
      <c r="A74" s="99">
        <v>54</v>
      </c>
      <c r="B74" s="103"/>
      <c r="C74" s="104"/>
      <c r="D74" s="68">
        <v>5</v>
      </c>
      <c r="E74" s="68"/>
      <c r="F74" s="110"/>
      <c r="G74" s="68">
        <v>3</v>
      </c>
      <c r="H74" s="110"/>
      <c r="I74" s="110"/>
      <c r="J74" s="108">
        <f t="shared" si="1"/>
        <v>8</v>
      </c>
      <c r="K74" s="110"/>
      <c r="L74" s="110"/>
      <c r="M74" s="68"/>
      <c r="N74" s="68">
        <v>3</v>
      </c>
      <c r="O74" s="68">
        <v>4</v>
      </c>
      <c r="P74" s="110"/>
      <c r="Q74" s="110"/>
      <c r="R74" s="110"/>
      <c r="S74" s="109">
        <f t="shared" si="2"/>
        <v>7</v>
      </c>
      <c r="U74" s="59"/>
      <c r="V74" s="59"/>
      <c r="W74" s="59"/>
      <c r="Y74" s="105">
        <f t="shared" si="6"/>
        <v>5</v>
      </c>
      <c r="Z74" s="105"/>
      <c r="AA74" s="105">
        <f t="shared" si="7"/>
        <v>3</v>
      </c>
      <c r="AB74" s="105">
        <f t="shared" si="8"/>
        <v>7</v>
      </c>
      <c r="AC74" s="67"/>
      <c r="AD74" s="67"/>
      <c r="AE74" s="60"/>
      <c r="AF74" s="63" t="str">
        <f t="shared" si="9"/>
        <v>1</v>
      </c>
      <c r="AG74" s="63" t="str">
        <f t="shared" si="3"/>
        <v>1</v>
      </c>
      <c r="AH74" s="63" t="str">
        <f t="shared" si="4"/>
        <v>0</v>
      </c>
      <c r="AI74" s="63" t="str">
        <f t="shared" si="5"/>
        <v>1</v>
      </c>
      <c r="AJ74" s="63"/>
      <c r="AK74" s="63"/>
    </row>
    <row r="75" spans="1:37" ht="15.6" x14ac:dyDescent="0.3">
      <c r="A75" s="99">
        <v>55</v>
      </c>
      <c r="B75" s="103"/>
      <c r="C75" s="104"/>
      <c r="D75" s="68">
        <v>4</v>
      </c>
      <c r="E75" s="68"/>
      <c r="F75" s="110"/>
      <c r="G75" s="68">
        <v>2</v>
      </c>
      <c r="H75" s="110"/>
      <c r="I75" s="110"/>
      <c r="J75" s="108">
        <f t="shared" si="1"/>
        <v>6</v>
      </c>
      <c r="K75" s="110"/>
      <c r="L75" s="110"/>
      <c r="M75" s="68"/>
      <c r="N75" s="68">
        <v>2</v>
      </c>
      <c r="O75" s="68">
        <v>5</v>
      </c>
      <c r="P75" s="110"/>
      <c r="Q75" s="110"/>
      <c r="R75" s="110"/>
      <c r="S75" s="109">
        <f t="shared" si="2"/>
        <v>7</v>
      </c>
      <c r="U75" s="59"/>
      <c r="V75" s="59"/>
      <c r="W75" s="59"/>
      <c r="Y75" s="105">
        <f t="shared" si="6"/>
        <v>4</v>
      </c>
      <c r="Z75" s="105"/>
      <c r="AA75" s="105">
        <f t="shared" si="7"/>
        <v>2</v>
      </c>
      <c r="AB75" s="105">
        <f t="shared" si="8"/>
        <v>7</v>
      </c>
      <c r="AC75" s="67"/>
      <c r="AD75" s="67"/>
      <c r="AE75" s="60"/>
      <c r="AF75" s="63" t="str">
        <f t="shared" si="9"/>
        <v>1</v>
      </c>
      <c r="AG75" s="63" t="str">
        <f t="shared" si="3"/>
        <v>1</v>
      </c>
      <c r="AH75" s="63" t="str">
        <f t="shared" si="4"/>
        <v>0</v>
      </c>
      <c r="AI75" s="63" t="str">
        <f t="shared" si="5"/>
        <v>1</v>
      </c>
      <c r="AJ75" s="63"/>
      <c r="AK75" s="63"/>
    </row>
    <row r="76" spans="1:37" ht="15.6" x14ac:dyDescent="0.3">
      <c r="A76" s="99">
        <v>56</v>
      </c>
      <c r="B76" s="103"/>
      <c r="C76" s="104"/>
      <c r="D76" s="68">
        <v>5</v>
      </c>
      <c r="E76" s="68"/>
      <c r="F76" s="110"/>
      <c r="G76" s="68">
        <v>3</v>
      </c>
      <c r="H76" s="110"/>
      <c r="I76" s="110"/>
      <c r="J76" s="108">
        <f t="shared" si="1"/>
        <v>8</v>
      </c>
      <c r="K76" s="110"/>
      <c r="L76" s="110"/>
      <c r="M76" s="107"/>
      <c r="N76" s="68">
        <v>3</v>
      </c>
      <c r="O76" s="107">
        <v>4</v>
      </c>
      <c r="P76" s="110"/>
      <c r="Q76" s="110"/>
      <c r="R76" s="110"/>
      <c r="S76" s="109">
        <f t="shared" si="2"/>
        <v>7</v>
      </c>
      <c r="U76" s="59"/>
      <c r="V76" s="59"/>
      <c r="W76" s="59"/>
      <c r="Y76" s="105">
        <f t="shared" si="6"/>
        <v>5</v>
      </c>
      <c r="Z76" s="105"/>
      <c r="AA76" s="105">
        <f t="shared" si="7"/>
        <v>3</v>
      </c>
      <c r="AB76" s="105">
        <f t="shared" si="8"/>
        <v>7</v>
      </c>
      <c r="AC76" s="67"/>
      <c r="AD76" s="67"/>
      <c r="AE76" s="60"/>
      <c r="AF76" s="63" t="str">
        <f t="shared" si="9"/>
        <v>1</v>
      </c>
      <c r="AG76" s="63" t="str">
        <f t="shared" si="3"/>
        <v>1</v>
      </c>
      <c r="AH76" s="63" t="str">
        <f t="shared" si="4"/>
        <v>0</v>
      </c>
      <c r="AI76" s="63" t="str">
        <f t="shared" si="5"/>
        <v>1</v>
      </c>
      <c r="AJ76" s="63"/>
      <c r="AK76" s="63"/>
    </row>
    <row r="77" spans="1:37" ht="15.6" x14ac:dyDescent="0.3">
      <c r="A77" s="99">
        <v>57</v>
      </c>
      <c r="B77" s="103"/>
      <c r="C77" s="104"/>
      <c r="D77" s="68">
        <v>4</v>
      </c>
      <c r="E77" s="68"/>
      <c r="F77" s="110"/>
      <c r="G77" s="68">
        <v>2</v>
      </c>
      <c r="H77" s="110"/>
      <c r="I77" s="110"/>
      <c r="J77" s="108">
        <f t="shared" si="1"/>
        <v>6</v>
      </c>
      <c r="K77" s="110"/>
      <c r="L77" s="110"/>
      <c r="M77" s="68"/>
      <c r="N77" s="68">
        <v>2</v>
      </c>
      <c r="O77" s="68">
        <v>4</v>
      </c>
      <c r="P77" s="110"/>
      <c r="Q77" s="110"/>
      <c r="R77" s="110"/>
      <c r="S77" s="109">
        <f t="shared" si="2"/>
        <v>6</v>
      </c>
      <c r="U77" s="59"/>
      <c r="V77" s="59"/>
      <c r="W77" s="59"/>
      <c r="Y77" s="105">
        <f t="shared" si="6"/>
        <v>4</v>
      </c>
      <c r="Z77" s="105"/>
      <c r="AA77" s="105">
        <f t="shared" si="7"/>
        <v>2</v>
      </c>
      <c r="AB77" s="105">
        <f t="shared" si="8"/>
        <v>6</v>
      </c>
      <c r="AC77" s="67"/>
      <c r="AD77" s="67"/>
      <c r="AE77" s="60"/>
      <c r="AF77" s="63" t="str">
        <f t="shared" si="9"/>
        <v>1</v>
      </c>
      <c r="AG77" s="63" t="str">
        <f t="shared" si="3"/>
        <v>1</v>
      </c>
      <c r="AH77" s="63" t="str">
        <f t="shared" si="4"/>
        <v>0</v>
      </c>
      <c r="AI77" s="63" t="str">
        <f t="shared" si="5"/>
        <v>0</v>
      </c>
      <c r="AJ77" s="63"/>
      <c r="AK77" s="63"/>
    </row>
    <row r="78" spans="1:37" ht="15.6" x14ac:dyDescent="0.3">
      <c r="A78" s="99">
        <v>58</v>
      </c>
      <c r="B78" s="103"/>
      <c r="C78" s="104"/>
      <c r="D78" s="68">
        <v>5</v>
      </c>
      <c r="E78" s="68"/>
      <c r="F78" s="110"/>
      <c r="G78" s="68">
        <v>3</v>
      </c>
      <c r="H78" s="110"/>
      <c r="I78" s="110"/>
      <c r="J78" s="108">
        <f t="shared" si="1"/>
        <v>8</v>
      </c>
      <c r="K78" s="110"/>
      <c r="L78" s="110"/>
      <c r="M78" s="68"/>
      <c r="N78" s="68">
        <v>3</v>
      </c>
      <c r="O78" s="68">
        <v>1</v>
      </c>
      <c r="P78" s="110"/>
      <c r="Q78" s="110"/>
      <c r="R78" s="110"/>
      <c r="S78" s="109">
        <f t="shared" si="2"/>
        <v>4</v>
      </c>
      <c r="U78" s="59"/>
      <c r="V78" s="59"/>
      <c r="W78" s="59"/>
      <c r="Y78" s="105">
        <f t="shared" si="6"/>
        <v>5</v>
      </c>
      <c r="Z78" s="105"/>
      <c r="AA78" s="105">
        <f t="shared" si="7"/>
        <v>3</v>
      </c>
      <c r="AB78" s="105">
        <f t="shared" si="8"/>
        <v>4</v>
      </c>
      <c r="AC78" s="67"/>
      <c r="AD78" s="67"/>
      <c r="AE78" s="60"/>
      <c r="AF78" s="63" t="str">
        <f t="shared" si="9"/>
        <v>1</v>
      </c>
      <c r="AG78" s="63" t="str">
        <f t="shared" si="3"/>
        <v>1</v>
      </c>
      <c r="AH78" s="63" t="str">
        <f t="shared" si="4"/>
        <v>0</v>
      </c>
      <c r="AI78" s="63" t="str">
        <f t="shared" si="5"/>
        <v>0</v>
      </c>
      <c r="AJ78" s="63"/>
      <c r="AK78" s="63"/>
    </row>
    <row r="79" spans="1:37" ht="15.6" x14ac:dyDescent="0.3">
      <c r="A79" s="99">
        <v>59</v>
      </c>
      <c r="B79" s="103"/>
      <c r="C79" s="104"/>
      <c r="D79" s="68">
        <v>4</v>
      </c>
      <c r="E79" s="68"/>
      <c r="F79" s="110"/>
      <c r="G79" s="68">
        <v>2</v>
      </c>
      <c r="H79" s="110"/>
      <c r="I79" s="110"/>
      <c r="J79" s="108">
        <f t="shared" si="1"/>
        <v>6</v>
      </c>
      <c r="K79" s="110"/>
      <c r="L79" s="110"/>
      <c r="M79" s="68"/>
      <c r="N79" s="68">
        <v>2</v>
      </c>
      <c r="O79" s="68">
        <v>5</v>
      </c>
      <c r="P79" s="110"/>
      <c r="Q79" s="110"/>
      <c r="R79" s="110"/>
      <c r="S79" s="109">
        <f t="shared" si="2"/>
        <v>7</v>
      </c>
      <c r="U79" s="59"/>
      <c r="V79" s="59"/>
      <c r="W79" s="59"/>
      <c r="Y79" s="105">
        <f t="shared" si="6"/>
        <v>4</v>
      </c>
      <c r="Z79" s="105"/>
      <c r="AA79" s="105">
        <f t="shared" si="7"/>
        <v>2</v>
      </c>
      <c r="AB79" s="105">
        <f t="shared" si="8"/>
        <v>7</v>
      </c>
      <c r="AC79" s="67"/>
      <c r="AD79" s="67"/>
      <c r="AE79" s="60"/>
      <c r="AF79" s="63" t="str">
        <f t="shared" si="9"/>
        <v>1</v>
      </c>
      <c r="AG79" s="63" t="str">
        <f t="shared" si="3"/>
        <v>1</v>
      </c>
      <c r="AH79" s="63" t="str">
        <f t="shared" si="4"/>
        <v>0</v>
      </c>
      <c r="AI79" s="63" t="str">
        <f t="shared" si="5"/>
        <v>1</v>
      </c>
      <c r="AJ79" s="63"/>
      <c r="AK79" s="63"/>
    </row>
    <row r="80" spans="1:37" ht="15.6" x14ac:dyDescent="0.3">
      <c r="A80" s="99">
        <v>60</v>
      </c>
      <c r="B80" s="103"/>
      <c r="C80" s="104"/>
      <c r="D80" s="68">
        <v>5</v>
      </c>
      <c r="E80" s="68"/>
      <c r="F80" s="110"/>
      <c r="G80" s="68">
        <v>3</v>
      </c>
      <c r="H80" s="110"/>
      <c r="I80" s="110"/>
      <c r="J80" s="108">
        <f t="shared" si="1"/>
        <v>8</v>
      </c>
      <c r="K80" s="110"/>
      <c r="L80" s="110"/>
      <c r="M80" s="68"/>
      <c r="N80" s="68">
        <v>3</v>
      </c>
      <c r="O80" s="68">
        <v>5</v>
      </c>
      <c r="P80" s="110"/>
      <c r="Q80" s="110"/>
      <c r="R80" s="110"/>
      <c r="S80" s="109">
        <f t="shared" si="2"/>
        <v>8</v>
      </c>
      <c r="U80" s="59"/>
      <c r="V80" s="59"/>
      <c r="W80" s="59"/>
      <c r="Y80" s="105">
        <f t="shared" si="6"/>
        <v>5</v>
      </c>
      <c r="Z80" s="105"/>
      <c r="AA80" s="105">
        <f t="shared" si="7"/>
        <v>3</v>
      </c>
      <c r="AB80" s="105">
        <f t="shared" si="8"/>
        <v>8</v>
      </c>
      <c r="AC80" s="67"/>
      <c r="AD80" s="67"/>
      <c r="AE80" s="60"/>
      <c r="AF80" s="63" t="str">
        <f t="shared" si="9"/>
        <v>1</v>
      </c>
      <c r="AG80" s="63" t="str">
        <f t="shared" si="3"/>
        <v>1</v>
      </c>
      <c r="AH80" s="63" t="str">
        <f t="shared" si="4"/>
        <v>0</v>
      </c>
      <c r="AI80" s="63" t="str">
        <f t="shared" si="5"/>
        <v>1</v>
      </c>
      <c r="AJ80" s="63"/>
      <c r="AK80" s="63"/>
    </row>
    <row r="81" spans="1:37" ht="15.6" x14ac:dyDescent="0.3">
      <c r="A81" s="99">
        <v>61</v>
      </c>
      <c r="B81" s="103"/>
      <c r="C81" s="104"/>
      <c r="D81" s="68">
        <v>3</v>
      </c>
      <c r="E81" s="68"/>
      <c r="F81" s="110"/>
      <c r="G81" s="68">
        <v>3</v>
      </c>
      <c r="H81" s="110"/>
      <c r="I81" s="110"/>
      <c r="J81" s="108">
        <f t="shared" si="1"/>
        <v>6</v>
      </c>
      <c r="K81" s="110"/>
      <c r="L81" s="110"/>
      <c r="M81" s="68"/>
      <c r="N81" s="68">
        <v>3</v>
      </c>
      <c r="O81" s="68">
        <v>1</v>
      </c>
      <c r="P81" s="110"/>
      <c r="Q81" s="110"/>
      <c r="R81" s="110"/>
      <c r="S81" s="109">
        <f t="shared" si="2"/>
        <v>4</v>
      </c>
      <c r="U81" s="59"/>
      <c r="V81" s="59"/>
      <c r="W81" s="59"/>
      <c r="Y81" s="105">
        <f t="shared" si="6"/>
        <v>3</v>
      </c>
      <c r="Z81" s="105"/>
      <c r="AA81" s="105">
        <f t="shared" si="7"/>
        <v>3</v>
      </c>
      <c r="AB81" s="105">
        <f t="shared" si="8"/>
        <v>4</v>
      </c>
      <c r="AC81" s="67"/>
      <c r="AD81" s="67"/>
      <c r="AE81" s="60"/>
      <c r="AF81" s="63" t="str">
        <f t="shared" si="9"/>
        <v>0</v>
      </c>
      <c r="AG81" s="63" t="str">
        <f t="shared" si="3"/>
        <v>1</v>
      </c>
      <c r="AH81" s="63" t="str">
        <f t="shared" si="4"/>
        <v>0</v>
      </c>
      <c r="AI81" s="63" t="str">
        <f t="shared" si="5"/>
        <v>0</v>
      </c>
      <c r="AJ81" s="63"/>
      <c r="AK81" s="63"/>
    </row>
    <row r="82" spans="1:37" ht="15.6" x14ac:dyDescent="0.3">
      <c r="A82" s="99">
        <v>62</v>
      </c>
      <c r="B82" s="103"/>
      <c r="C82" s="104"/>
      <c r="D82" s="68">
        <v>5</v>
      </c>
      <c r="E82" s="68"/>
      <c r="F82" s="110"/>
      <c r="G82" s="68">
        <v>2</v>
      </c>
      <c r="H82" s="110"/>
      <c r="I82" s="110"/>
      <c r="J82" s="108">
        <f t="shared" si="1"/>
        <v>7</v>
      </c>
      <c r="K82" s="110"/>
      <c r="L82" s="110"/>
      <c r="M82" s="68"/>
      <c r="N82" s="68">
        <v>2</v>
      </c>
      <c r="O82" s="68">
        <v>4</v>
      </c>
      <c r="P82" s="110"/>
      <c r="Q82" s="110"/>
      <c r="R82" s="110"/>
      <c r="S82" s="109">
        <f t="shared" si="2"/>
        <v>6</v>
      </c>
      <c r="U82" s="59"/>
      <c r="V82" s="59"/>
      <c r="W82" s="59"/>
      <c r="Y82" s="105">
        <f t="shared" si="6"/>
        <v>5</v>
      </c>
      <c r="Z82" s="105"/>
      <c r="AA82" s="105">
        <f t="shared" si="7"/>
        <v>2</v>
      </c>
      <c r="AB82" s="105">
        <f t="shared" si="8"/>
        <v>6</v>
      </c>
      <c r="AC82" s="67"/>
      <c r="AD82" s="67"/>
      <c r="AE82" s="60"/>
      <c r="AF82" s="63" t="str">
        <f t="shared" si="9"/>
        <v>1</v>
      </c>
      <c r="AG82" s="63" t="str">
        <f t="shared" si="3"/>
        <v>1</v>
      </c>
      <c r="AH82" s="63" t="str">
        <f t="shared" si="4"/>
        <v>0</v>
      </c>
      <c r="AI82" s="63" t="str">
        <f t="shared" si="5"/>
        <v>0</v>
      </c>
      <c r="AJ82" s="63"/>
      <c r="AK82" s="63"/>
    </row>
    <row r="83" spans="1:37" ht="15.6" x14ac:dyDescent="0.3">
      <c r="A83" s="99">
        <v>63</v>
      </c>
      <c r="B83" s="103"/>
      <c r="C83" s="104"/>
      <c r="D83" s="115">
        <v>4</v>
      </c>
      <c r="E83" s="115"/>
      <c r="F83" s="110"/>
      <c r="G83" s="68">
        <v>2</v>
      </c>
      <c r="H83" s="110"/>
      <c r="I83" s="110"/>
      <c r="J83" s="108">
        <f t="shared" si="1"/>
        <v>6</v>
      </c>
      <c r="K83" s="110"/>
      <c r="L83" s="110"/>
      <c r="M83" s="68"/>
      <c r="N83" s="68">
        <v>2</v>
      </c>
      <c r="O83" s="68">
        <v>1</v>
      </c>
      <c r="P83" s="110"/>
      <c r="Q83" s="110"/>
      <c r="R83" s="110"/>
      <c r="S83" s="109">
        <f t="shared" si="2"/>
        <v>3</v>
      </c>
      <c r="U83" s="59"/>
      <c r="V83" s="59"/>
      <c r="W83" s="59"/>
      <c r="Y83" s="105">
        <f t="shared" si="6"/>
        <v>4</v>
      </c>
      <c r="Z83" s="105"/>
      <c r="AA83" s="105">
        <f t="shared" si="7"/>
        <v>2</v>
      </c>
      <c r="AB83" s="105">
        <f t="shared" si="8"/>
        <v>3</v>
      </c>
      <c r="AC83" s="67"/>
      <c r="AD83" s="67"/>
      <c r="AE83" s="60"/>
      <c r="AF83" s="63" t="str">
        <f t="shared" si="9"/>
        <v>1</v>
      </c>
      <c r="AG83" s="63" t="str">
        <f t="shared" si="3"/>
        <v>1</v>
      </c>
      <c r="AH83" s="63" t="str">
        <f t="shared" si="4"/>
        <v>0</v>
      </c>
      <c r="AI83" s="63" t="str">
        <f t="shared" si="5"/>
        <v>0</v>
      </c>
      <c r="AJ83" s="63"/>
      <c r="AK83" s="63"/>
    </row>
    <row r="84" spans="1:37" ht="15.6" x14ac:dyDescent="0.3">
      <c r="A84" s="99">
        <v>64</v>
      </c>
      <c r="B84" s="103"/>
      <c r="C84" s="104"/>
      <c r="D84" s="115">
        <v>4</v>
      </c>
      <c r="E84" s="115"/>
      <c r="F84" s="110"/>
      <c r="G84" s="68">
        <v>2</v>
      </c>
      <c r="H84" s="110"/>
      <c r="I84" s="110"/>
      <c r="J84" s="108">
        <f t="shared" si="1"/>
        <v>6</v>
      </c>
      <c r="K84" s="110"/>
      <c r="L84" s="110"/>
      <c r="M84" s="68"/>
      <c r="N84" s="68">
        <v>2</v>
      </c>
      <c r="O84" s="68">
        <v>1</v>
      </c>
      <c r="P84" s="110"/>
      <c r="Q84" s="110"/>
      <c r="R84" s="110"/>
      <c r="S84" s="109">
        <f t="shared" si="2"/>
        <v>3</v>
      </c>
      <c r="U84" s="59"/>
      <c r="V84" s="59"/>
      <c r="W84" s="59"/>
      <c r="Y84" s="105">
        <f t="shared" si="6"/>
        <v>4</v>
      </c>
      <c r="Z84" s="105"/>
      <c r="AA84" s="105">
        <f t="shared" si="7"/>
        <v>2</v>
      </c>
      <c r="AB84" s="105">
        <f t="shared" si="8"/>
        <v>3</v>
      </c>
      <c r="AC84" s="67"/>
      <c r="AD84" s="67"/>
      <c r="AE84" s="60"/>
      <c r="AF84" s="63" t="str">
        <f t="shared" si="9"/>
        <v>1</v>
      </c>
      <c r="AG84" s="63" t="str">
        <f t="shared" si="3"/>
        <v>1</v>
      </c>
      <c r="AH84" s="63" t="str">
        <f t="shared" si="4"/>
        <v>0</v>
      </c>
      <c r="AI84" s="63" t="str">
        <f t="shared" si="5"/>
        <v>0</v>
      </c>
      <c r="AJ84" s="63"/>
      <c r="AK84" s="63"/>
    </row>
    <row r="85" spans="1:37" ht="15.6" x14ac:dyDescent="0.3">
      <c r="A85" s="99">
        <v>65</v>
      </c>
      <c r="B85" s="103"/>
      <c r="C85" s="104"/>
      <c r="D85" s="115">
        <v>3</v>
      </c>
      <c r="E85" s="115"/>
      <c r="F85" s="110"/>
      <c r="G85" s="115">
        <v>2</v>
      </c>
      <c r="H85" s="110"/>
      <c r="I85" s="110"/>
      <c r="J85" s="108">
        <f t="shared" ref="J85:J94" si="10">SUM(D85:I85)</f>
        <v>5</v>
      </c>
      <c r="K85" s="110"/>
      <c r="L85" s="110"/>
      <c r="M85" s="68"/>
      <c r="N85" s="115">
        <v>2</v>
      </c>
      <c r="O85" s="68">
        <v>5</v>
      </c>
      <c r="P85" s="110"/>
      <c r="Q85" s="110"/>
      <c r="R85" s="110"/>
      <c r="S85" s="109">
        <f t="shared" ref="S85:S94" si="11">SUM(L85:R85)</f>
        <v>7</v>
      </c>
      <c r="U85" s="59"/>
      <c r="V85" s="59"/>
      <c r="W85" s="59"/>
      <c r="Y85" s="105">
        <f t="shared" si="6"/>
        <v>3</v>
      </c>
      <c r="Z85" s="105"/>
      <c r="AA85" s="105">
        <f t="shared" si="7"/>
        <v>2</v>
      </c>
      <c r="AB85" s="105">
        <f t="shared" si="8"/>
        <v>7</v>
      </c>
      <c r="AC85" s="67"/>
      <c r="AD85" s="67"/>
      <c r="AE85" s="60"/>
      <c r="AF85" s="63" t="str">
        <f t="shared" si="9"/>
        <v>0</v>
      </c>
      <c r="AG85" s="63" t="str">
        <f t="shared" ref="AG85:AG94" si="12">IF(Z85&gt;=$Z$18, "1","0")</f>
        <v>1</v>
      </c>
      <c r="AH85" s="63" t="str">
        <f t="shared" ref="AH85:AH94" si="13">IF(AA85&gt;=$AA$18, "1","0")</f>
        <v>0</v>
      </c>
      <c r="AI85" s="63" t="str">
        <f t="shared" ref="AI85:AI94" si="14">IF(AB85&gt;=$AB$18, "1","0")</f>
        <v>1</v>
      </c>
      <c r="AJ85" s="63"/>
      <c r="AK85" s="63"/>
    </row>
    <row r="86" spans="1:37" ht="15.6" x14ac:dyDescent="0.3">
      <c r="A86" s="99">
        <v>66</v>
      </c>
      <c r="B86" s="103"/>
      <c r="C86" s="104"/>
      <c r="D86" s="115">
        <v>3</v>
      </c>
      <c r="E86" s="115"/>
      <c r="F86" s="110"/>
      <c r="G86" s="115">
        <v>3</v>
      </c>
      <c r="H86" s="110"/>
      <c r="I86" s="110"/>
      <c r="J86" s="108">
        <f t="shared" si="10"/>
        <v>6</v>
      </c>
      <c r="K86" s="110"/>
      <c r="L86" s="110"/>
      <c r="M86" s="68"/>
      <c r="N86" s="115">
        <v>3</v>
      </c>
      <c r="O86" s="68">
        <v>4</v>
      </c>
      <c r="P86" s="110"/>
      <c r="Q86" s="110"/>
      <c r="R86" s="110"/>
      <c r="S86" s="109">
        <f t="shared" si="11"/>
        <v>7</v>
      </c>
      <c r="U86" s="59"/>
      <c r="V86" s="59"/>
      <c r="W86" s="59"/>
      <c r="Y86" s="105">
        <f t="shared" ref="Y86:AB94" si="15">D86+L86</f>
        <v>3</v>
      </c>
      <c r="Z86" s="105"/>
      <c r="AA86" s="105">
        <f t="shared" si="15"/>
        <v>3</v>
      </c>
      <c r="AB86" s="105">
        <f t="shared" si="15"/>
        <v>7</v>
      </c>
      <c r="AC86" s="67"/>
      <c r="AD86" s="67"/>
      <c r="AE86" s="60"/>
      <c r="AF86" s="63" t="str">
        <f t="shared" ref="AF86:AF94" si="16">IF(Y86&gt;=$Y$18, "1","0")</f>
        <v>0</v>
      </c>
      <c r="AG86" s="63" t="str">
        <f t="shared" si="12"/>
        <v>1</v>
      </c>
      <c r="AH86" s="63" t="str">
        <f t="shared" si="13"/>
        <v>0</v>
      </c>
      <c r="AI86" s="63" t="str">
        <f t="shared" si="14"/>
        <v>1</v>
      </c>
      <c r="AJ86" s="63"/>
      <c r="AK86" s="63"/>
    </row>
    <row r="87" spans="1:37" ht="15.6" x14ac:dyDescent="0.3">
      <c r="A87" s="99">
        <v>67</v>
      </c>
      <c r="B87" s="103"/>
      <c r="C87" s="104"/>
      <c r="D87" s="115">
        <v>3</v>
      </c>
      <c r="E87" s="115"/>
      <c r="F87" s="110"/>
      <c r="G87" s="115">
        <v>4</v>
      </c>
      <c r="H87" s="110"/>
      <c r="I87" s="110"/>
      <c r="J87" s="108">
        <f t="shared" si="10"/>
        <v>7</v>
      </c>
      <c r="K87" s="110"/>
      <c r="L87" s="110"/>
      <c r="M87" s="68"/>
      <c r="N87" s="115">
        <v>4</v>
      </c>
      <c r="O87" s="68">
        <v>5</v>
      </c>
      <c r="P87" s="110"/>
      <c r="Q87" s="110"/>
      <c r="R87" s="110"/>
      <c r="S87" s="109">
        <f t="shared" si="11"/>
        <v>9</v>
      </c>
      <c r="U87" s="59"/>
      <c r="V87" s="59"/>
      <c r="W87" s="59"/>
      <c r="Y87" s="105">
        <f t="shared" si="15"/>
        <v>3</v>
      </c>
      <c r="Z87" s="105"/>
      <c r="AA87" s="105">
        <f t="shared" si="15"/>
        <v>4</v>
      </c>
      <c r="AB87" s="105">
        <f t="shared" si="15"/>
        <v>9</v>
      </c>
      <c r="AC87" s="67"/>
      <c r="AD87" s="67"/>
      <c r="AE87" s="60"/>
      <c r="AF87" s="63" t="str">
        <f t="shared" si="16"/>
        <v>0</v>
      </c>
      <c r="AG87" s="63" t="str">
        <f t="shared" si="12"/>
        <v>1</v>
      </c>
      <c r="AH87" s="63" t="str">
        <f t="shared" si="13"/>
        <v>1</v>
      </c>
      <c r="AI87" s="63" t="str">
        <f t="shared" si="14"/>
        <v>1</v>
      </c>
      <c r="AJ87" s="63"/>
      <c r="AK87" s="63"/>
    </row>
    <row r="88" spans="1:37" ht="15.6" x14ac:dyDescent="0.3">
      <c r="A88" s="99">
        <v>68</v>
      </c>
      <c r="B88" s="103"/>
      <c r="C88" s="104"/>
      <c r="D88" s="115">
        <v>3</v>
      </c>
      <c r="E88" s="115"/>
      <c r="F88" s="110"/>
      <c r="G88" s="115">
        <v>2</v>
      </c>
      <c r="H88" s="110"/>
      <c r="I88" s="110"/>
      <c r="J88" s="108">
        <f t="shared" si="10"/>
        <v>5</v>
      </c>
      <c r="K88" s="110"/>
      <c r="L88" s="110"/>
      <c r="M88" s="107"/>
      <c r="N88" s="115">
        <v>2</v>
      </c>
      <c r="O88" s="107">
        <v>4</v>
      </c>
      <c r="P88" s="110"/>
      <c r="Q88" s="110"/>
      <c r="R88" s="110"/>
      <c r="S88" s="109">
        <f t="shared" si="11"/>
        <v>6</v>
      </c>
      <c r="U88" s="59"/>
      <c r="V88" s="59"/>
      <c r="W88" s="59"/>
      <c r="Y88" s="105">
        <f t="shared" si="15"/>
        <v>3</v>
      </c>
      <c r="Z88" s="105"/>
      <c r="AA88" s="105">
        <f t="shared" si="15"/>
        <v>2</v>
      </c>
      <c r="AB88" s="105">
        <f t="shared" si="15"/>
        <v>6</v>
      </c>
      <c r="AC88" s="67"/>
      <c r="AD88" s="67"/>
      <c r="AE88" s="60"/>
      <c r="AF88" s="63" t="str">
        <f t="shared" si="16"/>
        <v>0</v>
      </c>
      <c r="AG88" s="63" t="str">
        <f t="shared" si="12"/>
        <v>1</v>
      </c>
      <c r="AH88" s="63" t="str">
        <f t="shared" si="13"/>
        <v>0</v>
      </c>
      <c r="AI88" s="63" t="str">
        <f t="shared" si="14"/>
        <v>0</v>
      </c>
      <c r="AJ88" s="63"/>
      <c r="AK88" s="63"/>
    </row>
    <row r="89" spans="1:37" ht="15.6" x14ac:dyDescent="0.3">
      <c r="A89" s="99">
        <v>69</v>
      </c>
      <c r="B89" s="103"/>
      <c r="C89" s="104"/>
      <c r="D89" s="115">
        <v>4</v>
      </c>
      <c r="E89" s="115"/>
      <c r="F89" s="110"/>
      <c r="G89" s="115">
        <v>4</v>
      </c>
      <c r="H89" s="110"/>
      <c r="I89" s="110"/>
      <c r="J89" s="108">
        <f t="shared" si="10"/>
        <v>8</v>
      </c>
      <c r="K89" s="110"/>
      <c r="L89" s="110"/>
      <c r="M89" s="115"/>
      <c r="N89" s="115">
        <v>4</v>
      </c>
      <c r="O89" s="115">
        <v>4</v>
      </c>
      <c r="P89" s="110"/>
      <c r="Q89" s="110"/>
      <c r="R89" s="110"/>
      <c r="S89" s="109">
        <f t="shared" si="11"/>
        <v>8</v>
      </c>
      <c r="U89" s="59"/>
      <c r="V89" s="59"/>
      <c r="W89" s="59"/>
      <c r="Y89" s="105">
        <f t="shared" si="15"/>
        <v>4</v>
      </c>
      <c r="Z89" s="105"/>
      <c r="AA89" s="105">
        <f t="shared" si="15"/>
        <v>4</v>
      </c>
      <c r="AB89" s="105">
        <f t="shared" si="15"/>
        <v>8</v>
      </c>
      <c r="AC89" s="67"/>
      <c r="AD89" s="67"/>
      <c r="AE89" s="60"/>
      <c r="AF89" s="63" t="str">
        <f t="shared" si="16"/>
        <v>1</v>
      </c>
      <c r="AG89" s="63" t="str">
        <f t="shared" si="12"/>
        <v>1</v>
      </c>
      <c r="AH89" s="63" t="str">
        <f t="shared" si="13"/>
        <v>1</v>
      </c>
      <c r="AI89" s="63" t="str">
        <f t="shared" si="14"/>
        <v>1</v>
      </c>
      <c r="AJ89" s="63"/>
      <c r="AK89" s="63"/>
    </row>
    <row r="90" spans="1:37" ht="15.6" x14ac:dyDescent="0.3">
      <c r="A90" s="99">
        <v>70</v>
      </c>
      <c r="B90" s="103"/>
      <c r="C90" s="104"/>
      <c r="D90" s="115">
        <v>4</v>
      </c>
      <c r="E90" s="115"/>
      <c r="F90" s="110"/>
      <c r="G90" s="115">
        <v>4</v>
      </c>
      <c r="H90" s="110"/>
      <c r="I90" s="110"/>
      <c r="J90" s="108">
        <f t="shared" si="10"/>
        <v>8</v>
      </c>
      <c r="K90" s="110"/>
      <c r="L90" s="110"/>
      <c r="M90" s="115"/>
      <c r="N90" s="115">
        <v>4</v>
      </c>
      <c r="O90" s="115">
        <v>2</v>
      </c>
      <c r="P90" s="110"/>
      <c r="Q90" s="110"/>
      <c r="R90" s="110"/>
      <c r="S90" s="109">
        <f t="shared" si="11"/>
        <v>6</v>
      </c>
      <c r="U90" s="59"/>
      <c r="V90" s="59"/>
      <c r="W90" s="59"/>
      <c r="Y90" s="105">
        <f t="shared" si="15"/>
        <v>4</v>
      </c>
      <c r="Z90" s="105"/>
      <c r="AA90" s="105">
        <f t="shared" si="15"/>
        <v>4</v>
      </c>
      <c r="AB90" s="105">
        <f t="shared" si="15"/>
        <v>6</v>
      </c>
      <c r="AC90" s="67"/>
      <c r="AD90" s="67"/>
      <c r="AE90" s="60"/>
      <c r="AF90" s="63" t="str">
        <f t="shared" si="16"/>
        <v>1</v>
      </c>
      <c r="AG90" s="63" t="str">
        <f t="shared" si="12"/>
        <v>1</v>
      </c>
      <c r="AH90" s="63" t="str">
        <f t="shared" si="13"/>
        <v>1</v>
      </c>
      <c r="AI90" s="63" t="str">
        <f t="shared" si="14"/>
        <v>0</v>
      </c>
      <c r="AJ90" s="63"/>
      <c r="AK90" s="63"/>
    </row>
    <row r="91" spans="1:37" ht="15.6" x14ac:dyDescent="0.3">
      <c r="A91" s="99">
        <v>71</v>
      </c>
      <c r="B91" s="103"/>
      <c r="C91" s="104"/>
      <c r="D91" s="115">
        <v>4</v>
      </c>
      <c r="E91" s="115"/>
      <c r="F91" s="110"/>
      <c r="G91" s="115">
        <v>2</v>
      </c>
      <c r="H91" s="110"/>
      <c r="I91" s="110"/>
      <c r="J91" s="108">
        <f t="shared" si="10"/>
        <v>6</v>
      </c>
      <c r="K91" s="110"/>
      <c r="L91" s="110"/>
      <c r="M91" s="115"/>
      <c r="N91" s="115">
        <v>2</v>
      </c>
      <c r="O91" s="115">
        <v>3</v>
      </c>
      <c r="P91" s="110"/>
      <c r="Q91" s="110"/>
      <c r="R91" s="110"/>
      <c r="S91" s="109">
        <f t="shared" si="11"/>
        <v>5</v>
      </c>
      <c r="U91" s="59"/>
      <c r="V91" s="59"/>
      <c r="W91" s="59"/>
      <c r="Y91" s="105">
        <f t="shared" si="15"/>
        <v>4</v>
      </c>
      <c r="Z91" s="105"/>
      <c r="AA91" s="105">
        <f t="shared" si="15"/>
        <v>2</v>
      </c>
      <c r="AB91" s="105">
        <f t="shared" si="15"/>
        <v>5</v>
      </c>
      <c r="AC91" s="67"/>
      <c r="AD91" s="67"/>
      <c r="AE91" s="60"/>
      <c r="AF91" s="63" t="str">
        <f t="shared" si="16"/>
        <v>1</v>
      </c>
      <c r="AG91" s="63" t="str">
        <f t="shared" si="12"/>
        <v>1</v>
      </c>
      <c r="AH91" s="63" t="str">
        <f t="shared" si="13"/>
        <v>0</v>
      </c>
      <c r="AI91" s="63" t="str">
        <f t="shared" si="14"/>
        <v>0</v>
      </c>
      <c r="AJ91" s="63"/>
      <c r="AK91" s="63"/>
    </row>
    <row r="92" spans="1:37" ht="15.6" x14ac:dyDescent="0.3">
      <c r="A92" s="99">
        <v>72</v>
      </c>
      <c r="B92" s="103"/>
      <c r="C92" s="104"/>
      <c r="D92" s="115">
        <v>4</v>
      </c>
      <c r="E92" s="115"/>
      <c r="F92" s="110"/>
      <c r="G92" s="115">
        <v>3</v>
      </c>
      <c r="H92" s="110"/>
      <c r="I92" s="110"/>
      <c r="J92" s="108">
        <f t="shared" si="10"/>
        <v>7</v>
      </c>
      <c r="K92" s="110"/>
      <c r="L92" s="110"/>
      <c r="M92" s="115"/>
      <c r="N92" s="115">
        <v>3</v>
      </c>
      <c r="O92" s="115">
        <v>4</v>
      </c>
      <c r="P92" s="110"/>
      <c r="Q92" s="110"/>
      <c r="R92" s="110"/>
      <c r="S92" s="109">
        <f t="shared" si="11"/>
        <v>7</v>
      </c>
      <c r="U92" s="59"/>
      <c r="V92" s="59"/>
      <c r="W92" s="59"/>
      <c r="Y92" s="105">
        <f t="shared" si="15"/>
        <v>4</v>
      </c>
      <c r="Z92" s="105"/>
      <c r="AA92" s="105">
        <f t="shared" si="15"/>
        <v>3</v>
      </c>
      <c r="AB92" s="105">
        <f t="shared" si="15"/>
        <v>7</v>
      </c>
      <c r="AC92" s="67"/>
      <c r="AD92" s="67"/>
      <c r="AE92" s="60"/>
      <c r="AF92" s="63" t="str">
        <f t="shared" si="16"/>
        <v>1</v>
      </c>
      <c r="AG92" s="63" t="str">
        <f t="shared" si="12"/>
        <v>1</v>
      </c>
      <c r="AH92" s="63" t="str">
        <f t="shared" si="13"/>
        <v>0</v>
      </c>
      <c r="AI92" s="63" t="str">
        <f t="shared" si="14"/>
        <v>1</v>
      </c>
      <c r="AJ92" s="110"/>
      <c r="AK92" s="110"/>
    </row>
    <row r="93" spans="1:37" ht="15.6" x14ac:dyDescent="0.3">
      <c r="A93" s="99">
        <v>73</v>
      </c>
      <c r="B93" s="103"/>
      <c r="C93" s="104"/>
      <c r="D93" s="115">
        <v>4</v>
      </c>
      <c r="E93" s="115"/>
      <c r="F93" s="110"/>
      <c r="G93" s="115">
        <v>3</v>
      </c>
      <c r="H93" s="110"/>
      <c r="I93" s="110"/>
      <c r="J93" s="108">
        <f t="shared" si="10"/>
        <v>7</v>
      </c>
      <c r="K93" s="110"/>
      <c r="L93" s="110"/>
      <c r="M93" s="115"/>
      <c r="N93" s="115">
        <v>3</v>
      </c>
      <c r="O93" s="115">
        <v>2</v>
      </c>
      <c r="P93" s="110"/>
      <c r="Q93" s="110"/>
      <c r="R93" s="110"/>
      <c r="S93" s="109">
        <f t="shared" si="11"/>
        <v>5</v>
      </c>
      <c r="U93" s="59"/>
      <c r="V93" s="59"/>
      <c r="W93" s="59"/>
      <c r="Y93" s="105">
        <f t="shared" si="15"/>
        <v>4</v>
      </c>
      <c r="Z93" s="105"/>
      <c r="AA93" s="105">
        <f t="shared" si="15"/>
        <v>3</v>
      </c>
      <c r="AB93" s="105">
        <f t="shared" si="15"/>
        <v>5</v>
      </c>
      <c r="AC93" s="67"/>
      <c r="AD93" s="67"/>
      <c r="AE93" s="60"/>
      <c r="AF93" s="63" t="str">
        <f t="shared" si="16"/>
        <v>1</v>
      </c>
      <c r="AG93" s="63" t="str">
        <f t="shared" si="12"/>
        <v>1</v>
      </c>
      <c r="AH93" s="63" t="str">
        <f t="shared" si="13"/>
        <v>0</v>
      </c>
      <c r="AI93" s="63" t="str">
        <f t="shared" si="14"/>
        <v>0</v>
      </c>
      <c r="AJ93" s="110"/>
      <c r="AK93" s="110"/>
    </row>
    <row r="94" spans="1:37" ht="15.6" x14ac:dyDescent="0.3">
      <c r="A94" s="99">
        <v>74</v>
      </c>
      <c r="B94" s="103"/>
      <c r="C94" s="104"/>
      <c r="D94" s="115">
        <v>4</v>
      </c>
      <c r="E94" s="115"/>
      <c r="F94" s="110"/>
      <c r="G94" s="115">
        <v>2</v>
      </c>
      <c r="H94" s="110"/>
      <c r="I94" s="110"/>
      <c r="J94" s="108">
        <f t="shared" si="10"/>
        <v>6</v>
      </c>
      <c r="K94" s="110"/>
      <c r="L94" s="110"/>
      <c r="M94" s="115"/>
      <c r="N94" s="115">
        <v>2</v>
      </c>
      <c r="O94" s="115">
        <v>3</v>
      </c>
      <c r="P94" s="110"/>
      <c r="Q94" s="110"/>
      <c r="R94" s="110"/>
      <c r="S94" s="109">
        <f t="shared" si="11"/>
        <v>5</v>
      </c>
      <c r="U94" s="59"/>
      <c r="V94" s="59"/>
      <c r="W94" s="59"/>
      <c r="Y94" s="105">
        <f t="shared" si="15"/>
        <v>4</v>
      </c>
      <c r="Z94" s="105"/>
      <c r="AA94" s="105">
        <f t="shared" si="15"/>
        <v>2</v>
      </c>
      <c r="AB94" s="105">
        <f t="shared" si="15"/>
        <v>5</v>
      </c>
      <c r="AC94" s="67"/>
      <c r="AD94" s="67"/>
      <c r="AE94" s="60"/>
      <c r="AF94" s="63" t="str">
        <f t="shared" si="16"/>
        <v>1</v>
      </c>
      <c r="AG94" s="63" t="str">
        <f t="shared" si="12"/>
        <v>1</v>
      </c>
      <c r="AH94" s="63" t="str">
        <f t="shared" si="13"/>
        <v>0</v>
      </c>
      <c r="AI94" s="63" t="str">
        <f t="shared" si="14"/>
        <v>0</v>
      </c>
      <c r="AJ94" s="110"/>
      <c r="AK94" s="110"/>
    </row>
    <row r="95" spans="1:37" x14ac:dyDescent="0.25">
      <c r="D95" s="78"/>
      <c r="E95" s="78"/>
      <c r="U95" s="59"/>
      <c r="V95" s="59"/>
      <c r="W95" s="59"/>
      <c r="Y95" s="76"/>
      <c r="Z95" s="76"/>
      <c r="AA95" s="76"/>
      <c r="AB95" s="76"/>
      <c r="AC95" s="111"/>
      <c r="AD95" s="111"/>
      <c r="AE95" s="60"/>
      <c r="AF95" s="46"/>
      <c r="AG95" s="46"/>
      <c r="AH95" s="46"/>
    </row>
    <row r="96" spans="1:37" x14ac:dyDescent="0.25">
      <c r="U96" s="59"/>
      <c r="V96" s="59"/>
      <c r="W96" s="59"/>
      <c r="Y96" s="76"/>
      <c r="Z96" s="76"/>
      <c r="AA96" s="76"/>
      <c r="AB96" s="76"/>
      <c r="AC96" s="111"/>
      <c r="AD96" s="111"/>
      <c r="AE96" s="60"/>
      <c r="AF96" s="46"/>
      <c r="AG96" s="46"/>
      <c r="AH96" s="46"/>
    </row>
    <row r="97" spans="2:38" x14ac:dyDescent="0.25">
      <c r="U97" s="59"/>
      <c r="V97" s="59"/>
      <c r="W97" s="59"/>
      <c r="Y97" s="76"/>
      <c r="Z97" s="76"/>
      <c r="AA97" s="76"/>
      <c r="AB97" s="76"/>
      <c r="AC97" s="111"/>
      <c r="AD97" s="111"/>
      <c r="AE97" s="60"/>
      <c r="AF97" s="46"/>
      <c r="AG97" s="46"/>
      <c r="AH97" s="46"/>
    </row>
    <row r="98" spans="2:38" ht="15.6" x14ac:dyDescent="0.3">
      <c r="D98" s="4"/>
    </row>
    <row r="99" spans="2:38" ht="15" customHeight="1" x14ac:dyDescent="0.25">
      <c r="S99" s="274" t="s">
        <v>9</v>
      </c>
      <c r="T99" s="274"/>
      <c r="U99" s="274"/>
      <c r="V99" s="274"/>
      <c r="W99" s="274"/>
      <c r="X99" s="274"/>
      <c r="Y99" s="191" t="s">
        <v>10</v>
      </c>
      <c r="Z99" s="35" t="s">
        <v>11</v>
      </c>
      <c r="AA99" s="35" t="s">
        <v>12</v>
      </c>
      <c r="AB99" s="35" t="s">
        <v>13</v>
      </c>
      <c r="AC99" s="35"/>
      <c r="AD99" s="35"/>
    </row>
    <row r="100" spans="2:38" ht="15" customHeight="1" x14ac:dyDescent="0.25">
      <c r="S100" s="267" t="s">
        <v>162</v>
      </c>
      <c r="T100" s="267"/>
      <c r="U100" s="267"/>
      <c r="V100" s="267"/>
      <c r="W100" s="267"/>
      <c r="X100" s="267"/>
      <c r="Y100" s="106">
        <f>COUNTIF(AF21:AF507,"1")</f>
        <v>62</v>
      </c>
      <c r="Z100" s="106"/>
      <c r="AA100" s="106">
        <f>COUNTIF(AH21:AH507,"1")</f>
        <v>34</v>
      </c>
      <c r="AB100" s="106">
        <f>COUNTIF(AI21:AI501,"1")</f>
        <v>39</v>
      </c>
      <c r="AC100" s="106"/>
      <c r="AD100" s="106"/>
      <c r="AE100" s="54"/>
      <c r="AF100" s="48"/>
      <c r="AG100" s="48"/>
      <c r="AH100" s="48"/>
    </row>
    <row r="101" spans="2:38" ht="15" customHeight="1" x14ac:dyDescent="0.25">
      <c r="S101" s="267" t="s">
        <v>77</v>
      </c>
      <c r="T101" s="267"/>
      <c r="U101" s="267"/>
      <c r="V101" s="267"/>
      <c r="W101" s="267"/>
      <c r="X101" s="267"/>
      <c r="Y101" s="66">
        <v>74</v>
      </c>
      <c r="Z101" s="66"/>
      <c r="AA101" s="66">
        <v>74</v>
      </c>
      <c r="AB101" s="66">
        <v>74</v>
      </c>
      <c r="AC101" s="66"/>
      <c r="AD101" s="66"/>
      <c r="AE101" s="54"/>
    </row>
    <row r="102" spans="2:38" x14ac:dyDescent="0.25">
      <c r="S102" s="265" t="s">
        <v>163</v>
      </c>
      <c r="T102" s="265"/>
      <c r="U102" s="265"/>
      <c r="V102" s="265"/>
      <c r="W102" s="265"/>
      <c r="X102" s="265"/>
      <c r="Y102" s="186">
        <f>(Y100/Y101)*100</f>
        <v>83.78378378378379</v>
      </c>
      <c r="Z102" s="186"/>
      <c r="AA102" s="186">
        <f>(AA100/AA101)*100</f>
        <v>45.945945945945951</v>
      </c>
      <c r="AB102" s="186">
        <f t="shared" ref="AB102" si="17">(AB100/AB101)*100</f>
        <v>52.702702702702695</v>
      </c>
      <c r="AC102" s="186"/>
      <c r="AD102" s="186"/>
      <c r="AE102" s="54"/>
    </row>
    <row r="103" spans="2:38" x14ac:dyDescent="0.25">
      <c r="S103" s="275" t="s">
        <v>25</v>
      </c>
      <c r="T103" s="275"/>
      <c r="U103" s="275"/>
      <c r="V103" s="275"/>
      <c r="W103" s="275"/>
      <c r="X103" s="275"/>
      <c r="Y103" s="66">
        <v>3</v>
      </c>
      <c r="Z103" s="64"/>
      <c r="AA103" s="64">
        <v>1</v>
      </c>
      <c r="AB103" s="64">
        <v>1</v>
      </c>
      <c r="AC103" s="64"/>
      <c r="AD103" s="64"/>
      <c r="AE103" s="48"/>
      <c r="AF103" s="119" t="s">
        <v>78</v>
      </c>
      <c r="AG103" s="119"/>
      <c r="AH103" s="119"/>
      <c r="AI103" s="119"/>
      <c r="AJ103" s="119"/>
      <c r="AK103" s="119"/>
      <c r="AL103" s="119"/>
    </row>
    <row r="104" spans="2:38" ht="15.6" x14ac:dyDescent="0.25">
      <c r="Z104" s="8"/>
      <c r="AA104" s="8"/>
      <c r="AB104" s="8"/>
      <c r="AC104" s="8"/>
      <c r="AD104" s="8"/>
      <c r="AE104" s="8"/>
    </row>
    <row r="105" spans="2:38" ht="15.6" x14ac:dyDescent="0.3">
      <c r="B105" s="3" t="s">
        <v>82</v>
      </c>
      <c r="C105" s="48"/>
      <c r="U105" s="4"/>
      <c r="V105" s="4"/>
      <c r="W105" s="4"/>
      <c r="X105" s="4"/>
      <c r="Y105" s="4"/>
      <c r="Z105" s="6"/>
      <c r="AA105" s="4"/>
      <c r="AB105" s="4"/>
      <c r="AC105" s="4"/>
      <c r="AD105" s="4"/>
      <c r="AE105" s="4"/>
      <c r="AF105" s="4"/>
    </row>
    <row r="106" spans="2:38" ht="15.6" x14ac:dyDescent="0.3">
      <c r="U106" s="4"/>
      <c r="V106" s="4"/>
      <c r="W106" s="4"/>
      <c r="X106" s="4"/>
      <c r="Y106" s="4"/>
      <c r="Z106" s="7"/>
      <c r="AA106" s="4"/>
      <c r="AB106" s="4"/>
      <c r="AC106" s="4"/>
      <c r="AD106" s="4"/>
      <c r="AE106" s="4"/>
      <c r="AF106" s="4"/>
    </row>
    <row r="107" spans="2:38" ht="15.6" x14ac:dyDescent="0.3"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spans="2:38" ht="15.6" x14ac:dyDescent="0.3">
      <c r="U108" s="4"/>
      <c r="V108" s="4"/>
      <c r="W108" s="4"/>
      <c r="X108" s="4"/>
      <c r="Y108" s="3"/>
      <c r="Z108" s="4"/>
      <c r="AA108" s="4"/>
      <c r="AB108" s="4"/>
      <c r="AC108" s="4"/>
      <c r="AD108" s="4"/>
      <c r="AE108" s="4"/>
      <c r="AF108" s="4"/>
    </row>
    <row r="109" spans="2:38" ht="15.6" x14ac:dyDescent="0.3">
      <c r="U109" s="4"/>
      <c r="V109" s="4"/>
      <c r="W109" s="4"/>
      <c r="X109" s="4"/>
      <c r="Y109" s="4"/>
      <c r="Z109" s="4"/>
      <c r="AA109" s="4"/>
      <c r="AB109" s="3"/>
      <c r="AC109" s="4"/>
      <c r="AD109" s="4"/>
      <c r="AE109" s="4"/>
      <c r="AF109" s="4"/>
    </row>
    <row r="110" spans="2:38" ht="15.6" x14ac:dyDescent="0.3">
      <c r="Z110" s="4"/>
      <c r="AA110" s="4"/>
      <c r="AB110" s="4"/>
      <c r="AC110" s="4"/>
      <c r="AD110" s="4"/>
      <c r="AE110" s="4"/>
    </row>
  </sheetData>
  <mergeCells count="18">
    <mergeCell ref="S101:X101"/>
    <mergeCell ref="S102:X102"/>
    <mergeCell ref="S103:X103"/>
    <mergeCell ref="C17:J17"/>
    <mergeCell ref="L17:S17"/>
    <mergeCell ref="S100:X100"/>
    <mergeCell ref="A1:J1"/>
    <mergeCell ref="A2:J2"/>
    <mergeCell ref="AG14:AI14"/>
    <mergeCell ref="AG15:AI15"/>
    <mergeCell ref="S99:X99"/>
    <mergeCell ref="V14:X14"/>
    <mergeCell ref="Y17:AD17"/>
    <mergeCell ref="Y19:AD19"/>
    <mergeCell ref="V15:X15"/>
    <mergeCell ref="A7:K7"/>
    <mergeCell ref="A9:C9"/>
    <mergeCell ref="A11:C11"/>
  </mergeCells>
  <pageMargins left="0.7" right="0.2" top="0.5" bottom="0.5" header="0.3" footer="0.3"/>
  <pageSetup paperSize="8" scale="5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11"/>
  <sheetViews>
    <sheetView workbookViewId="0">
      <selection activeCell="F101" sqref="F101"/>
    </sheetView>
  </sheetViews>
  <sheetFormatPr defaultColWidth="9.109375" defaultRowHeight="13.8" x14ac:dyDescent="0.25"/>
  <cols>
    <col min="1" max="1" width="5.33203125" style="5" customWidth="1"/>
    <col min="2" max="2" width="10.109375" style="5" customWidth="1"/>
    <col min="3" max="3" width="24.33203125" style="5" customWidth="1"/>
    <col min="4" max="4" width="5.88671875" style="5" customWidth="1"/>
    <col min="5" max="36" width="5.6640625" style="5" customWidth="1"/>
    <col min="37" max="16384" width="9.109375" style="5"/>
  </cols>
  <sheetData>
    <row r="1" spans="1:33" ht="21.75" customHeight="1" x14ac:dyDescent="0.25">
      <c r="A1" s="268" t="s">
        <v>147</v>
      </c>
      <c r="B1" s="269"/>
      <c r="C1" s="269"/>
      <c r="D1" s="269"/>
      <c r="E1" s="269"/>
      <c r="F1" s="269"/>
      <c r="G1" s="269"/>
      <c r="H1" s="269"/>
      <c r="I1" s="269"/>
      <c r="J1" s="270"/>
    </row>
    <row r="2" spans="1:33" ht="21" customHeight="1" x14ac:dyDescent="0.25">
      <c r="A2" s="271" t="s">
        <v>141</v>
      </c>
      <c r="B2" s="272"/>
      <c r="C2" s="272"/>
      <c r="D2" s="272"/>
      <c r="E2" s="272"/>
      <c r="F2" s="272"/>
      <c r="G2" s="272"/>
      <c r="H2" s="272"/>
      <c r="I2" s="272"/>
      <c r="J2" s="273"/>
    </row>
    <row r="3" spans="1:33" ht="15.75" customHeight="1" thickBot="1" x14ac:dyDescent="0.3">
      <c r="A3" s="138"/>
      <c r="B3" s="139"/>
      <c r="C3" s="139"/>
      <c r="D3" s="139"/>
      <c r="E3" s="139"/>
      <c r="F3" s="139"/>
      <c r="G3" s="139"/>
      <c r="H3" s="139"/>
      <c r="I3" s="139"/>
      <c r="J3" s="140"/>
    </row>
    <row r="4" spans="1:33" ht="15.6" x14ac:dyDescent="0.3">
      <c r="A4" s="3" t="s">
        <v>76</v>
      </c>
      <c r="B4" s="4"/>
      <c r="C4" s="4"/>
      <c r="D4" s="4"/>
      <c r="E4" s="4"/>
      <c r="F4" s="4"/>
      <c r="G4" s="4"/>
      <c r="H4" s="4"/>
      <c r="I4" s="4"/>
    </row>
    <row r="5" spans="1:33" ht="15.6" x14ac:dyDescent="0.3">
      <c r="A5" s="4"/>
      <c r="B5" s="4"/>
      <c r="C5" s="4"/>
      <c r="D5" s="4"/>
      <c r="E5" s="4"/>
      <c r="F5" s="4"/>
      <c r="G5" s="4"/>
      <c r="H5" s="4"/>
      <c r="I5" s="4"/>
    </row>
    <row r="6" spans="1:33" ht="15.6" x14ac:dyDescent="0.3">
      <c r="A6" s="4"/>
      <c r="B6" s="4"/>
      <c r="C6" s="4"/>
      <c r="D6" s="4"/>
      <c r="E6" s="4"/>
      <c r="F6" s="4"/>
      <c r="G6" s="4"/>
      <c r="H6" s="4"/>
      <c r="I6" s="4"/>
    </row>
    <row r="7" spans="1:33" ht="15.6" x14ac:dyDescent="0.3">
      <c r="A7" s="209" t="s">
        <v>17</v>
      </c>
      <c r="B7" s="209"/>
      <c r="C7" s="209"/>
      <c r="D7" s="209"/>
      <c r="E7" s="209"/>
      <c r="F7" s="209"/>
      <c r="G7" s="209"/>
      <c r="H7" s="209"/>
      <c r="I7" s="209"/>
      <c r="J7" s="209"/>
      <c r="K7" s="209"/>
    </row>
    <row r="8" spans="1:33" ht="14.4" x14ac:dyDescent="0.3">
      <c r="A8"/>
      <c r="B8"/>
      <c r="C8"/>
      <c r="D8" s="9"/>
      <c r="E8" s="9"/>
      <c r="F8" s="9"/>
      <c r="G8" s="9"/>
      <c r="H8" s="9"/>
      <c r="I8" s="9"/>
      <c r="J8" s="9"/>
      <c r="K8" s="9"/>
    </row>
    <row r="9" spans="1:33" ht="15.6" x14ac:dyDescent="0.3">
      <c r="A9" s="209" t="s">
        <v>83</v>
      </c>
      <c r="B9" s="209"/>
      <c r="C9" s="209"/>
      <c r="D9" s="9"/>
      <c r="E9" s="9"/>
      <c r="F9" s="9"/>
      <c r="G9" s="9"/>
      <c r="H9" s="9"/>
      <c r="I9" s="9"/>
      <c r="J9" s="9"/>
      <c r="K9" s="9"/>
    </row>
    <row r="10" spans="1:33" ht="14.4" x14ac:dyDescent="0.3">
      <c r="A10"/>
      <c r="B10"/>
      <c r="C10"/>
      <c r="D10" s="9"/>
      <c r="E10" s="9"/>
      <c r="F10" s="9"/>
      <c r="G10" s="9"/>
      <c r="H10" s="9"/>
      <c r="I10" s="9"/>
      <c r="J10" s="9"/>
      <c r="K10" s="9"/>
    </row>
    <row r="11" spans="1:33" ht="15.6" x14ac:dyDescent="0.3">
      <c r="A11" s="266" t="s">
        <v>84</v>
      </c>
      <c r="B11" s="266"/>
      <c r="C11" s="252"/>
      <c r="D11" s="9"/>
      <c r="E11" s="9"/>
      <c r="F11" s="9"/>
      <c r="G11" s="9"/>
      <c r="H11" s="78"/>
      <c r="I11" s="9"/>
      <c r="J11" s="9"/>
      <c r="K11" s="9"/>
    </row>
    <row r="12" spans="1:33" ht="15.6" x14ac:dyDescent="0.3">
      <c r="A12" s="3"/>
      <c r="B12" s="3"/>
      <c r="C12" s="3"/>
      <c r="D12" s="4"/>
      <c r="E12" s="4"/>
      <c r="F12" s="4"/>
      <c r="G12" s="4"/>
      <c r="H12" s="4"/>
      <c r="I12" s="4"/>
    </row>
    <row r="14" spans="1:33" ht="14.4" thickBot="1" x14ac:dyDescent="0.3">
      <c r="A14" s="276" t="s">
        <v>110</v>
      </c>
      <c r="B14" s="276"/>
      <c r="C14" s="276"/>
      <c r="D14" s="276"/>
      <c r="E14" s="276"/>
      <c r="W14" s="35" t="s">
        <v>0</v>
      </c>
      <c r="X14" s="35" t="s">
        <v>10</v>
      </c>
      <c r="Y14" s="35" t="s">
        <v>11</v>
      </c>
      <c r="Z14" s="35" t="s">
        <v>12</v>
      </c>
      <c r="AA14" s="35" t="s">
        <v>13</v>
      </c>
      <c r="AB14" s="35"/>
      <c r="AC14" s="35"/>
    </row>
    <row r="15" spans="1:33" x14ac:dyDescent="0.25">
      <c r="U15" s="241" t="s">
        <v>81</v>
      </c>
      <c r="V15" s="239"/>
      <c r="W15" s="240"/>
      <c r="X15" s="36">
        <f>D19+L19</f>
        <v>5</v>
      </c>
      <c r="Y15" s="36">
        <f>E19+M19</f>
        <v>5</v>
      </c>
      <c r="Z15" s="36">
        <f>F19+N19</f>
        <v>10</v>
      </c>
      <c r="AA15" s="36"/>
      <c r="AB15" s="36"/>
      <c r="AC15" s="37"/>
      <c r="AE15" s="38" t="s">
        <v>21</v>
      </c>
      <c r="AF15" s="39" t="s">
        <v>22</v>
      </c>
      <c r="AG15" s="40"/>
    </row>
    <row r="16" spans="1:33" ht="14.4" thickBot="1" x14ac:dyDescent="0.3">
      <c r="U16" s="241" t="s">
        <v>26</v>
      </c>
      <c r="V16" s="239"/>
      <c r="W16" s="240"/>
      <c r="X16" s="41">
        <v>70</v>
      </c>
      <c r="Y16" s="41">
        <v>70</v>
      </c>
      <c r="Z16" s="41">
        <v>70</v>
      </c>
      <c r="AA16" s="41"/>
      <c r="AB16" s="41"/>
      <c r="AC16" s="42"/>
      <c r="AE16" s="43"/>
      <c r="AF16" s="44" t="s">
        <v>20</v>
      </c>
      <c r="AG16" s="45"/>
    </row>
    <row r="17" spans="1:36" ht="14.4" thickBot="1" x14ac:dyDescent="0.3">
      <c r="N17" s="46"/>
      <c r="O17" s="46"/>
      <c r="P17" s="46"/>
      <c r="Q17" s="46"/>
      <c r="R17" s="46"/>
      <c r="S17" s="46"/>
      <c r="T17" s="46"/>
      <c r="U17" s="46"/>
      <c r="V17" s="46"/>
    </row>
    <row r="18" spans="1:36" ht="14.4" thickBot="1" x14ac:dyDescent="0.3">
      <c r="C18" s="254" t="s">
        <v>98</v>
      </c>
      <c r="D18" s="255"/>
      <c r="E18" s="255"/>
      <c r="F18" s="255"/>
      <c r="G18" s="255"/>
      <c r="H18" s="255"/>
      <c r="I18" s="255"/>
      <c r="J18" s="256"/>
      <c r="L18" s="254" t="s">
        <v>99</v>
      </c>
      <c r="M18" s="255"/>
      <c r="N18" s="255"/>
      <c r="O18" s="255"/>
      <c r="P18" s="255"/>
      <c r="Q18" s="255"/>
      <c r="R18" s="256"/>
      <c r="S18" s="46"/>
      <c r="T18" s="46"/>
      <c r="U18" s="46"/>
      <c r="V18" s="46"/>
      <c r="X18" s="242" t="s">
        <v>27</v>
      </c>
      <c r="Y18" s="243"/>
      <c r="Z18" s="243"/>
      <c r="AA18" s="243"/>
      <c r="AB18" s="243"/>
      <c r="AC18" s="244"/>
    </row>
    <row r="19" spans="1:36" ht="14.4" thickBot="1" x14ac:dyDescent="0.3">
      <c r="C19" s="47" t="s">
        <v>16</v>
      </c>
      <c r="D19" s="36">
        <v>5</v>
      </c>
      <c r="E19" s="36">
        <v>5</v>
      </c>
      <c r="F19" s="36"/>
      <c r="G19" s="36"/>
      <c r="H19" s="36"/>
      <c r="I19" s="36"/>
      <c r="J19" s="21"/>
      <c r="L19" s="71"/>
      <c r="M19" s="71"/>
      <c r="N19" s="71">
        <v>10</v>
      </c>
      <c r="O19" s="71"/>
      <c r="P19" s="71"/>
      <c r="Q19" s="71"/>
      <c r="R19" s="72"/>
      <c r="W19" s="48"/>
      <c r="X19" s="49">
        <f>X16*X15/100</f>
        <v>3.5</v>
      </c>
      <c r="Y19" s="50">
        <f t="shared" ref="Y19:AC19" si="0">Y16*Y15/100</f>
        <v>3.5</v>
      </c>
      <c r="Z19" s="50">
        <f t="shared" si="0"/>
        <v>7</v>
      </c>
      <c r="AA19" s="50">
        <f t="shared" si="0"/>
        <v>0</v>
      </c>
      <c r="AB19" s="50">
        <f t="shared" si="0"/>
        <v>0</v>
      </c>
      <c r="AC19" s="51">
        <f t="shared" si="0"/>
        <v>0</v>
      </c>
    </row>
    <row r="20" spans="1:36" ht="14.4" thickBot="1" x14ac:dyDescent="0.3">
      <c r="A20" s="52"/>
      <c r="B20" s="52"/>
      <c r="C20" s="52" t="s">
        <v>0</v>
      </c>
      <c r="D20" s="53" t="s">
        <v>10</v>
      </c>
      <c r="E20" s="53" t="s">
        <v>11</v>
      </c>
      <c r="F20" s="53" t="s">
        <v>12</v>
      </c>
      <c r="G20" s="53" t="s">
        <v>13</v>
      </c>
      <c r="H20" s="53" t="s">
        <v>14</v>
      </c>
      <c r="I20" s="53" t="s">
        <v>15</v>
      </c>
      <c r="J20" s="52"/>
      <c r="L20" s="73" t="s">
        <v>10</v>
      </c>
      <c r="M20" s="73" t="s">
        <v>11</v>
      </c>
      <c r="N20" s="73" t="s">
        <v>12</v>
      </c>
      <c r="O20" s="73" t="s">
        <v>13</v>
      </c>
      <c r="P20" s="73" t="s">
        <v>14</v>
      </c>
      <c r="Q20" s="73" t="s">
        <v>15</v>
      </c>
      <c r="R20" s="72"/>
      <c r="X20" s="235" t="s">
        <v>28</v>
      </c>
      <c r="Y20" s="236"/>
      <c r="Z20" s="236"/>
      <c r="AA20" s="236"/>
      <c r="AB20" s="236"/>
      <c r="AC20" s="237"/>
      <c r="AD20" s="46"/>
    </row>
    <row r="21" spans="1:36" ht="28.2" x14ac:dyDescent="0.3">
      <c r="A21" s="52" t="s">
        <v>1</v>
      </c>
      <c r="B21" s="52" t="s">
        <v>2</v>
      </c>
      <c r="C21" s="52" t="s">
        <v>3</v>
      </c>
      <c r="D21" s="70"/>
      <c r="E21" s="70"/>
      <c r="F21" s="70"/>
      <c r="G21" s="70"/>
      <c r="H21" s="70"/>
      <c r="I21" s="70"/>
      <c r="J21" s="70" t="s">
        <v>8</v>
      </c>
      <c r="L21" s="70"/>
      <c r="M21" s="70"/>
      <c r="N21" s="70"/>
      <c r="O21" s="70"/>
      <c r="P21" s="70"/>
      <c r="Q21" s="70"/>
      <c r="R21" s="70" t="s">
        <v>8</v>
      </c>
      <c r="S21" s="54"/>
      <c r="T21" s="54"/>
      <c r="U21" s="54"/>
      <c r="V21" s="54"/>
      <c r="X21" s="55" t="s">
        <v>10</v>
      </c>
      <c r="Y21" s="55" t="s">
        <v>11</v>
      </c>
      <c r="Z21" s="55" t="s">
        <v>12</v>
      </c>
      <c r="AA21" s="55" t="s">
        <v>13</v>
      </c>
      <c r="AB21" s="55"/>
      <c r="AC21" s="55"/>
      <c r="AD21" s="56"/>
      <c r="AE21" s="35" t="s">
        <v>10</v>
      </c>
      <c r="AF21" s="35" t="s">
        <v>11</v>
      </c>
      <c r="AG21" s="35" t="s">
        <v>12</v>
      </c>
      <c r="AH21" s="35" t="s">
        <v>13</v>
      </c>
      <c r="AI21" s="35"/>
      <c r="AJ21" s="35"/>
    </row>
    <row r="22" spans="1:36" ht="15.6" x14ac:dyDescent="0.25">
      <c r="A22" s="57">
        <v>1</v>
      </c>
      <c r="B22" s="103"/>
      <c r="C22" s="104"/>
      <c r="D22" s="68">
        <v>5</v>
      </c>
      <c r="E22" s="68">
        <v>2</v>
      </c>
      <c r="F22" s="68"/>
      <c r="G22" s="68"/>
      <c r="H22" s="68"/>
      <c r="I22" s="68"/>
      <c r="J22" s="69">
        <f t="shared" ref="J22:J85" si="1">SUM(D22:I22)</f>
        <v>7</v>
      </c>
      <c r="L22" s="68"/>
      <c r="M22" s="68"/>
      <c r="N22" s="68">
        <v>6</v>
      </c>
      <c r="O22" s="68"/>
      <c r="P22" s="68"/>
      <c r="Q22" s="68"/>
      <c r="R22" s="74">
        <f t="shared" ref="R22:R53" si="2">SUM(L22:Q22)</f>
        <v>6</v>
      </c>
      <c r="S22" s="59"/>
      <c r="T22" s="59"/>
      <c r="U22" s="59"/>
      <c r="V22" s="59"/>
      <c r="X22" s="105">
        <f>D22+L22</f>
        <v>5</v>
      </c>
      <c r="Y22" s="105">
        <f>E22+M22</f>
        <v>2</v>
      </c>
      <c r="Z22" s="105">
        <f>F22+N22</f>
        <v>6</v>
      </c>
      <c r="AA22" s="105"/>
      <c r="AB22" s="67"/>
      <c r="AC22" s="67"/>
      <c r="AD22" s="60"/>
      <c r="AE22" s="63" t="str">
        <f>IF(X22&gt;=$X$19, "1","0")</f>
        <v>1</v>
      </c>
      <c r="AF22" s="63" t="str">
        <f t="shared" ref="AF22:AF85" si="3">IF(Y22&gt;=$Y$19, "1","0")</f>
        <v>0</v>
      </c>
      <c r="AG22" s="63" t="str">
        <f t="shared" ref="AG22:AG85" si="4">IF(Z22&gt;=$Z$19, "1","0")</f>
        <v>0</v>
      </c>
      <c r="AH22" s="63"/>
      <c r="AI22" s="63"/>
      <c r="AJ22" s="63"/>
    </row>
    <row r="23" spans="1:36" ht="15.6" x14ac:dyDescent="0.25">
      <c r="A23" s="57">
        <v>2</v>
      </c>
      <c r="B23" s="103"/>
      <c r="C23" s="104"/>
      <c r="D23" s="68">
        <v>5</v>
      </c>
      <c r="E23" s="68">
        <v>4</v>
      </c>
      <c r="F23" s="68"/>
      <c r="G23" s="68"/>
      <c r="H23" s="68"/>
      <c r="I23" s="68"/>
      <c r="J23" s="69">
        <f t="shared" si="1"/>
        <v>9</v>
      </c>
      <c r="L23" s="68"/>
      <c r="M23" s="68"/>
      <c r="N23" s="68">
        <v>6</v>
      </c>
      <c r="O23" s="68"/>
      <c r="P23" s="68"/>
      <c r="Q23" s="68"/>
      <c r="R23" s="74">
        <f t="shared" si="2"/>
        <v>6</v>
      </c>
      <c r="S23" s="59"/>
      <c r="T23" s="59"/>
      <c r="U23" s="59"/>
      <c r="V23" s="59"/>
      <c r="X23" s="105">
        <f t="shared" ref="X23:X53" si="5">D23+L23</f>
        <v>5</v>
      </c>
      <c r="Y23" s="105">
        <f t="shared" ref="Y23:Y53" si="6">E23+M23</f>
        <v>4</v>
      </c>
      <c r="Z23" s="105">
        <f t="shared" ref="Z23:Z53" si="7">F23+N23</f>
        <v>6</v>
      </c>
      <c r="AA23" s="105"/>
      <c r="AB23" s="67"/>
      <c r="AC23" s="67"/>
      <c r="AD23" s="60"/>
      <c r="AE23" s="63" t="str">
        <f t="shared" ref="AE23:AE86" si="8">IF(X23&gt;=$X$19, "1","0")</f>
        <v>1</v>
      </c>
      <c r="AF23" s="63" t="str">
        <f t="shared" si="3"/>
        <v>1</v>
      </c>
      <c r="AG23" s="63" t="str">
        <f t="shared" si="4"/>
        <v>0</v>
      </c>
      <c r="AH23" s="63"/>
      <c r="AI23" s="63"/>
      <c r="AJ23" s="63"/>
    </row>
    <row r="24" spans="1:36" ht="15.6" x14ac:dyDescent="0.25">
      <c r="A24" s="57">
        <v>3</v>
      </c>
      <c r="B24" s="103"/>
      <c r="C24" s="104"/>
      <c r="D24" s="68">
        <v>5</v>
      </c>
      <c r="E24" s="68">
        <v>4</v>
      </c>
      <c r="F24" s="68"/>
      <c r="G24" s="68"/>
      <c r="H24" s="68"/>
      <c r="I24" s="68"/>
      <c r="J24" s="69">
        <f t="shared" si="1"/>
        <v>9</v>
      </c>
      <c r="L24" s="68"/>
      <c r="M24" s="68"/>
      <c r="N24" s="68">
        <v>6</v>
      </c>
      <c r="O24" s="68"/>
      <c r="P24" s="68"/>
      <c r="Q24" s="68"/>
      <c r="R24" s="74">
        <f t="shared" si="2"/>
        <v>6</v>
      </c>
      <c r="S24" s="59"/>
      <c r="T24" s="59"/>
      <c r="U24" s="59"/>
      <c r="V24" s="59"/>
      <c r="X24" s="105">
        <f t="shared" si="5"/>
        <v>5</v>
      </c>
      <c r="Y24" s="105">
        <f t="shared" si="6"/>
        <v>4</v>
      </c>
      <c r="Z24" s="105">
        <f t="shared" si="7"/>
        <v>6</v>
      </c>
      <c r="AA24" s="105"/>
      <c r="AB24" s="67"/>
      <c r="AC24" s="67"/>
      <c r="AD24" s="60"/>
      <c r="AE24" s="63" t="str">
        <f t="shared" si="8"/>
        <v>1</v>
      </c>
      <c r="AF24" s="63" t="str">
        <f t="shared" si="3"/>
        <v>1</v>
      </c>
      <c r="AG24" s="63" t="str">
        <f t="shared" si="4"/>
        <v>0</v>
      </c>
      <c r="AH24" s="63"/>
      <c r="AI24" s="63"/>
      <c r="AJ24" s="63"/>
    </row>
    <row r="25" spans="1:36" ht="15.6" x14ac:dyDescent="0.25">
      <c r="A25" s="57">
        <v>4</v>
      </c>
      <c r="B25" s="103"/>
      <c r="C25" s="104"/>
      <c r="D25" s="68">
        <v>5</v>
      </c>
      <c r="E25" s="68">
        <v>4</v>
      </c>
      <c r="F25" s="68"/>
      <c r="G25" s="68"/>
      <c r="H25" s="68"/>
      <c r="I25" s="68"/>
      <c r="J25" s="69">
        <f t="shared" si="1"/>
        <v>9</v>
      </c>
      <c r="L25" s="68"/>
      <c r="M25" s="68"/>
      <c r="N25" s="68">
        <v>6</v>
      </c>
      <c r="O25" s="68"/>
      <c r="P25" s="68"/>
      <c r="Q25" s="68"/>
      <c r="R25" s="74">
        <f t="shared" si="2"/>
        <v>6</v>
      </c>
      <c r="S25" s="59"/>
      <c r="T25" s="59"/>
      <c r="U25" s="59"/>
      <c r="V25" s="59"/>
      <c r="X25" s="105">
        <f t="shared" si="5"/>
        <v>5</v>
      </c>
      <c r="Y25" s="105">
        <f t="shared" si="6"/>
        <v>4</v>
      </c>
      <c r="Z25" s="105">
        <f t="shared" si="7"/>
        <v>6</v>
      </c>
      <c r="AA25" s="105"/>
      <c r="AB25" s="67"/>
      <c r="AC25" s="67"/>
      <c r="AD25" s="60"/>
      <c r="AE25" s="63" t="str">
        <f t="shared" si="8"/>
        <v>1</v>
      </c>
      <c r="AF25" s="63" t="str">
        <f t="shared" si="3"/>
        <v>1</v>
      </c>
      <c r="AG25" s="63" t="str">
        <f t="shared" si="4"/>
        <v>0</v>
      </c>
      <c r="AH25" s="63"/>
      <c r="AI25" s="63"/>
      <c r="AJ25" s="63"/>
    </row>
    <row r="26" spans="1:36" ht="15.6" x14ac:dyDescent="0.25">
      <c r="A26" s="57">
        <v>5</v>
      </c>
      <c r="B26" s="103"/>
      <c r="C26" s="104"/>
      <c r="D26" s="68">
        <v>5</v>
      </c>
      <c r="E26" s="68">
        <v>2</v>
      </c>
      <c r="F26" s="68"/>
      <c r="G26" s="68"/>
      <c r="H26" s="68"/>
      <c r="I26" s="68"/>
      <c r="J26" s="69">
        <f t="shared" si="1"/>
        <v>7</v>
      </c>
      <c r="L26" s="68"/>
      <c r="M26" s="68"/>
      <c r="N26" s="68">
        <v>6</v>
      </c>
      <c r="O26" s="68"/>
      <c r="P26" s="68"/>
      <c r="Q26" s="68"/>
      <c r="R26" s="74">
        <f t="shared" si="2"/>
        <v>6</v>
      </c>
      <c r="S26" s="59"/>
      <c r="T26" s="59"/>
      <c r="U26" s="59"/>
      <c r="V26" s="59"/>
      <c r="X26" s="105">
        <f t="shared" si="5"/>
        <v>5</v>
      </c>
      <c r="Y26" s="105">
        <f t="shared" si="6"/>
        <v>2</v>
      </c>
      <c r="Z26" s="105">
        <f t="shared" si="7"/>
        <v>6</v>
      </c>
      <c r="AA26" s="105"/>
      <c r="AB26" s="67"/>
      <c r="AC26" s="67"/>
      <c r="AD26" s="60"/>
      <c r="AE26" s="63" t="str">
        <f t="shared" si="8"/>
        <v>1</v>
      </c>
      <c r="AF26" s="63" t="str">
        <f t="shared" si="3"/>
        <v>0</v>
      </c>
      <c r="AG26" s="63" t="str">
        <f t="shared" si="4"/>
        <v>0</v>
      </c>
      <c r="AH26" s="63"/>
      <c r="AI26" s="63"/>
      <c r="AJ26" s="63"/>
    </row>
    <row r="27" spans="1:36" ht="15.6" x14ac:dyDescent="0.25">
      <c r="A27" s="57">
        <v>6</v>
      </c>
      <c r="B27" s="103"/>
      <c r="C27" s="104"/>
      <c r="D27" s="68">
        <v>5</v>
      </c>
      <c r="E27" s="68">
        <v>4</v>
      </c>
      <c r="F27" s="68"/>
      <c r="G27" s="68"/>
      <c r="H27" s="68"/>
      <c r="I27" s="68"/>
      <c r="J27" s="69">
        <f t="shared" si="1"/>
        <v>9</v>
      </c>
      <c r="L27" s="68"/>
      <c r="M27" s="68"/>
      <c r="N27" s="68">
        <v>6</v>
      </c>
      <c r="O27" s="68"/>
      <c r="P27" s="68"/>
      <c r="Q27" s="68"/>
      <c r="R27" s="74">
        <f t="shared" si="2"/>
        <v>6</v>
      </c>
      <c r="S27" s="59"/>
      <c r="T27" s="59"/>
      <c r="U27" s="59"/>
      <c r="V27" s="59"/>
      <c r="X27" s="105">
        <f t="shared" si="5"/>
        <v>5</v>
      </c>
      <c r="Y27" s="105">
        <f t="shared" si="6"/>
        <v>4</v>
      </c>
      <c r="Z27" s="105">
        <f t="shared" si="7"/>
        <v>6</v>
      </c>
      <c r="AA27" s="105"/>
      <c r="AB27" s="67"/>
      <c r="AC27" s="67"/>
      <c r="AD27" s="60"/>
      <c r="AE27" s="63" t="str">
        <f t="shared" si="8"/>
        <v>1</v>
      </c>
      <c r="AF27" s="63" t="str">
        <f t="shared" si="3"/>
        <v>1</v>
      </c>
      <c r="AG27" s="63" t="str">
        <f t="shared" si="4"/>
        <v>0</v>
      </c>
      <c r="AH27" s="63"/>
      <c r="AI27" s="63"/>
      <c r="AJ27" s="63"/>
    </row>
    <row r="28" spans="1:36" ht="15.6" x14ac:dyDescent="0.25">
      <c r="A28" s="57">
        <v>7</v>
      </c>
      <c r="B28" s="103"/>
      <c r="C28" s="104"/>
      <c r="D28" s="68">
        <v>5</v>
      </c>
      <c r="E28" s="68">
        <v>4</v>
      </c>
      <c r="F28" s="68"/>
      <c r="G28" s="68"/>
      <c r="H28" s="68"/>
      <c r="I28" s="68"/>
      <c r="J28" s="69">
        <f t="shared" si="1"/>
        <v>9</v>
      </c>
      <c r="L28" s="68"/>
      <c r="M28" s="68"/>
      <c r="N28" s="68">
        <v>6</v>
      </c>
      <c r="O28" s="68"/>
      <c r="P28" s="68"/>
      <c r="Q28" s="68"/>
      <c r="R28" s="74">
        <f t="shared" si="2"/>
        <v>6</v>
      </c>
      <c r="S28" s="59"/>
      <c r="T28" s="59"/>
      <c r="U28" s="59"/>
      <c r="V28" s="59"/>
      <c r="X28" s="105">
        <f t="shared" si="5"/>
        <v>5</v>
      </c>
      <c r="Y28" s="105">
        <f t="shared" si="6"/>
        <v>4</v>
      </c>
      <c r="Z28" s="105">
        <f t="shared" si="7"/>
        <v>6</v>
      </c>
      <c r="AA28" s="105"/>
      <c r="AB28" s="67"/>
      <c r="AC28" s="67"/>
      <c r="AD28" s="60"/>
      <c r="AE28" s="63" t="str">
        <f t="shared" si="8"/>
        <v>1</v>
      </c>
      <c r="AF28" s="63" t="str">
        <f t="shared" si="3"/>
        <v>1</v>
      </c>
      <c r="AG28" s="63" t="str">
        <f t="shared" si="4"/>
        <v>0</v>
      </c>
      <c r="AH28" s="63"/>
      <c r="AI28" s="63"/>
      <c r="AJ28" s="63"/>
    </row>
    <row r="29" spans="1:36" ht="15.6" x14ac:dyDescent="0.25">
      <c r="A29" s="57">
        <v>8</v>
      </c>
      <c r="B29" s="103"/>
      <c r="C29" s="104"/>
      <c r="D29" s="68">
        <v>5</v>
      </c>
      <c r="E29" s="68">
        <v>5</v>
      </c>
      <c r="F29" s="68"/>
      <c r="G29" s="68"/>
      <c r="H29" s="68"/>
      <c r="I29" s="68"/>
      <c r="J29" s="69">
        <f t="shared" si="1"/>
        <v>10</v>
      </c>
      <c r="L29" s="68"/>
      <c r="M29" s="68"/>
      <c r="N29" s="68">
        <v>7</v>
      </c>
      <c r="O29" s="68"/>
      <c r="P29" s="68"/>
      <c r="Q29" s="68"/>
      <c r="R29" s="74">
        <f t="shared" si="2"/>
        <v>7</v>
      </c>
      <c r="S29" s="59"/>
      <c r="T29" s="59"/>
      <c r="U29" s="59"/>
      <c r="V29" s="59"/>
      <c r="X29" s="105">
        <f t="shared" si="5"/>
        <v>5</v>
      </c>
      <c r="Y29" s="105">
        <f t="shared" si="6"/>
        <v>5</v>
      </c>
      <c r="Z29" s="105">
        <f t="shared" si="7"/>
        <v>7</v>
      </c>
      <c r="AA29" s="105"/>
      <c r="AB29" s="67"/>
      <c r="AC29" s="67"/>
      <c r="AD29" s="60"/>
      <c r="AE29" s="63" t="str">
        <f t="shared" si="8"/>
        <v>1</v>
      </c>
      <c r="AF29" s="63" t="str">
        <f t="shared" si="3"/>
        <v>1</v>
      </c>
      <c r="AG29" s="63" t="str">
        <f t="shared" si="4"/>
        <v>1</v>
      </c>
      <c r="AH29" s="63"/>
      <c r="AI29" s="63"/>
      <c r="AJ29" s="63"/>
    </row>
    <row r="30" spans="1:36" ht="15.6" x14ac:dyDescent="0.25">
      <c r="A30" s="57">
        <v>9</v>
      </c>
      <c r="B30" s="103"/>
      <c r="C30" s="104"/>
      <c r="D30" s="68">
        <v>5</v>
      </c>
      <c r="E30" s="68">
        <v>5</v>
      </c>
      <c r="F30" s="68"/>
      <c r="G30" s="68"/>
      <c r="H30" s="68"/>
      <c r="I30" s="68"/>
      <c r="J30" s="69">
        <f t="shared" si="1"/>
        <v>10</v>
      </c>
      <c r="L30" s="68"/>
      <c r="M30" s="68"/>
      <c r="N30" s="68">
        <v>7</v>
      </c>
      <c r="O30" s="68"/>
      <c r="P30" s="68"/>
      <c r="Q30" s="68"/>
      <c r="R30" s="74">
        <f t="shared" si="2"/>
        <v>7</v>
      </c>
      <c r="S30" s="59"/>
      <c r="T30" s="59"/>
      <c r="U30" s="59"/>
      <c r="V30" s="59"/>
      <c r="X30" s="105">
        <f t="shared" si="5"/>
        <v>5</v>
      </c>
      <c r="Y30" s="105">
        <f t="shared" si="6"/>
        <v>5</v>
      </c>
      <c r="Z30" s="105">
        <f t="shared" si="7"/>
        <v>7</v>
      </c>
      <c r="AA30" s="105"/>
      <c r="AB30" s="67"/>
      <c r="AC30" s="67"/>
      <c r="AD30" s="60"/>
      <c r="AE30" s="63" t="str">
        <f t="shared" si="8"/>
        <v>1</v>
      </c>
      <c r="AF30" s="63" t="str">
        <f t="shared" si="3"/>
        <v>1</v>
      </c>
      <c r="AG30" s="63" t="str">
        <f t="shared" si="4"/>
        <v>1</v>
      </c>
      <c r="AH30" s="63"/>
      <c r="AI30" s="63"/>
      <c r="AJ30" s="63"/>
    </row>
    <row r="31" spans="1:36" ht="15.6" x14ac:dyDescent="0.25">
      <c r="A31" s="57">
        <v>10</v>
      </c>
      <c r="B31" s="103"/>
      <c r="C31" s="104"/>
      <c r="D31" s="68">
        <v>4</v>
      </c>
      <c r="E31" s="68">
        <v>4</v>
      </c>
      <c r="F31" s="68"/>
      <c r="G31" s="68"/>
      <c r="H31" s="68"/>
      <c r="I31" s="68"/>
      <c r="J31" s="69">
        <f t="shared" si="1"/>
        <v>8</v>
      </c>
      <c r="L31" s="68"/>
      <c r="M31" s="68"/>
      <c r="N31" s="68">
        <v>7</v>
      </c>
      <c r="O31" s="68"/>
      <c r="P31" s="68"/>
      <c r="Q31" s="68"/>
      <c r="R31" s="74">
        <f t="shared" si="2"/>
        <v>7</v>
      </c>
      <c r="S31" s="59"/>
      <c r="T31" s="59"/>
      <c r="U31" s="59"/>
      <c r="V31" s="59"/>
      <c r="X31" s="105">
        <f t="shared" si="5"/>
        <v>4</v>
      </c>
      <c r="Y31" s="105">
        <f t="shared" si="6"/>
        <v>4</v>
      </c>
      <c r="Z31" s="105">
        <f t="shared" si="7"/>
        <v>7</v>
      </c>
      <c r="AA31" s="105"/>
      <c r="AB31" s="67"/>
      <c r="AC31" s="67"/>
      <c r="AD31" s="60"/>
      <c r="AE31" s="63" t="str">
        <f t="shared" si="8"/>
        <v>1</v>
      </c>
      <c r="AF31" s="63" t="str">
        <f t="shared" si="3"/>
        <v>1</v>
      </c>
      <c r="AG31" s="63" t="str">
        <f t="shared" si="4"/>
        <v>1</v>
      </c>
      <c r="AH31" s="63"/>
      <c r="AI31" s="63"/>
      <c r="AJ31" s="63"/>
    </row>
    <row r="32" spans="1:36" ht="15.6" x14ac:dyDescent="0.25">
      <c r="A32" s="57">
        <v>11</v>
      </c>
      <c r="B32" s="103"/>
      <c r="C32" s="104"/>
      <c r="D32" s="68">
        <v>4</v>
      </c>
      <c r="E32" s="68">
        <v>5</v>
      </c>
      <c r="F32" s="68"/>
      <c r="G32" s="68"/>
      <c r="H32" s="68"/>
      <c r="I32" s="68"/>
      <c r="J32" s="69">
        <f t="shared" si="1"/>
        <v>9</v>
      </c>
      <c r="L32" s="68"/>
      <c r="M32" s="68"/>
      <c r="N32" s="68">
        <v>7</v>
      </c>
      <c r="O32" s="68"/>
      <c r="P32" s="68"/>
      <c r="Q32" s="68"/>
      <c r="R32" s="74">
        <f t="shared" si="2"/>
        <v>7</v>
      </c>
      <c r="S32" s="59"/>
      <c r="T32" s="59"/>
      <c r="U32" s="59"/>
      <c r="V32" s="59"/>
      <c r="X32" s="105">
        <f t="shared" si="5"/>
        <v>4</v>
      </c>
      <c r="Y32" s="105">
        <f t="shared" si="6"/>
        <v>5</v>
      </c>
      <c r="Z32" s="105">
        <f t="shared" si="7"/>
        <v>7</v>
      </c>
      <c r="AA32" s="105"/>
      <c r="AB32" s="67"/>
      <c r="AC32" s="67"/>
      <c r="AD32" s="60"/>
      <c r="AE32" s="63" t="str">
        <f t="shared" si="8"/>
        <v>1</v>
      </c>
      <c r="AF32" s="63" t="str">
        <f t="shared" si="3"/>
        <v>1</v>
      </c>
      <c r="AG32" s="63" t="str">
        <f t="shared" si="4"/>
        <v>1</v>
      </c>
      <c r="AH32" s="63"/>
      <c r="AI32" s="63"/>
      <c r="AJ32" s="63"/>
    </row>
    <row r="33" spans="1:36" ht="15.6" x14ac:dyDescent="0.25">
      <c r="A33" s="57">
        <v>12</v>
      </c>
      <c r="B33" s="103"/>
      <c r="C33" s="104"/>
      <c r="D33" s="68">
        <v>4</v>
      </c>
      <c r="E33" s="68">
        <v>5</v>
      </c>
      <c r="F33" s="68"/>
      <c r="G33" s="68"/>
      <c r="H33" s="68"/>
      <c r="I33" s="68"/>
      <c r="J33" s="69">
        <f t="shared" si="1"/>
        <v>9</v>
      </c>
      <c r="L33" s="68"/>
      <c r="M33" s="68"/>
      <c r="N33" s="68">
        <v>7</v>
      </c>
      <c r="O33" s="68"/>
      <c r="P33" s="68"/>
      <c r="Q33" s="68"/>
      <c r="R33" s="74">
        <f t="shared" si="2"/>
        <v>7</v>
      </c>
      <c r="S33" s="59"/>
      <c r="T33" s="59"/>
      <c r="U33" s="59"/>
      <c r="V33" s="59"/>
      <c r="X33" s="105">
        <f t="shared" si="5"/>
        <v>4</v>
      </c>
      <c r="Y33" s="105">
        <f t="shared" si="6"/>
        <v>5</v>
      </c>
      <c r="Z33" s="105">
        <f t="shared" si="7"/>
        <v>7</v>
      </c>
      <c r="AA33" s="105"/>
      <c r="AB33" s="67"/>
      <c r="AC33" s="67"/>
      <c r="AD33" s="60"/>
      <c r="AE33" s="63" t="str">
        <f t="shared" si="8"/>
        <v>1</v>
      </c>
      <c r="AF33" s="63" t="str">
        <f t="shared" si="3"/>
        <v>1</v>
      </c>
      <c r="AG33" s="63" t="str">
        <f t="shared" si="4"/>
        <v>1</v>
      </c>
      <c r="AH33" s="63"/>
      <c r="AI33" s="63"/>
      <c r="AJ33" s="63"/>
    </row>
    <row r="34" spans="1:36" ht="15.6" x14ac:dyDescent="0.25">
      <c r="A34" s="57">
        <v>13</v>
      </c>
      <c r="B34" s="103"/>
      <c r="C34" s="104"/>
      <c r="D34" s="68">
        <v>5</v>
      </c>
      <c r="E34" s="68">
        <v>5</v>
      </c>
      <c r="F34" s="68"/>
      <c r="G34" s="68"/>
      <c r="H34" s="68"/>
      <c r="I34" s="68"/>
      <c r="J34" s="69">
        <f t="shared" si="1"/>
        <v>10</v>
      </c>
      <c r="L34" s="68"/>
      <c r="M34" s="68"/>
      <c r="N34" s="68">
        <v>7</v>
      </c>
      <c r="O34" s="68"/>
      <c r="P34" s="68"/>
      <c r="Q34" s="68"/>
      <c r="R34" s="74">
        <f t="shared" si="2"/>
        <v>7</v>
      </c>
      <c r="S34" s="59"/>
      <c r="T34" s="59"/>
      <c r="U34" s="59"/>
      <c r="V34" s="59"/>
      <c r="X34" s="105">
        <f t="shared" si="5"/>
        <v>5</v>
      </c>
      <c r="Y34" s="105">
        <f t="shared" si="6"/>
        <v>5</v>
      </c>
      <c r="Z34" s="105">
        <f t="shared" si="7"/>
        <v>7</v>
      </c>
      <c r="AA34" s="105"/>
      <c r="AB34" s="67"/>
      <c r="AC34" s="67"/>
      <c r="AD34" s="60"/>
      <c r="AE34" s="63" t="str">
        <f t="shared" si="8"/>
        <v>1</v>
      </c>
      <c r="AF34" s="63" t="str">
        <f t="shared" si="3"/>
        <v>1</v>
      </c>
      <c r="AG34" s="63" t="str">
        <f t="shared" si="4"/>
        <v>1</v>
      </c>
      <c r="AH34" s="63"/>
      <c r="AI34" s="63"/>
      <c r="AJ34" s="63"/>
    </row>
    <row r="35" spans="1:36" ht="15.6" x14ac:dyDescent="0.25">
      <c r="A35" s="57">
        <v>14</v>
      </c>
      <c r="B35" s="103"/>
      <c r="C35" s="104"/>
      <c r="D35" s="68">
        <v>5</v>
      </c>
      <c r="E35" s="68">
        <v>2</v>
      </c>
      <c r="F35" s="68"/>
      <c r="G35" s="68"/>
      <c r="H35" s="68"/>
      <c r="I35" s="68"/>
      <c r="J35" s="69">
        <f t="shared" si="1"/>
        <v>7</v>
      </c>
      <c r="L35" s="68"/>
      <c r="M35" s="68"/>
      <c r="N35" s="68">
        <v>8</v>
      </c>
      <c r="O35" s="68"/>
      <c r="P35" s="68"/>
      <c r="Q35" s="68"/>
      <c r="R35" s="74">
        <f t="shared" si="2"/>
        <v>8</v>
      </c>
      <c r="S35" s="59"/>
      <c r="T35" s="59"/>
      <c r="U35" s="59"/>
      <c r="V35" s="59"/>
      <c r="X35" s="105">
        <f t="shared" si="5"/>
        <v>5</v>
      </c>
      <c r="Y35" s="105">
        <f t="shared" si="6"/>
        <v>2</v>
      </c>
      <c r="Z35" s="105">
        <f t="shared" si="7"/>
        <v>8</v>
      </c>
      <c r="AA35" s="105"/>
      <c r="AB35" s="67"/>
      <c r="AC35" s="67"/>
      <c r="AD35" s="60"/>
      <c r="AE35" s="63" t="str">
        <f t="shared" si="8"/>
        <v>1</v>
      </c>
      <c r="AF35" s="63" t="str">
        <f t="shared" si="3"/>
        <v>0</v>
      </c>
      <c r="AG35" s="63" t="str">
        <f t="shared" si="4"/>
        <v>1</v>
      </c>
      <c r="AH35" s="63"/>
      <c r="AI35" s="63"/>
      <c r="AJ35" s="63"/>
    </row>
    <row r="36" spans="1:36" ht="15.6" x14ac:dyDescent="0.25">
      <c r="A36" s="57">
        <v>15</v>
      </c>
      <c r="B36" s="103"/>
      <c r="C36" s="104"/>
      <c r="D36" s="68">
        <v>5</v>
      </c>
      <c r="E36" s="68">
        <v>1</v>
      </c>
      <c r="F36" s="68"/>
      <c r="G36" s="68"/>
      <c r="H36" s="68"/>
      <c r="I36" s="68"/>
      <c r="J36" s="69">
        <f t="shared" si="1"/>
        <v>6</v>
      </c>
      <c r="L36" s="68"/>
      <c r="M36" s="68"/>
      <c r="N36" s="68">
        <v>8</v>
      </c>
      <c r="O36" s="68"/>
      <c r="P36" s="68"/>
      <c r="Q36" s="68"/>
      <c r="R36" s="74">
        <f t="shared" si="2"/>
        <v>8</v>
      </c>
      <c r="S36" s="59"/>
      <c r="T36" s="59"/>
      <c r="U36" s="59"/>
      <c r="V36" s="59"/>
      <c r="X36" s="105">
        <f t="shared" si="5"/>
        <v>5</v>
      </c>
      <c r="Y36" s="105">
        <f t="shared" si="6"/>
        <v>1</v>
      </c>
      <c r="Z36" s="105">
        <f t="shared" si="7"/>
        <v>8</v>
      </c>
      <c r="AA36" s="105"/>
      <c r="AB36" s="67"/>
      <c r="AC36" s="67"/>
      <c r="AD36" s="60"/>
      <c r="AE36" s="63" t="str">
        <f t="shared" si="8"/>
        <v>1</v>
      </c>
      <c r="AF36" s="63" t="str">
        <f t="shared" si="3"/>
        <v>0</v>
      </c>
      <c r="AG36" s="63" t="str">
        <f t="shared" si="4"/>
        <v>1</v>
      </c>
      <c r="AH36" s="63"/>
      <c r="AI36" s="63"/>
      <c r="AJ36" s="63"/>
    </row>
    <row r="37" spans="1:36" ht="15.6" x14ac:dyDescent="0.25">
      <c r="A37" s="57">
        <v>16</v>
      </c>
      <c r="B37" s="103"/>
      <c r="C37" s="104"/>
      <c r="D37" s="68">
        <v>4</v>
      </c>
      <c r="E37" s="68">
        <v>4</v>
      </c>
      <c r="F37" s="68"/>
      <c r="G37" s="68"/>
      <c r="H37" s="68"/>
      <c r="I37" s="68"/>
      <c r="J37" s="69">
        <f t="shared" si="1"/>
        <v>8</v>
      </c>
      <c r="L37" s="75"/>
      <c r="M37" s="68"/>
      <c r="N37" s="68">
        <v>8</v>
      </c>
      <c r="O37" s="68"/>
      <c r="P37" s="75"/>
      <c r="Q37" s="76"/>
      <c r="R37" s="74">
        <f t="shared" si="2"/>
        <v>8</v>
      </c>
      <c r="S37" s="59"/>
      <c r="T37" s="59"/>
      <c r="U37" s="59"/>
      <c r="V37" s="59"/>
      <c r="X37" s="105">
        <f t="shared" si="5"/>
        <v>4</v>
      </c>
      <c r="Y37" s="105">
        <f t="shared" si="6"/>
        <v>4</v>
      </c>
      <c r="Z37" s="105">
        <f t="shared" si="7"/>
        <v>8</v>
      </c>
      <c r="AA37" s="105"/>
      <c r="AB37" s="67"/>
      <c r="AC37" s="67"/>
      <c r="AD37" s="60"/>
      <c r="AE37" s="63" t="str">
        <f t="shared" si="8"/>
        <v>1</v>
      </c>
      <c r="AF37" s="63" t="str">
        <f t="shared" si="3"/>
        <v>1</v>
      </c>
      <c r="AG37" s="63" t="str">
        <f t="shared" si="4"/>
        <v>1</v>
      </c>
      <c r="AH37" s="63"/>
      <c r="AI37" s="63"/>
      <c r="AJ37" s="63"/>
    </row>
    <row r="38" spans="1:36" ht="15.6" x14ac:dyDescent="0.25">
      <c r="A38" s="57">
        <v>17</v>
      </c>
      <c r="B38" s="103"/>
      <c r="C38" s="104"/>
      <c r="D38" s="68">
        <v>4</v>
      </c>
      <c r="E38" s="68">
        <v>5</v>
      </c>
      <c r="F38" s="68"/>
      <c r="G38" s="68"/>
      <c r="H38" s="68"/>
      <c r="I38" s="68"/>
      <c r="J38" s="69">
        <f t="shared" si="1"/>
        <v>9</v>
      </c>
      <c r="L38" s="68"/>
      <c r="M38" s="68"/>
      <c r="N38" s="68">
        <v>9</v>
      </c>
      <c r="O38" s="68"/>
      <c r="P38" s="68"/>
      <c r="Q38" s="68"/>
      <c r="R38" s="74">
        <f t="shared" si="2"/>
        <v>9</v>
      </c>
      <c r="S38" s="59"/>
      <c r="T38" s="59"/>
      <c r="U38" s="59"/>
      <c r="V38" s="59"/>
      <c r="X38" s="105">
        <f t="shared" si="5"/>
        <v>4</v>
      </c>
      <c r="Y38" s="105">
        <f t="shared" si="6"/>
        <v>5</v>
      </c>
      <c r="Z38" s="105">
        <f t="shared" si="7"/>
        <v>9</v>
      </c>
      <c r="AA38" s="105"/>
      <c r="AB38" s="67"/>
      <c r="AC38" s="67"/>
      <c r="AD38" s="60"/>
      <c r="AE38" s="63" t="str">
        <f t="shared" si="8"/>
        <v>1</v>
      </c>
      <c r="AF38" s="63" t="str">
        <f t="shared" si="3"/>
        <v>1</v>
      </c>
      <c r="AG38" s="63" t="str">
        <f t="shared" si="4"/>
        <v>1</v>
      </c>
      <c r="AH38" s="63"/>
      <c r="AI38" s="63"/>
      <c r="AJ38" s="63"/>
    </row>
    <row r="39" spans="1:36" ht="15.6" x14ac:dyDescent="0.25">
      <c r="A39" s="57">
        <v>18</v>
      </c>
      <c r="B39" s="103"/>
      <c r="C39" s="104"/>
      <c r="D39" s="68">
        <v>5</v>
      </c>
      <c r="E39" s="68">
        <v>5</v>
      </c>
      <c r="F39" s="68"/>
      <c r="G39" s="68"/>
      <c r="H39" s="68"/>
      <c r="I39" s="68"/>
      <c r="J39" s="69">
        <f t="shared" si="1"/>
        <v>10</v>
      </c>
      <c r="L39" s="68"/>
      <c r="M39" s="68"/>
      <c r="N39" s="68">
        <v>8</v>
      </c>
      <c r="O39" s="68"/>
      <c r="P39" s="68"/>
      <c r="Q39" s="68"/>
      <c r="R39" s="74">
        <f t="shared" si="2"/>
        <v>8</v>
      </c>
      <c r="S39" s="59"/>
      <c r="T39" s="59"/>
      <c r="U39" s="59"/>
      <c r="V39" s="59"/>
      <c r="X39" s="105">
        <f t="shared" si="5"/>
        <v>5</v>
      </c>
      <c r="Y39" s="105">
        <f t="shared" si="6"/>
        <v>5</v>
      </c>
      <c r="Z39" s="105">
        <f t="shared" si="7"/>
        <v>8</v>
      </c>
      <c r="AA39" s="105"/>
      <c r="AB39" s="67"/>
      <c r="AC39" s="67"/>
      <c r="AD39" s="60"/>
      <c r="AE39" s="63" t="str">
        <f t="shared" si="8"/>
        <v>1</v>
      </c>
      <c r="AF39" s="63" t="str">
        <f t="shared" si="3"/>
        <v>1</v>
      </c>
      <c r="AG39" s="63" t="str">
        <f t="shared" si="4"/>
        <v>1</v>
      </c>
      <c r="AH39" s="63"/>
      <c r="AI39" s="63"/>
      <c r="AJ39" s="63"/>
    </row>
    <row r="40" spans="1:36" ht="15.6" x14ac:dyDescent="0.25">
      <c r="A40" s="57">
        <v>19</v>
      </c>
      <c r="B40" s="103"/>
      <c r="C40" s="104"/>
      <c r="D40" s="68">
        <v>4</v>
      </c>
      <c r="E40" s="68">
        <v>5</v>
      </c>
      <c r="F40" s="68"/>
      <c r="G40" s="68"/>
      <c r="H40" s="68"/>
      <c r="I40" s="68"/>
      <c r="J40" s="69">
        <f t="shared" si="1"/>
        <v>9</v>
      </c>
      <c r="L40" s="68"/>
      <c r="M40" s="68"/>
      <c r="N40" s="68">
        <v>7</v>
      </c>
      <c r="O40" s="68"/>
      <c r="P40" s="68"/>
      <c r="Q40" s="68"/>
      <c r="R40" s="74">
        <f t="shared" si="2"/>
        <v>7</v>
      </c>
      <c r="S40" s="59"/>
      <c r="T40" s="59"/>
      <c r="U40" s="59"/>
      <c r="V40" s="59"/>
      <c r="X40" s="105">
        <f t="shared" si="5"/>
        <v>4</v>
      </c>
      <c r="Y40" s="105">
        <f t="shared" si="6"/>
        <v>5</v>
      </c>
      <c r="Z40" s="105">
        <f t="shared" si="7"/>
        <v>7</v>
      </c>
      <c r="AA40" s="105"/>
      <c r="AB40" s="67"/>
      <c r="AC40" s="67"/>
      <c r="AD40" s="60"/>
      <c r="AE40" s="63" t="str">
        <f t="shared" si="8"/>
        <v>1</v>
      </c>
      <c r="AF40" s="63" t="str">
        <f t="shared" si="3"/>
        <v>1</v>
      </c>
      <c r="AG40" s="63" t="str">
        <f t="shared" si="4"/>
        <v>1</v>
      </c>
      <c r="AH40" s="63"/>
      <c r="AI40" s="63"/>
      <c r="AJ40" s="63"/>
    </row>
    <row r="41" spans="1:36" ht="15.6" x14ac:dyDescent="0.25">
      <c r="A41" s="57">
        <v>20</v>
      </c>
      <c r="B41" s="103"/>
      <c r="C41" s="104"/>
      <c r="D41" s="107">
        <v>5</v>
      </c>
      <c r="E41" s="107">
        <v>2</v>
      </c>
      <c r="F41" s="107"/>
      <c r="G41" s="107"/>
      <c r="H41" s="107"/>
      <c r="I41" s="107"/>
      <c r="J41" s="108">
        <f t="shared" si="1"/>
        <v>7</v>
      </c>
      <c r="L41" s="107"/>
      <c r="M41" s="107"/>
      <c r="N41" s="107">
        <v>8</v>
      </c>
      <c r="O41" s="107"/>
      <c r="P41" s="107"/>
      <c r="Q41" s="107"/>
      <c r="R41" s="109">
        <f t="shared" si="2"/>
        <v>8</v>
      </c>
      <c r="S41" s="59"/>
      <c r="T41" s="59"/>
      <c r="U41" s="59"/>
      <c r="V41" s="59"/>
      <c r="X41" s="105">
        <f t="shared" si="5"/>
        <v>5</v>
      </c>
      <c r="Y41" s="105">
        <f t="shared" si="6"/>
        <v>2</v>
      </c>
      <c r="Z41" s="105">
        <f t="shared" si="7"/>
        <v>8</v>
      </c>
      <c r="AA41" s="105"/>
      <c r="AB41" s="67"/>
      <c r="AC41" s="67"/>
      <c r="AD41" s="60"/>
      <c r="AE41" s="63" t="str">
        <f t="shared" si="8"/>
        <v>1</v>
      </c>
      <c r="AF41" s="63" t="str">
        <f t="shared" si="3"/>
        <v>0</v>
      </c>
      <c r="AG41" s="63" t="str">
        <f t="shared" si="4"/>
        <v>1</v>
      </c>
      <c r="AH41" s="63"/>
      <c r="AI41" s="63"/>
      <c r="AJ41" s="63"/>
    </row>
    <row r="42" spans="1:36" ht="15.6" x14ac:dyDescent="0.3">
      <c r="A42" s="99">
        <v>21</v>
      </c>
      <c r="B42" s="103"/>
      <c r="C42" s="104"/>
      <c r="D42" s="68">
        <v>4</v>
      </c>
      <c r="E42" s="68">
        <v>2</v>
      </c>
      <c r="F42" s="110"/>
      <c r="G42" s="68"/>
      <c r="H42" s="110"/>
      <c r="I42" s="110"/>
      <c r="J42" s="108">
        <f t="shared" si="1"/>
        <v>6</v>
      </c>
      <c r="K42" s="110"/>
      <c r="L42" s="110"/>
      <c r="M42" s="68"/>
      <c r="N42" s="68">
        <v>9</v>
      </c>
      <c r="O42" s="68"/>
      <c r="P42" s="110"/>
      <c r="Q42" s="110"/>
      <c r="R42" s="109">
        <f t="shared" si="2"/>
        <v>9</v>
      </c>
      <c r="T42" s="59"/>
      <c r="U42" s="59"/>
      <c r="V42" s="59"/>
      <c r="X42" s="105">
        <f t="shared" si="5"/>
        <v>4</v>
      </c>
      <c r="Y42" s="105">
        <f t="shared" si="6"/>
        <v>2</v>
      </c>
      <c r="Z42" s="105">
        <f t="shared" si="7"/>
        <v>9</v>
      </c>
      <c r="AA42" s="105"/>
      <c r="AB42" s="67"/>
      <c r="AC42" s="67"/>
      <c r="AD42" s="60"/>
      <c r="AE42" s="63" t="str">
        <f t="shared" si="8"/>
        <v>1</v>
      </c>
      <c r="AF42" s="63" t="str">
        <f t="shared" si="3"/>
        <v>0</v>
      </c>
      <c r="AG42" s="63" t="str">
        <f t="shared" si="4"/>
        <v>1</v>
      </c>
      <c r="AH42" s="63"/>
      <c r="AI42" s="63"/>
      <c r="AJ42" s="63"/>
    </row>
    <row r="43" spans="1:36" ht="15" customHeight="1" x14ac:dyDescent="0.3">
      <c r="A43" s="99">
        <v>22</v>
      </c>
      <c r="B43" s="103"/>
      <c r="C43" s="104"/>
      <c r="D43" s="68">
        <v>5</v>
      </c>
      <c r="E43" s="68">
        <v>4</v>
      </c>
      <c r="F43" s="110"/>
      <c r="G43" s="68"/>
      <c r="H43" s="110"/>
      <c r="I43" s="110"/>
      <c r="J43" s="108">
        <f t="shared" si="1"/>
        <v>9</v>
      </c>
      <c r="K43" s="110"/>
      <c r="L43" s="110"/>
      <c r="M43" s="68"/>
      <c r="N43" s="68">
        <v>8</v>
      </c>
      <c r="O43" s="68"/>
      <c r="P43" s="110"/>
      <c r="Q43" s="110"/>
      <c r="R43" s="109">
        <f t="shared" si="2"/>
        <v>8</v>
      </c>
      <c r="T43" s="59"/>
      <c r="U43" s="59"/>
      <c r="V43" s="59"/>
      <c r="X43" s="105">
        <f t="shared" si="5"/>
        <v>5</v>
      </c>
      <c r="Y43" s="105">
        <f t="shared" si="6"/>
        <v>4</v>
      </c>
      <c r="Z43" s="105">
        <f t="shared" si="7"/>
        <v>8</v>
      </c>
      <c r="AA43" s="105"/>
      <c r="AB43" s="67"/>
      <c r="AC43" s="67"/>
      <c r="AD43" s="60"/>
      <c r="AE43" s="63" t="str">
        <f t="shared" si="8"/>
        <v>1</v>
      </c>
      <c r="AF43" s="63" t="str">
        <f t="shared" si="3"/>
        <v>1</v>
      </c>
      <c r="AG43" s="63" t="str">
        <f t="shared" si="4"/>
        <v>1</v>
      </c>
      <c r="AH43" s="63"/>
      <c r="AI43" s="63"/>
      <c r="AJ43" s="63"/>
    </row>
    <row r="44" spans="1:36" ht="19.5" customHeight="1" x14ac:dyDescent="0.3">
      <c r="A44" s="99">
        <v>23</v>
      </c>
      <c r="B44" s="103"/>
      <c r="C44" s="104"/>
      <c r="D44" s="68">
        <v>4</v>
      </c>
      <c r="E44" s="68">
        <v>4</v>
      </c>
      <c r="F44" s="110"/>
      <c r="G44" s="68"/>
      <c r="H44" s="110"/>
      <c r="I44" s="110"/>
      <c r="J44" s="108">
        <f t="shared" si="1"/>
        <v>8</v>
      </c>
      <c r="K44" s="110"/>
      <c r="L44" s="110"/>
      <c r="M44" s="68"/>
      <c r="N44" s="68">
        <v>7</v>
      </c>
      <c r="O44" s="68"/>
      <c r="P44" s="110"/>
      <c r="Q44" s="110"/>
      <c r="R44" s="109">
        <f t="shared" si="2"/>
        <v>7</v>
      </c>
      <c r="T44" s="59"/>
      <c r="U44" s="59"/>
      <c r="V44" s="59"/>
      <c r="X44" s="105">
        <f t="shared" si="5"/>
        <v>4</v>
      </c>
      <c r="Y44" s="105">
        <f t="shared" si="6"/>
        <v>4</v>
      </c>
      <c r="Z44" s="105">
        <f t="shared" si="7"/>
        <v>7</v>
      </c>
      <c r="AA44" s="105"/>
      <c r="AB44" s="67"/>
      <c r="AC44" s="67"/>
      <c r="AD44" s="60"/>
      <c r="AE44" s="63" t="str">
        <f t="shared" si="8"/>
        <v>1</v>
      </c>
      <c r="AF44" s="63" t="str">
        <f t="shared" si="3"/>
        <v>1</v>
      </c>
      <c r="AG44" s="63" t="str">
        <f t="shared" si="4"/>
        <v>1</v>
      </c>
      <c r="AH44" s="63"/>
      <c r="AI44" s="63"/>
      <c r="AJ44" s="63"/>
    </row>
    <row r="45" spans="1:36" ht="17.25" customHeight="1" x14ac:dyDescent="0.3">
      <c r="A45" s="99">
        <v>24</v>
      </c>
      <c r="B45" s="103"/>
      <c r="C45" s="104"/>
      <c r="D45" s="68">
        <v>4</v>
      </c>
      <c r="E45" s="68">
        <v>4</v>
      </c>
      <c r="F45" s="110"/>
      <c r="G45" s="68"/>
      <c r="H45" s="110"/>
      <c r="I45" s="110"/>
      <c r="J45" s="108">
        <f t="shared" si="1"/>
        <v>8</v>
      </c>
      <c r="K45" s="110"/>
      <c r="L45" s="110"/>
      <c r="M45" s="68"/>
      <c r="N45" s="68">
        <v>8</v>
      </c>
      <c r="O45" s="68"/>
      <c r="P45" s="110"/>
      <c r="Q45" s="110"/>
      <c r="R45" s="109">
        <f t="shared" si="2"/>
        <v>8</v>
      </c>
      <c r="T45" s="59"/>
      <c r="U45" s="59"/>
      <c r="V45" s="59"/>
      <c r="X45" s="105">
        <f t="shared" si="5"/>
        <v>4</v>
      </c>
      <c r="Y45" s="105">
        <f t="shared" si="6"/>
        <v>4</v>
      </c>
      <c r="Z45" s="105">
        <f t="shared" si="7"/>
        <v>8</v>
      </c>
      <c r="AA45" s="105"/>
      <c r="AB45" s="67"/>
      <c r="AC45" s="67"/>
      <c r="AD45" s="60"/>
      <c r="AE45" s="63" t="str">
        <f t="shared" si="8"/>
        <v>1</v>
      </c>
      <c r="AF45" s="63" t="str">
        <f t="shared" si="3"/>
        <v>1</v>
      </c>
      <c r="AG45" s="63" t="str">
        <f t="shared" si="4"/>
        <v>1</v>
      </c>
      <c r="AH45" s="63"/>
      <c r="AI45" s="63"/>
      <c r="AJ45" s="63"/>
    </row>
    <row r="46" spans="1:36" ht="15" customHeight="1" x14ac:dyDescent="0.3">
      <c r="A46" s="99">
        <v>25</v>
      </c>
      <c r="B46" s="103"/>
      <c r="C46" s="104"/>
      <c r="D46" s="68">
        <v>4</v>
      </c>
      <c r="E46" s="68">
        <v>2</v>
      </c>
      <c r="F46" s="110"/>
      <c r="G46" s="68"/>
      <c r="H46" s="110"/>
      <c r="I46" s="110"/>
      <c r="J46" s="108">
        <f t="shared" si="1"/>
        <v>6</v>
      </c>
      <c r="K46" s="110"/>
      <c r="L46" s="110"/>
      <c r="M46" s="68"/>
      <c r="N46" s="68">
        <v>9</v>
      </c>
      <c r="O46" s="68"/>
      <c r="P46" s="110"/>
      <c r="Q46" s="110"/>
      <c r="R46" s="109">
        <f t="shared" si="2"/>
        <v>9</v>
      </c>
      <c r="T46" s="59"/>
      <c r="U46" s="59"/>
      <c r="V46" s="59"/>
      <c r="X46" s="105">
        <f t="shared" si="5"/>
        <v>4</v>
      </c>
      <c r="Y46" s="105">
        <f t="shared" si="6"/>
        <v>2</v>
      </c>
      <c r="Z46" s="105">
        <f t="shared" si="7"/>
        <v>9</v>
      </c>
      <c r="AA46" s="105"/>
      <c r="AB46" s="67"/>
      <c r="AC46" s="67"/>
      <c r="AD46" s="60"/>
      <c r="AE46" s="63" t="str">
        <f t="shared" si="8"/>
        <v>1</v>
      </c>
      <c r="AF46" s="63" t="str">
        <f t="shared" si="3"/>
        <v>0</v>
      </c>
      <c r="AG46" s="63" t="str">
        <f t="shared" si="4"/>
        <v>1</v>
      </c>
      <c r="AH46" s="63"/>
      <c r="AI46" s="63"/>
      <c r="AJ46" s="63"/>
    </row>
    <row r="47" spans="1:36" ht="15" customHeight="1" x14ac:dyDescent="0.3">
      <c r="A47" s="99">
        <v>26</v>
      </c>
      <c r="B47" s="103"/>
      <c r="C47" s="104"/>
      <c r="D47" s="68">
        <v>4</v>
      </c>
      <c r="E47" s="68">
        <v>4</v>
      </c>
      <c r="F47" s="110"/>
      <c r="G47" s="68"/>
      <c r="H47" s="110"/>
      <c r="I47" s="110"/>
      <c r="J47" s="108">
        <f t="shared" si="1"/>
        <v>8</v>
      </c>
      <c r="K47" s="110"/>
      <c r="L47" s="110"/>
      <c r="M47" s="68"/>
      <c r="N47" s="68">
        <v>5</v>
      </c>
      <c r="O47" s="68"/>
      <c r="P47" s="110"/>
      <c r="Q47" s="110"/>
      <c r="R47" s="109">
        <f t="shared" si="2"/>
        <v>5</v>
      </c>
      <c r="T47" s="59"/>
      <c r="U47" s="59"/>
      <c r="V47" s="59"/>
      <c r="X47" s="105">
        <f t="shared" si="5"/>
        <v>4</v>
      </c>
      <c r="Y47" s="105">
        <f t="shared" si="6"/>
        <v>4</v>
      </c>
      <c r="Z47" s="105">
        <f t="shared" si="7"/>
        <v>5</v>
      </c>
      <c r="AA47" s="105"/>
      <c r="AB47" s="67"/>
      <c r="AC47" s="67"/>
      <c r="AD47" s="60"/>
      <c r="AE47" s="63" t="str">
        <f t="shared" si="8"/>
        <v>1</v>
      </c>
      <c r="AF47" s="63" t="str">
        <f t="shared" si="3"/>
        <v>1</v>
      </c>
      <c r="AG47" s="63" t="str">
        <f t="shared" si="4"/>
        <v>0</v>
      </c>
      <c r="AH47" s="63"/>
      <c r="AI47" s="63"/>
      <c r="AJ47" s="63"/>
    </row>
    <row r="48" spans="1:36" ht="15.6" x14ac:dyDescent="0.3">
      <c r="A48" s="99">
        <v>27</v>
      </c>
      <c r="B48" s="103"/>
      <c r="C48" s="104"/>
      <c r="D48" s="68">
        <v>3</v>
      </c>
      <c r="E48" s="68">
        <v>4</v>
      </c>
      <c r="F48" s="110"/>
      <c r="G48" s="68"/>
      <c r="H48" s="110"/>
      <c r="I48" s="110"/>
      <c r="J48" s="108">
        <f t="shared" si="1"/>
        <v>7</v>
      </c>
      <c r="K48" s="110"/>
      <c r="L48" s="110"/>
      <c r="M48" s="68"/>
      <c r="N48" s="68">
        <v>6</v>
      </c>
      <c r="O48" s="68"/>
      <c r="P48" s="110"/>
      <c r="Q48" s="110"/>
      <c r="R48" s="109">
        <f t="shared" si="2"/>
        <v>6</v>
      </c>
      <c r="T48" s="59"/>
      <c r="U48" s="59"/>
      <c r="V48" s="59"/>
      <c r="X48" s="105">
        <f t="shared" si="5"/>
        <v>3</v>
      </c>
      <c r="Y48" s="105">
        <f t="shared" si="6"/>
        <v>4</v>
      </c>
      <c r="Z48" s="105">
        <f t="shared" si="7"/>
        <v>6</v>
      </c>
      <c r="AA48" s="105"/>
      <c r="AB48" s="67"/>
      <c r="AC48" s="67"/>
      <c r="AD48" s="60"/>
      <c r="AE48" s="63" t="str">
        <f t="shared" si="8"/>
        <v>0</v>
      </c>
      <c r="AF48" s="63" t="str">
        <f t="shared" si="3"/>
        <v>1</v>
      </c>
      <c r="AG48" s="63" t="str">
        <f t="shared" si="4"/>
        <v>0</v>
      </c>
      <c r="AH48" s="63"/>
      <c r="AI48" s="63"/>
      <c r="AJ48" s="63"/>
    </row>
    <row r="49" spans="1:36" ht="15.6" x14ac:dyDescent="0.3">
      <c r="A49" s="99">
        <v>28</v>
      </c>
      <c r="B49" s="103"/>
      <c r="C49" s="104"/>
      <c r="D49" s="68">
        <v>5</v>
      </c>
      <c r="E49" s="68">
        <v>5</v>
      </c>
      <c r="F49" s="110"/>
      <c r="G49" s="68"/>
      <c r="H49" s="110"/>
      <c r="I49" s="110"/>
      <c r="J49" s="108">
        <f t="shared" si="1"/>
        <v>10</v>
      </c>
      <c r="K49" s="110"/>
      <c r="L49" s="110"/>
      <c r="M49" s="68"/>
      <c r="N49" s="68">
        <v>5</v>
      </c>
      <c r="O49" s="68"/>
      <c r="P49" s="110"/>
      <c r="Q49" s="110"/>
      <c r="R49" s="109">
        <f t="shared" si="2"/>
        <v>5</v>
      </c>
      <c r="S49" s="4"/>
      <c r="T49" s="59"/>
      <c r="U49" s="59"/>
      <c r="V49" s="59"/>
      <c r="X49" s="105">
        <f t="shared" si="5"/>
        <v>5</v>
      </c>
      <c r="Y49" s="105">
        <f t="shared" si="6"/>
        <v>5</v>
      </c>
      <c r="Z49" s="105">
        <f t="shared" si="7"/>
        <v>5</v>
      </c>
      <c r="AA49" s="105"/>
      <c r="AB49" s="67"/>
      <c r="AC49" s="67"/>
      <c r="AD49" s="60"/>
      <c r="AE49" s="63" t="str">
        <f t="shared" si="8"/>
        <v>1</v>
      </c>
      <c r="AF49" s="63" t="str">
        <f t="shared" si="3"/>
        <v>1</v>
      </c>
      <c r="AG49" s="63" t="str">
        <f t="shared" si="4"/>
        <v>0</v>
      </c>
      <c r="AH49" s="63"/>
      <c r="AI49" s="63"/>
      <c r="AJ49" s="63"/>
    </row>
    <row r="50" spans="1:36" ht="15.6" x14ac:dyDescent="0.3">
      <c r="A50" s="99">
        <v>29</v>
      </c>
      <c r="B50" s="103"/>
      <c r="C50" s="104"/>
      <c r="D50" s="68">
        <v>5</v>
      </c>
      <c r="E50" s="68">
        <v>5</v>
      </c>
      <c r="F50" s="110"/>
      <c r="G50" s="68"/>
      <c r="H50" s="110"/>
      <c r="I50" s="110"/>
      <c r="J50" s="108">
        <f t="shared" si="1"/>
        <v>10</v>
      </c>
      <c r="K50" s="110"/>
      <c r="L50" s="110"/>
      <c r="M50" s="68"/>
      <c r="N50" s="68">
        <v>7</v>
      </c>
      <c r="O50" s="68"/>
      <c r="P50" s="110"/>
      <c r="Q50" s="110"/>
      <c r="R50" s="109">
        <f t="shared" si="2"/>
        <v>7</v>
      </c>
      <c r="S50" s="4"/>
      <c r="T50" s="59"/>
      <c r="U50" s="59"/>
      <c r="V50" s="59"/>
      <c r="X50" s="105">
        <f t="shared" si="5"/>
        <v>5</v>
      </c>
      <c r="Y50" s="105">
        <f t="shared" si="6"/>
        <v>5</v>
      </c>
      <c r="Z50" s="105">
        <f t="shared" si="7"/>
        <v>7</v>
      </c>
      <c r="AA50" s="105"/>
      <c r="AB50" s="67"/>
      <c r="AC50" s="67"/>
      <c r="AD50" s="60"/>
      <c r="AE50" s="63" t="str">
        <f t="shared" si="8"/>
        <v>1</v>
      </c>
      <c r="AF50" s="63" t="str">
        <f t="shared" si="3"/>
        <v>1</v>
      </c>
      <c r="AG50" s="63" t="str">
        <f t="shared" si="4"/>
        <v>1</v>
      </c>
      <c r="AH50" s="63"/>
      <c r="AI50" s="63"/>
      <c r="AJ50" s="63"/>
    </row>
    <row r="51" spans="1:36" ht="15.6" x14ac:dyDescent="0.3">
      <c r="A51" s="99">
        <v>30</v>
      </c>
      <c r="B51" s="103"/>
      <c r="C51" s="104"/>
      <c r="D51" s="68">
        <v>5</v>
      </c>
      <c r="E51" s="68">
        <v>4</v>
      </c>
      <c r="F51" s="110"/>
      <c r="G51" s="68"/>
      <c r="H51" s="110"/>
      <c r="I51" s="110"/>
      <c r="J51" s="108">
        <f t="shared" si="1"/>
        <v>9</v>
      </c>
      <c r="K51" s="110"/>
      <c r="L51" s="110"/>
      <c r="M51" s="68"/>
      <c r="N51" s="68">
        <v>8</v>
      </c>
      <c r="O51" s="68"/>
      <c r="P51" s="110"/>
      <c r="Q51" s="110"/>
      <c r="R51" s="109">
        <f t="shared" si="2"/>
        <v>8</v>
      </c>
      <c r="S51" s="4"/>
      <c r="T51" s="59"/>
      <c r="U51" s="59"/>
      <c r="V51" s="59"/>
      <c r="X51" s="105">
        <f t="shared" si="5"/>
        <v>5</v>
      </c>
      <c r="Y51" s="105">
        <f t="shared" si="6"/>
        <v>4</v>
      </c>
      <c r="Z51" s="105">
        <f t="shared" si="7"/>
        <v>8</v>
      </c>
      <c r="AA51" s="105"/>
      <c r="AB51" s="67"/>
      <c r="AC51" s="67"/>
      <c r="AD51" s="60"/>
      <c r="AE51" s="63" t="str">
        <f t="shared" si="8"/>
        <v>1</v>
      </c>
      <c r="AF51" s="63" t="str">
        <f t="shared" si="3"/>
        <v>1</v>
      </c>
      <c r="AG51" s="63" t="str">
        <f t="shared" si="4"/>
        <v>1</v>
      </c>
      <c r="AH51" s="63"/>
      <c r="AI51" s="63"/>
      <c r="AJ51" s="63"/>
    </row>
    <row r="52" spans="1:36" ht="15.6" x14ac:dyDescent="0.3">
      <c r="A52" s="99">
        <v>31</v>
      </c>
      <c r="B52" s="103"/>
      <c r="C52" s="104"/>
      <c r="D52" s="68">
        <v>5</v>
      </c>
      <c r="E52" s="68">
        <v>5</v>
      </c>
      <c r="F52" s="110"/>
      <c r="G52" s="107"/>
      <c r="H52" s="110"/>
      <c r="I52" s="110"/>
      <c r="J52" s="108">
        <f t="shared" si="1"/>
        <v>10</v>
      </c>
      <c r="K52" s="110"/>
      <c r="L52" s="110"/>
      <c r="M52" s="68"/>
      <c r="N52" s="68">
        <v>9</v>
      </c>
      <c r="O52" s="68"/>
      <c r="P52" s="110"/>
      <c r="Q52" s="110"/>
      <c r="R52" s="109">
        <f t="shared" si="2"/>
        <v>9</v>
      </c>
      <c r="S52" s="4"/>
      <c r="T52" s="59"/>
      <c r="U52" s="59"/>
      <c r="V52" s="59"/>
      <c r="X52" s="105">
        <f t="shared" si="5"/>
        <v>5</v>
      </c>
      <c r="Y52" s="105">
        <f t="shared" si="6"/>
        <v>5</v>
      </c>
      <c r="Z52" s="105">
        <f t="shared" si="7"/>
        <v>9</v>
      </c>
      <c r="AA52" s="105"/>
      <c r="AB52" s="67"/>
      <c r="AC52" s="67"/>
      <c r="AD52" s="60"/>
      <c r="AE52" s="63" t="str">
        <f t="shared" si="8"/>
        <v>1</v>
      </c>
      <c r="AF52" s="63" t="str">
        <f t="shared" si="3"/>
        <v>1</v>
      </c>
      <c r="AG52" s="63" t="str">
        <f t="shared" si="4"/>
        <v>1</v>
      </c>
      <c r="AH52" s="63"/>
      <c r="AI52" s="63"/>
      <c r="AJ52" s="63"/>
    </row>
    <row r="53" spans="1:36" ht="15.6" x14ac:dyDescent="0.3">
      <c r="A53" s="99">
        <v>32</v>
      </c>
      <c r="B53" s="103"/>
      <c r="C53" s="104"/>
      <c r="D53" s="68">
        <v>5</v>
      </c>
      <c r="E53" s="68">
        <v>5</v>
      </c>
      <c r="F53" s="110"/>
      <c r="G53" s="68"/>
      <c r="H53" s="110"/>
      <c r="I53" s="110"/>
      <c r="J53" s="108">
        <f t="shared" si="1"/>
        <v>10</v>
      </c>
      <c r="K53" s="110"/>
      <c r="L53" s="110"/>
      <c r="M53" s="107"/>
      <c r="N53" s="107">
        <v>7</v>
      </c>
      <c r="O53" s="107"/>
      <c r="P53" s="110"/>
      <c r="Q53" s="110"/>
      <c r="R53" s="109">
        <f t="shared" si="2"/>
        <v>7</v>
      </c>
      <c r="S53" s="4"/>
      <c r="T53" s="59"/>
      <c r="U53" s="59"/>
      <c r="V53" s="59"/>
      <c r="X53" s="105">
        <f t="shared" si="5"/>
        <v>5</v>
      </c>
      <c r="Y53" s="105">
        <f t="shared" si="6"/>
        <v>5</v>
      </c>
      <c r="Z53" s="105">
        <f t="shared" si="7"/>
        <v>7</v>
      </c>
      <c r="AA53" s="105"/>
      <c r="AB53" s="67"/>
      <c r="AC53" s="67"/>
      <c r="AD53" s="60"/>
      <c r="AE53" s="63" t="str">
        <f t="shared" si="8"/>
        <v>1</v>
      </c>
      <c r="AF53" s="63" t="str">
        <f t="shared" si="3"/>
        <v>1</v>
      </c>
      <c r="AG53" s="63" t="str">
        <f t="shared" si="4"/>
        <v>1</v>
      </c>
      <c r="AH53" s="63"/>
      <c r="AI53" s="63"/>
      <c r="AJ53" s="63"/>
    </row>
    <row r="54" spans="1:36" ht="15.6" x14ac:dyDescent="0.3">
      <c r="A54" s="99">
        <v>33</v>
      </c>
      <c r="B54" s="103"/>
      <c r="C54" s="104"/>
      <c r="D54" s="68">
        <v>5</v>
      </c>
      <c r="E54" s="68">
        <v>5</v>
      </c>
      <c r="F54" s="110"/>
      <c r="G54" s="68"/>
      <c r="H54" s="110"/>
      <c r="I54" s="110"/>
      <c r="J54" s="108">
        <f t="shared" si="1"/>
        <v>10</v>
      </c>
      <c r="K54" s="110"/>
      <c r="L54" s="110"/>
      <c r="M54" s="68"/>
      <c r="N54" s="68">
        <v>8</v>
      </c>
      <c r="O54" s="68"/>
      <c r="P54" s="110"/>
      <c r="Q54" s="110"/>
      <c r="R54" s="109">
        <f t="shared" ref="R54:R85" si="9">SUM(L54:Q54)</f>
        <v>8</v>
      </c>
      <c r="T54" s="59"/>
      <c r="U54" s="59"/>
      <c r="V54" s="59"/>
      <c r="X54" s="105">
        <f t="shared" ref="X54:X85" si="10">D54+L54</f>
        <v>5</v>
      </c>
      <c r="Y54" s="105">
        <f t="shared" ref="Y54:Y85" si="11">E54+M54</f>
        <v>5</v>
      </c>
      <c r="Z54" s="105">
        <f t="shared" ref="Z54:Z85" si="12">F54+N54</f>
        <v>8</v>
      </c>
      <c r="AA54" s="105"/>
      <c r="AB54" s="67"/>
      <c r="AC54" s="67"/>
      <c r="AD54" s="60"/>
      <c r="AE54" s="63" t="str">
        <f t="shared" si="8"/>
        <v>1</v>
      </c>
      <c r="AF54" s="63" t="str">
        <f t="shared" si="3"/>
        <v>1</v>
      </c>
      <c r="AG54" s="63" t="str">
        <f t="shared" si="4"/>
        <v>1</v>
      </c>
      <c r="AH54" s="63"/>
      <c r="AI54" s="63"/>
      <c r="AJ54" s="63"/>
    </row>
    <row r="55" spans="1:36" ht="15.6" x14ac:dyDescent="0.3">
      <c r="A55" s="99">
        <v>34</v>
      </c>
      <c r="B55" s="103"/>
      <c r="C55" s="104"/>
      <c r="D55" s="68">
        <v>5</v>
      </c>
      <c r="E55" s="68">
        <v>2</v>
      </c>
      <c r="F55" s="110"/>
      <c r="G55" s="68"/>
      <c r="H55" s="110"/>
      <c r="I55" s="110"/>
      <c r="J55" s="108">
        <f t="shared" si="1"/>
        <v>7</v>
      </c>
      <c r="K55" s="110"/>
      <c r="L55" s="110"/>
      <c r="M55" s="68"/>
      <c r="N55" s="68">
        <v>5</v>
      </c>
      <c r="O55" s="68"/>
      <c r="P55" s="110"/>
      <c r="Q55" s="110"/>
      <c r="R55" s="109">
        <f t="shared" si="9"/>
        <v>5</v>
      </c>
      <c r="T55" s="59"/>
      <c r="U55" s="59"/>
      <c r="V55" s="59"/>
      <c r="X55" s="105">
        <f t="shared" si="10"/>
        <v>5</v>
      </c>
      <c r="Y55" s="105">
        <f t="shared" si="11"/>
        <v>2</v>
      </c>
      <c r="Z55" s="105">
        <f t="shared" si="12"/>
        <v>5</v>
      </c>
      <c r="AA55" s="105"/>
      <c r="AB55" s="67"/>
      <c r="AC55" s="67"/>
      <c r="AD55" s="60"/>
      <c r="AE55" s="63" t="str">
        <f t="shared" si="8"/>
        <v>1</v>
      </c>
      <c r="AF55" s="63" t="str">
        <f t="shared" si="3"/>
        <v>0</v>
      </c>
      <c r="AG55" s="63" t="str">
        <f t="shared" si="4"/>
        <v>0</v>
      </c>
      <c r="AH55" s="63"/>
      <c r="AI55" s="63"/>
      <c r="AJ55" s="63"/>
    </row>
    <row r="56" spans="1:36" ht="15.6" x14ac:dyDescent="0.3">
      <c r="A56" s="99">
        <v>35</v>
      </c>
      <c r="B56" s="103"/>
      <c r="C56" s="104"/>
      <c r="D56" s="68">
        <v>4</v>
      </c>
      <c r="E56" s="68">
        <v>2</v>
      </c>
      <c r="F56" s="110"/>
      <c r="G56" s="68"/>
      <c r="H56" s="110"/>
      <c r="I56" s="110"/>
      <c r="J56" s="108">
        <f t="shared" si="1"/>
        <v>6</v>
      </c>
      <c r="K56" s="110"/>
      <c r="L56" s="110"/>
      <c r="M56" s="68"/>
      <c r="N56" s="68">
        <v>6</v>
      </c>
      <c r="O56" s="68"/>
      <c r="P56" s="110"/>
      <c r="Q56" s="110"/>
      <c r="R56" s="109">
        <f t="shared" si="9"/>
        <v>6</v>
      </c>
      <c r="T56" s="59"/>
      <c r="U56" s="59"/>
      <c r="V56" s="59"/>
      <c r="X56" s="105">
        <f t="shared" si="10"/>
        <v>4</v>
      </c>
      <c r="Y56" s="105">
        <f t="shared" si="11"/>
        <v>2</v>
      </c>
      <c r="Z56" s="105">
        <f t="shared" si="12"/>
        <v>6</v>
      </c>
      <c r="AA56" s="105"/>
      <c r="AB56" s="67"/>
      <c r="AC56" s="67"/>
      <c r="AD56" s="60"/>
      <c r="AE56" s="63" t="str">
        <f t="shared" si="8"/>
        <v>1</v>
      </c>
      <c r="AF56" s="63" t="str">
        <f t="shared" si="3"/>
        <v>0</v>
      </c>
      <c r="AG56" s="63" t="str">
        <f t="shared" si="4"/>
        <v>0</v>
      </c>
      <c r="AH56" s="63"/>
      <c r="AI56" s="63"/>
      <c r="AJ56" s="63"/>
    </row>
    <row r="57" spans="1:36" ht="15.6" x14ac:dyDescent="0.3">
      <c r="A57" s="99">
        <v>36</v>
      </c>
      <c r="B57" s="103"/>
      <c r="C57" s="104"/>
      <c r="D57" s="68">
        <v>4</v>
      </c>
      <c r="E57" s="68">
        <v>4</v>
      </c>
      <c r="F57" s="110"/>
      <c r="G57" s="68"/>
      <c r="H57" s="110"/>
      <c r="I57" s="110"/>
      <c r="J57" s="108">
        <f t="shared" si="1"/>
        <v>8</v>
      </c>
      <c r="K57" s="110"/>
      <c r="L57" s="110"/>
      <c r="M57" s="68"/>
      <c r="N57" s="68">
        <v>4</v>
      </c>
      <c r="O57" s="68"/>
      <c r="P57" s="110"/>
      <c r="Q57" s="110"/>
      <c r="R57" s="109">
        <f t="shared" si="9"/>
        <v>4</v>
      </c>
      <c r="T57" s="59"/>
      <c r="U57" s="59"/>
      <c r="V57" s="59"/>
      <c r="X57" s="105">
        <f t="shared" si="10"/>
        <v>4</v>
      </c>
      <c r="Y57" s="105">
        <f t="shared" si="11"/>
        <v>4</v>
      </c>
      <c r="Z57" s="105">
        <f t="shared" si="12"/>
        <v>4</v>
      </c>
      <c r="AA57" s="105"/>
      <c r="AB57" s="67"/>
      <c r="AC57" s="67"/>
      <c r="AD57" s="60"/>
      <c r="AE57" s="63" t="str">
        <f t="shared" si="8"/>
        <v>1</v>
      </c>
      <c r="AF57" s="63" t="str">
        <f t="shared" si="3"/>
        <v>1</v>
      </c>
      <c r="AG57" s="63" t="str">
        <f t="shared" si="4"/>
        <v>0</v>
      </c>
      <c r="AH57" s="63"/>
      <c r="AI57" s="63"/>
      <c r="AJ57" s="63"/>
    </row>
    <row r="58" spans="1:36" ht="15.6" x14ac:dyDescent="0.3">
      <c r="A58" s="99">
        <v>37</v>
      </c>
      <c r="B58" s="103"/>
      <c r="C58" s="104"/>
      <c r="D58" s="68">
        <v>4</v>
      </c>
      <c r="E58" s="68">
        <v>4</v>
      </c>
      <c r="F58" s="110"/>
      <c r="G58" s="68"/>
      <c r="H58" s="110"/>
      <c r="I58" s="110"/>
      <c r="J58" s="108">
        <f t="shared" si="1"/>
        <v>8</v>
      </c>
      <c r="K58" s="110"/>
      <c r="L58" s="110"/>
      <c r="M58" s="68"/>
      <c r="N58" s="68">
        <v>7</v>
      </c>
      <c r="O58" s="68"/>
      <c r="P58" s="110"/>
      <c r="Q58" s="110"/>
      <c r="R58" s="109">
        <f t="shared" si="9"/>
        <v>7</v>
      </c>
      <c r="T58" s="59"/>
      <c r="U58" s="59"/>
      <c r="V58" s="59"/>
      <c r="X58" s="105">
        <f t="shared" si="10"/>
        <v>4</v>
      </c>
      <c r="Y58" s="105">
        <f t="shared" si="11"/>
        <v>4</v>
      </c>
      <c r="Z58" s="105">
        <f t="shared" si="12"/>
        <v>7</v>
      </c>
      <c r="AA58" s="105"/>
      <c r="AB58" s="67"/>
      <c r="AC58" s="67"/>
      <c r="AD58" s="60"/>
      <c r="AE58" s="63" t="str">
        <f t="shared" si="8"/>
        <v>1</v>
      </c>
      <c r="AF58" s="63" t="str">
        <f t="shared" si="3"/>
        <v>1</v>
      </c>
      <c r="AG58" s="63" t="str">
        <f t="shared" si="4"/>
        <v>1</v>
      </c>
      <c r="AH58" s="63"/>
      <c r="AI58" s="63"/>
      <c r="AJ58" s="63"/>
    </row>
    <row r="59" spans="1:36" ht="15.6" x14ac:dyDescent="0.3">
      <c r="A59" s="99">
        <v>38</v>
      </c>
      <c r="B59" s="103"/>
      <c r="C59" s="104"/>
      <c r="D59" s="68">
        <v>4</v>
      </c>
      <c r="E59" s="68">
        <v>4</v>
      </c>
      <c r="F59" s="110"/>
      <c r="G59" s="68"/>
      <c r="H59" s="110"/>
      <c r="I59" s="110"/>
      <c r="J59" s="108">
        <f t="shared" si="1"/>
        <v>8</v>
      </c>
      <c r="K59" s="110"/>
      <c r="L59" s="110"/>
      <c r="M59" s="68"/>
      <c r="N59" s="68">
        <v>8</v>
      </c>
      <c r="O59" s="68"/>
      <c r="P59" s="110"/>
      <c r="Q59" s="110"/>
      <c r="R59" s="109">
        <f t="shared" si="9"/>
        <v>8</v>
      </c>
      <c r="T59" s="59"/>
      <c r="U59" s="59"/>
      <c r="V59" s="59"/>
      <c r="X59" s="105">
        <f t="shared" si="10"/>
        <v>4</v>
      </c>
      <c r="Y59" s="105">
        <f t="shared" si="11"/>
        <v>4</v>
      </c>
      <c r="Z59" s="105">
        <f t="shared" si="12"/>
        <v>8</v>
      </c>
      <c r="AA59" s="105"/>
      <c r="AB59" s="67"/>
      <c r="AC59" s="67"/>
      <c r="AD59" s="60"/>
      <c r="AE59" s="63" t="str">
        <f t="shared" si="8"/>
        <v>1</v>
      </c>
      <c r="AF59" s="63" t="str">
        <f t="shared" si="3"/>
        <v>1</v>
      </c>
      <c r="AG59" s="63" t="str">
        <f t="shared" si="4"/>
        <v>1</v>
      </c>
      <c r="AH59" s="63"/>
      <c r="AI59" s="63"/>
      <c r="AJ59" s="63"/>
    </row>
    <row r="60" spans="1:36" ht="15.6" x14ac:dyDescent="0.3">
      <c r="A60" s="99">
        <v>39</v>
      </c>
      <c r="B60" s="103"/>
      <c r="C60" s="104"/>
      <c r="D60" s="68">
        <v>4</v>
      </c>
      <c r="E60" s="68">
        <v>2</v>
      </c>
      <c r="F60" s="110"/>
      <c r="G60" s="68"/>
      <c r="H60" s="110"/>
      <c r="I60" s="110"/>
      <c r="J60" s="108">
        <f t="shared" si="1"/>
        <v>6</v>
      </c>
      <c r="K60" s="110"/>
      <c r="L60" s="110"/>
      <c r="M60" s="68"/>
      <c r="N60" s="68">
        <v>9</v>
      </c>
      <c r="O60" s="68"/>
      <c r="P60" s="110"/>
      <c r="Q60" s="110"/>
      <c r="R60" s="109">
        <f t="shared" si="9"/>
        <v>9</v>
      </c>
      <c r="T60" s="59"/>
      <c r="U60" s="59"/>
      <c r="V60" s="59"/>
      <c r="X60" s="105">
        <f t="shared" si="10"/>
        <v>4</v>
      </c>
      <c r="Y60" s="105">
        <f t="shared" si="11"/>
        <v>2</v>
      </c>
      <c r="Z60" s="105">
        <f t="shared" si="12"/>
        <v>9</v>
      </c>
      <c r="AA60" s="105"/>
      <c r="AB60" s="67"/>
      <c r="AC60" s="67"/>
      <c r="AD60" s="60"/>
      <c r="AE60" s="63" t="str">
        <f t="shared" si="8"/>
        <v>1</v>
      </c>
      <c r="AF60" s="63" t="str">
        <f t="shared" si="3"/>
        <v>0</v>
      </c>
      <c r="AG60" s="63" t="str">
        <f t="shared" si="4"/>
        <v>1</v>
      </c>
      <c r="AH60" s="63"/>
      <c r="AI60" s="63"/>
      <c r="AJ60" s="63"/>
    </row>
    <row r="61" spans="1:36" ht="15.6" x14ac:dyDescent="0.3">
      <c r="A61" s="99">
        <v>40</v>
      </c>
      <c r="B61" s="103"/>
      <c r="C61" s="104"/>
      <c r="D61" s="68">
        <v>4</v>
      </c>
      <c r="E61" s="68">
        <v>4</v>
      </c>
      <c r="F61" s="110"/>
      <c r="G61" s="68"/>
      <c r="H61" s="110"/>
      <c r="I61" s="110"/>
      <c r="J61" s="108">
        <f t="shared" si="1"/>
        <v>8</v>
      </c>
      <c r="K61" s="110"/>
      <c r="L61" s="110"/>
      <c r="M61" s="68"/>
      <c r="N61" s="68">
        <v>6</v>
      </c>
      <c r="O61" s="68"/>
      <c r="P61" s="110"/>
      <c r="Q61" s="110"/>
      <c r="R61" s="109">
        <f t="shared" si="9"/>
        <v>6</v>
      </c>
      <c r="T61" s="59"/>
      <c r="U61" s="59"/>
      <c r="V61" s="59"/>
      <c r="X61" s="105">
        <f t="shared" si="10"/>
        <v>4</v>
      </c>
      <c r="Y61" s="105">
        <f t="shared" si="11"/>
        <v>4</v>
      </c>
      <c r="Z61" s="105">
        <f t="shared" si="12"/>
        <v>6</v>
      </c>
      <c r="AA61" s="105"/>
      <c r="AB61" s="67"/>
      <c r="AC61" s="67"/>
      <c r="AD61" s="60"/>
      <c r="AE61" s="63" t="str">
        <f t="shared" si="8"/>
        <v>1</v>
      </c>
      <c r="AF61" s="63" t="str">
        <f t="shared" si="3"/>
        <v>1</v>
      </c>
      <c r="AG61" s="63" t="str">
        <f t="shared" si="4"/>
        <v>0</v>
      </c>
      <c r="AH61" s="63"/>
      <c r="AI61" s="63"/>
      <c r="AJ61" s="63"/>
    </row>
    <row r="62" spans="1:36" ht="15.6" x14ac:dyDescent="0.3">
      <c r="A62" s="99">
        <v>41</v>
      </c>
      <c r="B62" s="103"/>
      <c r="C62" s="104"/>
      <c r="D62" s="68">
        <v>5</v>
      </c>
      <c r="E62" s="68">
        <v>4</v>
      </c>
      <c r="F62" s="110"/>
      <c r="G62" s="68"/>
      <c r="H62" s="110"/>
      <c r="I62" s="110"/>
      <c r="J62" s="108">
        <f t="shared" si="1"/>
        <v>9</v>
      </c>
      <c r="K62" s="110"/>
      <c r="L62" s="110"/>
      <c r="M62" s="68"/>
      <c r="N62" s="68">
        <v>5</v>
      </c>
      <c r="O62" s="68"/>
      <c r="P62" s="110"/>
      <c r="Q62" s="110"/>
      <c r="R62" s="109">
        <f t="shared" si="9"/>
        <v>5</v>
      </c>
      <c r="T62" s="59"/>
      <c r="U62" s="59"/>
      <c r="V62" s="59"/>
      <c r="X62" s="105">
        <f t="shared" si="10"/>
        <v>5</v>
      </c>
      <c r="Y62" s="105">
        <f t="shared" si="11"/>
        <v>4</v>
      </c>
      <c r="Z62" s="105">
        <f t="shared" si="12"/>
        <v>5</v>
      </c>
      <c r="AA62" s="105"/>
      <c r="AB62" s="67"/>
      <c r="AC62" s="67"/>
      <c r="AD62" s="60"/>
      <c r="AE62" s="63" t="str">
        <f t="shared" si="8"/>
        <v>1</v>
      </c>
      <c r="AF62" s="63" t="str">
        <f t="shared" si="3"/>
        <v>1</v>
      </c>
      <c r="AG62" s="63" t="str">
        <f t="shared" si="4"/>
        <v>0</v>
      </c>
      <c r="AH62" s="63"/>
      <c r="AI62" s="63"/>
      <c r="AJ62" s="63"/>
    </row>
    <row r="63" spans="1:36" ht="15.6" x14ac:dyDescent="0.3">
      <c r="A63" s="99">
        <v>42</v>
      </c>
      <c r="B63" s="103"/>
      <c r="C63" s="104"/>
      <c r="D63" s="68">
        <v>4</v>
      </c>
      <c r="E63" s="68">
        <v>5</v>
      </c>
      <c r="F63" s="110"/>
      <c r="G63" s="107"/>
      <c r="H63" s="110"/>
      <c r="I63" s="110"/>
      <c r="J63" s="108">
        <f t="shared" si="1"/>
        <v>9</v>
      </c>
      <c r="K63" s="110"/>
      <c r="L63" s="110"/>
      <c r="M63" s="68"/>
      <c r="N63" s="68">
        <v>7</v>
      </c>
      <c r="O63" s="68"/>
      <c r="P63" s="110"/>
      <c r="Q63" s="110"/>
      <c r="R63" s="109">
        <f t="shared" si="9"/>
        <v>7</v>
      </c>
      <c r="T63" s="59"/>
      <c r="U63" s="59"/>
      <c r="V63" s="59"/>
      <c r="X63" s="105">
        <f t="shared" si="10"/>
        <v>4</v>
      </c>
      <c r="Y63" s="105">
        <f t="shared" si="11"/>
        <v>5</v>
      </c>
      <c r="Z63" s="105">
        <f t="shared" si="12"/>
        <v>7</v>
      </c>
      <c r="AA63" s="105"/>
      <c r="AB63" s="67"/>
      <c r="AC63" s="67"/>
      <c r="AD63" s="60"/>
      <c r="AE63" s="63" t="str">
        <f t="shared" si="8"/>
        <v>1</v>
      </c>
      <c r="AF63" s="63" t="str">
        <f t="shared" si="3"/>
        <v>1</v>
      </c>
      <c r="AG63" s="63" t="str">
        <f t="shared" si="4"/>
        <v>1</v>
      </c>
      <c r="AH63" s="63"/>
      <c r="AI63" s="63"/>
      <c r="AJ63" s="63"/>
    </row>
    <row r="64" spans="1:36" ht="15.6" x14ac:dyDescent="0.3">
      <c r="A64" s="99">
        <v>43</v>
      </c>
      <c r="B64" s="103"/>
      <c r="C64" s="104"/>
      <c r="D64" s="68">
        <v>5</v>
      </c>
      <c r="E64" s="68">
        <v>5</v>
      </c>
      <c r="F64" s="110"/>
      <c r="G64" s="68"/>
      <c r="H64" s="110"/>
      <c r="I64" s="110"/>
      <c r="J64" s="108">
        <f t="shared" si="1"/>
        <v>10</v>
      </c>
      <c r="K64" s="110"/>
      <c r="L64" s="110"/>
      <c r="M64" s="68"/>
      <c r="N64" s="68">
        <v>8</v>
      </c>
      <c r="O64" s="68"/>
      <c r="P64" s="110"/>
      <c r="Q64" s="110"/>
      <c r="R64" s="109">
        <f t="shared" si="9"/>
        <v>8</v>
      </c>
      <c r="T64" s="59"/>
      <c r="U64" s="59"/>
      <c r="V64" s="59"/>
      <c r="X64" s="105">
        <f t="shared" si="10"/>
        <v>5</v>
      </c>
      <c r="Y64" s="105">
        <f t="shared" si="11"/>
        <v>5</v>
      </c>
      <c r="Z64" s="105">
        <f t="shared" si="12"/>
        <v>8</v>
      </c>
      <c r="AA64" s="105"/>
      <c r="AB64" s="67"/>
      <c r="AC64" s="67"/>
      <c r="AD64" s="60"/>
      <c r="AE64" s="63" t="str">
        <f t="shared" si="8"/>
        <v>1</v>
      </c>
      <c r="AF64" s="63" t="str">
        <f t="shared" si="3"/>
        <v>1</v>
      </c>
      <c r="AG64" s="63" t="str">
        <f t="shared" si="4"/>
        <v>1</v>
      </c>
      <c r="AH64" s="63"/>
      <c r="AI64" s="63"/>
      <c r="AJ64" s="63"/>
    </row>
    <row r="65" spans="1:36" ht="15.6" x14ac:dyDescent="0.3">
      <c r="A65" s="99">
        <v>44</v>
      </c>
      <c r="B65" s="103"/>
      <c r="C65" s="104"/>
      <c r="D65" s="68">
        <v>4</v>
      </c>
      <c r="E65" s="68">
        <v>4</v>
      </c>
      <c r="F65" s="110"/>
      <c r="G65" s="68"/>
      <c r="H65" s="110"/>
      <c r="I65" s="110"/>
      <c r="J65" s="108">
        <f t="shared" si="1"/>
        <v>8</v>
      </c>
      <c r="K65" s="110"/>
      <c r="L65" s="110"/>
      <c r="M65" s="107"/>
      <c r="N65" s="107">
        <v>5</v>
      </c>
      <c r="O65" s="107"/>
      <c r="P65" s="110"/>
      <c r="Q65" s="110"/>
      <c r="R65" s="109">
        <f t="shared" si="9"/>
        <v>5</v>
      </c>
      <c r="T65" s="59"/>
      <c r="U65" s="59"/>
      <c r="V65" s="59"/>
      <c r="X65" s="105">
        <f t="shared" si="10"/>
        <v>4</v>
      </c>
      <c r="Y65" s="105">
        <f t="shared" si="11"/>
        <v>4</v>
      </c>
      <c r="Z65" s="105">
        <f t="shared" si="12"/>
        <v>5</v>
      </c>
      <c r="AA65" s="105"/>
      <c r="AB65" s="67"/>
      <c r="AC65" s="67"/>
      <c r="AD65" s="60"/>
      <c r="AE65" s="63" t="str">
        <f t="shared" si="8"/>
        <v>1</v>
      </c>
      <c r="AF65" s="63" t="str">
        <f t="shared" si="3"/>
        <v>1</v>
      </c>
      <c r="AG65" s="63" t="str">
        <f t="shared" si="4"/>
        <v>0</v>
      </c>
      <c r="AH65" s="63"/>
      <c r="AI65" s="63"/>
      <c r="AJ65" s="63"/>
    </row>
    <row r="66" spans="1:36" ht="15.6" x14ac:dyDescent="0.3">
      <c r="A66" s="99">
        <v>45</v>
      </c>
      <c r="B66" s="103"/>
      <c r="C66" s="104"/>
      <c r="D66" s="68">
        <v>5</v>
      </c>
      <c r="E66" s="68">
        <v>5</v>
      </c>
      <c r="F66" s="110"/>
      <c r="G66" s="68"/>
      <c r="H66" s="110"/>
      <c r="I66" s="110"/>
      <c r="J66" s="108">
        <f t="shared" si="1"/>
        <v>10</v>
      </c>
      <c r="K66" s="110"/>
      <c r="L66" s="110"/>
      <c r="M66" s="68"/>
      <c r="N66" s="68">
        <v>6</v>
      </c>
      <c r="O66" s="68"/>
      <c r="P66" s="110"/>
      <c r="Q66" s="110"/>
      <c r="R66" s="109">
        <f t="shared" si="9"/>
        <v>6</v>
      </c>
      <c r="T66" s="59"/>
      <c r="U66" s="59"/>
      <c r="V66" s="59"/>
      <c r="X66" s="105">
        <f t="shared" si="10"/>
        <v>5</v>
      </c>
      <c r="Y66" s="105">
        <f t="shared" si="11"/>
        <v>5</v>
      </c>
      <c r="Z66" s="105">
        <f t="shared" si="12"/>
        <v>6</v>
      </c>
      <c r="AA66" s="105"/>
      <c r="AB66" s="67"/>
      <c r="AC66" s="67"/>
      <c r="AD66" s="60"/>
      <c r="AE66" s="63" t="str">
        <f t="shared" si="8"/>
        <v>1</v>
      </c>
      <c r="AF66" s="63" t="str">
        <f t="shared" si="3"/>
        <v>1</v>
      </c>
      <c r="AG66" s="63" t="str">
        <f t="shared" si="4"/>
        <v>0</v>
      </c>
      <c r="AH66" s="63"/>
      <c r="AI66" s="63"/>
      <c r="AJ66" s="63"/>
    </row>
    <row r="67" spans="1:36" ht="15.6" x14ac:dyDescent="0.3">
      <c r="A67" s="99">
        <v>46</v>
      </c>
      <c r="B67" s="103"/>
      <c r="C67" s="104"/>
      <c r="D67" s="68">
        <v>2</v>
      </c>
      <c r="E67" s="68">
        <v>5</v>
      </c>
      <c r="F67" s="110"/>
      <c r="G67" s="68"/>
      <c r="H67" s="110"/>
      <c r="I67" s="110"/>
      <c r="J67" s="108">
        <f t="shared" si="1"/>
        <v>7</v>
      </c>
      <c r="K67" s="110"/>
      <c r="L67" s="110"/>
      <c r="M67" s="68"/>
      <c r="N67" s="68">
        <v>8</v>
      </c>
      <c r="O67" s="68"/>
      <c r="P67" s="110"/>
      <c r="Q67" s="110"/>
      <c r="R67" s="109">
        <f t="shared" si="9"/>
        <v>8</v>
      </c>
      <c r="T67" s="59"/>
      <c r="U67" s="59"/>
      <c r="V67" s="59"/>
      <c r="X67" s="105">
        <f t="shared" si="10"/>
        <v>2</v>
      </c>
      <c r="Y67" s="105">
        <f t="shared" si="11"/>
        <v>5</v>
      </c>
      <c r="Z67" s="105">
        <f t="shared" si="12"/>
        <v>8</v>
      </c>
      <c r="AA67" s="105"/>
      <c r="AB67" s="67"/>
      <c r="AC67" s="67"/>
      <c r="AD67" s="60"/>
      <c r="AE67" s="63" t="str">
        <f t="shared" si="8"/>
        <v>0</v>
      </c>
      <c r="AF67" s="63" t="str">
        <f t="shared" si="3"/>
        <v>1</v>
      </c>
      <c r="AG67" s="63" t="str">
        <f t="shared" si="4"/>
        <v>1</v>
      </c>
      <c r="AH67" s="63"/>
      <c r="AI67" s="63"/>
      <c r="AJ67" s="63"/>
    </row>
    <row r="68" spans="1:36" ht="15.6" x14ac:dyDescent="0.3">
      <c r="A68" s="99">
        <v>47</v>
      </c>
      <c r="B68" s="103"/>
      <c r="C68" s="104"/>
      <c r="D68" s="68">
        <v>3</v>
      </c>
      <c r="E68" s="68">
        <v>5</v>
      </c>
      <c r="F68" s="110"/>
      <c r="G68" s="68"/>
      <c r="H68" s="110"/>
      <c r="I68" s="110"/>
      <c r="J68" s="108">
        <f t="shared" si="1"/>
        <v>8</v>
      </c>
      <c r="K68" s="110"/>
      <c r="L68" s="110"/>
      <c r="M68" s="68"/>
      <c r="N68" s="68">
        <v>9</v>
      </c>
      <c r="O68" s="68"/>
      <c r="P68" s="110"/>
      <c r="Q68" s="110"/>
      <c r="R68" s="109">
        <f t="shared" si="9"/>
        <v>9</v>
      </c>
      <c r="T68" s="59"/>
      <c r="U68" s="59"/>
      <c r="V68" s="59"/>
      <c r="X68" s="105">
        <f t="shared" si="10"/>
        <v>3</v>
      </c>
      <c r="Y68" s="105">
        <f t="shared" si="11"/>
        <v>5</v>
      </c>
      <c r="Z68" s="105">
        <f t="shared" si="12"/>
        <v>9</v>
      </c>
      <c r="AA68" s="105"/>
      <c r="AB68" s="67"/>
      <c r="AC68" s="67"/>
      <c r="AD68" s="60"/>
      <c r="AE68" s="63" t="str">
        <f t="shared" si="8"/>
        <v>0</v>
      </c>
      <c r="AF68" s="63" t="str">
        <f t="shared" si="3"/>
        <v>1</v>
      </c>
      <c r="AG68" s="63" t="str">
        <f t="shared" si="4"/>
        <v>1</v>
      </c>
      <c r="AH68" s="63"/>
      <c r="AI68" s="63"/>
      <c r="AJ68" s="63"/>
    </row>
    <row r="69" spans="1:36" ht="15.6" x14ac:dyDescent="0.3">
      <c r="A69" s="99">
        <v>48</v>
      </c>
      <c r="B69" s="103"/>
      <c r="C69" s="104"/>
      <c r="D69" s="68">
        <v>3</v>
      </c>
      <c r="E69" s="68">
        <v>2</v>
      </c>
      <c r="F69" s="110"/>
      <c r="G69" s="68"/>
      <c r="H69" s="110"/>
      <c r="I69" s="110"/>
      <c r="J69" s="108">
        <f t="shared" si="1"/>
        <v>5</v>
      </c>
      <c r="K69" s="110"/>
      <c r="L69" s="110"/>
      <c r="M69" s="68"/>
      <c r="N69" s="68">
        <v>8</v>
      </c>
      <c r="O69" s="68"/>
      <c r="P69" s="110"/>
      <c r="Q69" s="110"/>
      <c r="R69" s="109">
        <f t="shared" si="9"/>
        <v>8</v>
      </c>
      <c r="T69" s="59"/>
      <c r="U69" s="59"/>
      <c r="V69" s="59"/>
      <c r="X69" s="105">
        <f t="shared" si="10"/>
        <v>3</v>
      </c>
      <c r="Y69" s="105">
        <f t="shared" si="11"/>
        <v>2</v>
      </c>
      <c r="Z69" s="105">
        <f t="shared" si="12"/>
        <v>8</v>
      </c>
      <c r="AA69" s="105"/>
      <c r="AB69" s="67"/>
      <c r="AC69" s="67"/>
      <c r="AD69" s="60"/>
      <c r="AE69" s="63" t="str">
        <f t="shared" si="8"/>
        <v>0</v>
      </c>
      <c r="AF69" s="63" t="str">
        <f t="shared" si="3"/>
        <v>0</v>
      </c>
      <c r="AG69" s="63" t="str">
        <f t="shared" si="4"/>
        <v>1</v>
      </c>
      <c r="AH69" s="63"/>
      <c r="AI69" s="63"/>
      <c r="AJ69" s="63"/>
    </row>
    <row r="70" spans="1:36" ht="15.6" x14ac:dyDescent="0.3">
      <c r="A70" s="99">
        <v>49</v>
      </c>
      <c r="B70" s="103"/>
      <c r="C70" s="104"/>
      <c r="D70" s="68">
        <v>2</v>
      </c>
      <c r="E70" s="68">
        <v>2</v>
      </c>
      <c r="F70" s="110"/>
      <c r="G70" s="68"/>
      <c r="H70" s="110"/>
      <c r="I70" s="110"/>
      <c r="J70" s="108">
        <f t="shared" si="1"/>
        <v>4</v>
      </c>
      <c r="K70" s="110"/>
      <c r="L70" s="110"/>
      <c r="M70" s="68"/>
      <c r="N70" s="68">
        <v>9</v>
      </c>
      <c r="O70" s="68"/>
      <c r="P70" s="110"/>
      <c r="Q70" s="110"/>
      <c r="R70" s="109">
        <f t="shared" si="9"/>
        <v>9</v>
      </c>
      <c r="T70" s="59"/>
      <c r="U70" s="59"/>
      <c r="V70" s="59"/>
      <c r="X70" s="105">
        <f t="shared" si="10"/>
        <v>2</v>
      </c>
      <c r="Y70" s="105">
        <f t="shared" si="11"/>
        <v>2</v>
      </c>
      <c r="Z70" s="105">
        <f t="shared" si="12"/>
        <v>9</v>
      </c>
      <c r="AA70" s="105"/>
      <c r="AB70" s="67"/>
      <c r="AC70" s="67"/>
      <c r="AD70" s="60"/>
      <c r="AE70" s="63" t="str">
        <f t="shared" si="8"/>
        <v>0</v>
      </c>
      <c r="AF70" s="63" t="str">
        <f t="shared" si="3"/>
        <v>0</v>
      </c>
      <c r="AG70" s="63" t="str">
        <f t="shared" si="4"/>
        <v>1</v>
      </c>
      <c r="AH70" s="63"/>
      <c r="AI70" s="63"/>
      <c r="AJ70" s="63"/>
    </row>
    <row r="71" spans="1:36" ht="15.6" x14ac:dyDescent="0.3">
      <c r="A71" s="99">
        <v>50</v>
      </c>
      <c r="B71" s="103"/>
      <c r="C71" s="104"/>
      <c r="D71" s="68">
        <v>2</v>
      </c>
      <c r="E71" s="68">
        <v>4</v>
      </c>
      <c r="F71" s="110"/>
      <c r="G71" s="68"/>
      <c r="H71" s="110"/>
      <c r="I71" s="110"/>
      <c r="J71" s="108">
        <f t="shared" si="1"/>
        <v>6</v>
      </c>
      <c r="K71" s="110"/>
      <c r="L71" s="110"/>
      <c r="M71" s="68"/>
      <c r="N71" s="68">
        <v>7</v>
      </c>
      <c r="O71" s="68"/>
      <c r="P71" s="110"/>
      <c r="Q71" s="110"/>
      <c r="R71" s="109">
        <f t="shared" si="9"/>
        <v>7</v>
      </c>
      <c r="T71" s="59"/>
      <c r="U71" s="59"/>
      <c r="V71" s="59"/>
      <c r="X71" s="105">
        <f t="shared" si="10"/>
        <v>2</v>
      </c>
      <c r="Y71" s="105">
        <f t="shared" si="11"/>
        <v>4</v>
      </c>
      <c r="Z71" s="105">
        <f t="shared" si="12"/>
        <v>7</v>
      </c>
      <c r="AA71" s="105"/>
      <c r="AB71" s="67"/>
      <c r="AC71" s="67"/>
      <c r="AD71" s="60"/>
      <c r="AE71" s="63" t="str">
        <f t="shared" si="8"/>
        <v>0</v>
      </c>
      <c r="AF71" s="63" t="str">
        <f t="shared" si="3"/>
        <v>1</v>
      </c>
      <c r="AG71" s="63" t="str">
        <f t="shared" si="4"/>
        <v>1</v>
      </c>
      <c r="AH71" s="63"/>
      <c r="AI71" s="63"/>
      <c r="AJ71" s="63"/>
    </row>
    <row r="72" spans="1:36" ht="15.6" x14ac:dyDescent="0.3">
      <c r="A72" s="99">
        <v>51</v>
      </c>
      <c r="B72" s="103"/>
      <c r="C72" s="104"/>
      <c r="D72" s="68">
        <v>2</v>
      </c>
      <c r="E72" s="68">
        <v>4</v>
      </c>
      <c r="F72" s="110"/>
      <c r="G72" s="68"/>
      <c r="H72" s="110"/>
      <c r="I72" s="110"/>
      <c r="J72" s="108">
        <f t="shared" si="1"/>
        <v>6</v>
      </c>
      <c r="K72" s="110"/>
      <c r="L72" s="110"/>
      <c r="M72" s="68"/>
      <c r="N72" s="68">
        <v>8</v>
      </c>
      <c r="O72" s="68"/>
      <c r="P72" s="110"/>
      <c r="Q72" s="110"/>
      <c r="R72" s="109">
        <f t="shared" si="9"/>
        <v>8</v>
      </c>
      <c r="T72" s="59"/>
      <c r="U72" s="59"/>
      <c r="V72" s="59"/>
      <c r="X72" s="105">
        <f t="shared" si="10"/>
        <v>2</v>
      </c>
      <c r="Y72" s="105">
        <f t="shared" si="11"/>
        <v>4</v>
      </c>
      <c r="Z72" s="105">
        <f t="shared" si="12"/>
        <v>8</v>
      </c>
      <c r="AA72" s="105"/>
      <c r="AB72" s="67"/>
      <c r="AC72" s="67"/>
      <c r="AD72" s="60"/>
      <c r="AE72" s="63" t="str">
        <f t="shared" si="8"/>
        <v>0</v>
      </c>
      <c r="AF72" s="63" t="str">
        <f t="shared" si="3"/>
        <v>1</v>
      </c>
      <c r="AG72" s="63" t="str">
        <f t="shared" si="4"/>
        <v>1</v>
      </c>
      <c r="AH72" s="63"/>
      <c r="AI72" s="63"/>
      <c r="AJ72" s="63"/>
    </row>
    <row r="73" spans="1:36" ht="15.6" x14ac:dyDescent="0.3">
      <c r="A73" s="99">
        <v>52</v>
      </c>
      <c r="B73" s="103"/>
      <c r="C73" s="104"/>
      <c r="D73" s="68">
        <v>5</v>
      </c>
      <c r="E73" s="68">
        <v>4</v>
      </c>
      <c r="F73" s="110"/>
      <c r="G73" s="68"/>
      <c r="H73" s="110"/>
      <c r="I73" s="110"/>
      <c r="J73" s="108">
        <f t="shared" si="1"/>
        <v>9</v>
      </c>
      <c r="K73" s="110"/>
      <c r="L73" s="110"/>
      <c r="M73" s="68"/>
      <c r="N73" s="68">
        <v>5</v>
      </c>
      <c r="O73" s="68"/>
      <c r="P73" s="110"/>
      <c r="Q73" s="110"/>
      <c r="R73" s="109">
        <f t="shared" si="9"/>
        <v>5</v>
      </c>
      <c r="T73" s="59"/>
      <c r="U73" s="59"/>
      <c r="V73" s="59"/>
      <c r="X73" s="105">
        <f t="shared" si="10"/>
        <v>5</v>
      </c>
      <c r="Y73" s="105">
        <f t="shared" si="11"/>
        <v>4</v>
      </c>
      <c r="Z73" s="105">
        <f t="shared" si="12"/>
        <v>5</v>
      </c>
      <c r="AA73" s="105"/>
      <c r="AB73" s="67"/>
      <c r="AC73" s="67"/>
      <c r="AD73" s="60"/>
      <c r="AE73" s="63" t="str">
        <f t="shared" si="8"/>
        <v>1</v>
      </c>
      <c r="AF73" s="63" t="str">
        <f t="shared" si="3"/>
        <v>1</v>
      </c>
      <c r="AG73" s="63" t="str">
        <f t="shared" si="4"/>
        <v>0</v>
      </c>
      <c r="AH73" s="63"/>
      <c r="AI73" s="63"/>
      <c r="AJ73" s="63"/>
    </row>
    <row r="74" spans="1:36" ht="15.6" x14ac:dyDescent="0.3">
      <c r="A74" s="99">
        <v>53</v>
      </c>
      <c r="B74" s="103"/>
      <c r="C74" s="104"/>
      <c r="D74" s="68">
        <v>4</v>
      </c>
      <c r="E74" s="68">
        <v>2</v>
      </c>
      <c r="F74" s="110"/>
      <c r="G74" s="68"/>
      <c r="H74" s="110"/>
      <c r="I74" s="110"/>
      <c r="J74" s="108">
        <f t="shared" si="1"/>
        <v>6</v>
      </c>
      <c r="K74" s="110"/>
      <c r="L74" s="110"/>
      <c r="M74" s="68"/>
      <c r="N74" s="68">
        <v>8</v>
      </c>
      <c r="O74" s="68"/>
      <c r="P74" s="110"/>
      <c r="Q74" s="110"/>
      <c r="R74" s="109">
        <f t="shared" si="9"/>
        <v>8</v>
      </c>
      <c r="T74" s="59"/>
      <c r="U74" s="59"/>
      <c r="V74" s="59"/>
      <c r="X74" s="105">
        <f t="shared" si="10"/>
        <v>4</v>
      </c>
      <c r="Y74" s="105">
        <f t="shared" si="11"/>
        <v>2</v>
      </c>
      <c r="Z74" s="105">
        <f t="shared" si="12"/>
        <v>8</v>
      </c>
      <c r="AA74" s="105"/>
      <c r="AB74" s="67"/>
      <c r="AC74" s="67"/>
      <c r="AD74" s="60"/>
      <c r="AE74" s="63" t="str">
        <f t="shared" si="8"/>
        <v>1</v>
      </c>
      <c r="AF74" s="63" t="str">
        <f t="shared" si="3"/>
        <v>0</v>
      </c>
      <c r="AG74" s="63" t="str">
        <f t="shared" si="4"/>
        <v>1</v>
      </c>
      <c r="AH74" s="63"/>
      <c r="AI74" s="63"/>
      <c r="AJ74" s="63"/>
    </row>
    <row r="75" spans="1:36" ht="15.6" x14ac:dyDescent="0.3">
      <c r="A75" s="99">
        <v>54</v>
      </c>
      <c r="B75" s="103"/>
      <c r="C75" s="104"/>
      <c r="D75" s="68">
        <v>5</v>
      </c>
      <c r="E75" s="68">
        <v>4</v>
      </c>
      <c r="F75" s="110"/>
      <c r="G75" s="68"/>
      <c r="H75" s="110"/>
      <c r="I75" s="110"/>
      <c r="J75" s="108">
        <f t="shared" si="1"/>
        <v>9</v>
      </c>
      <c r="K75" s="110"/>
      <c r="L75" s="110"/>
      <c r="M75" s="68"/>
      <c r="N75" s="68">
        <v>9</v>
      </c>
      <c r="O75" s="68"/>
      <c r="P75" s="110"/>
      <c r="Q75" s="110"/>
      <c r="R75" s="109">
        <f t="shared" si="9"/>
        <v>9</v>
      </c>
      <c r="T75" s="59"/>
      <c r="U75" s="59"/>
      <c r="V75" s="59"/>
      <c r="X75" s="105">
        <f t="shared" si="10"/>
        <v>5</v>
      </c>
      <c r="Y75" s="105">
        <f t="shared" si="11"/>
        <v>4</v>
      </c>
      <c r="Z75" s="105">
        <f t="shared" si="12"/>
        <v>9</v>
      </c>
      <c r="AA75" s="105"/>
      <c r="AB75" s="67"/>
      <c r="AC75" s="67"/>
      <c r="AD75" s="60"/>
      <c r="AE75" s="63" t="str">
        <f t="shared" si="8"/>
        <v>1</v>
      </c>
      <c r="AF75" s="63" t="str">
        <f t="shared" si="3"/>
        <v>1</v>
      </c>
      <c r="AG75" s="63" t="str">
        <f t="shared" si="4"/>
        <v>1</v>
      </c>
      <c r="AH75" s="63"/>
      <c r="AI75" s="63"/>
      <c r="AJ75" s="63"/>
    </row>
    <row r="76" spans="1:36" ht="15.6" x14ac:dyDescent="0.3">
      <c r="A76" s="99">
        <v>55</v>
      </c>
      <c r="B76" s="103"/>
      <c r="C76" s="104"/>
      <c r="D76" s="68">
        <v>4</v>
      </c>
      <c r="E76" s="68">
        <v>4</v>
      </c>
      <c r="F76" s="110"/>
      <c r="G76" s="68"/>
      <c r="H76" s="110"/>
      <c r="I76" s="110"/>
      <c r="J76" s="108">
        <f t="shared" si="1"/>
        <v>8</v>
      </c>
      <c r="K76" s="110"/>
      <c r="L76" s="110"/>
      <c r="M76" s="68"/>
      <c r="N76" s="68">
        <v>8</v>
      </c>
      <c r="O76" s="68"/>
      <c r="P76" s="110"/>
      <c r="Q76" s="110"/>
      <c r="R76" s="109">
        <f t="shared" si="9"/>
        <v>8</v>
      </c>
      <c r="T76" s="59"/>
      <c r="U76" s="59"/>
      <c r="V76" s="59"/>
      <c r="X76" s="105">
        <f t="shared" si="10"/>
        <v>4</v>
      </c>
      <c r="Y76" s="105">
        <f t="shared" si="11"/>
        <v>4</v>
      </c>
      <c r="Z76" s="105">
        <f t="shared" si="12"/>
        <v>8</v>
      </c>
      <c r="AA76" s="105"/>
      <c r="AB76" s="67"/>
      <c r="AC76" s="67"/>
      <c r="AD76" s="60"/>
      <c r="AE76" s="63" t="str">
        <f t="shared" si="8"/>
        <v>1</v>
      </c>
      <c r="AF76" s="63" t="str">
        <f t="shared" si="3"/>
        <v>1</v>
      </c>
      <c r="AG76" s="63" t="str">
        <f t="shared" si="4"/>
        <v>1</v>
      </c>
      <c r="AH76" s="63"/>
      <c r="AI76" s="63"/>
      <c r="AJ76" s="63"/>
    </row>
    <row r="77" spans="1:36" ht="15.6" x14ac:dyDescent="0.3">
      <c r="A77" s="99">
        <v>56</v>
      </c>
      <c r="B77" s="103"/>
      <c r="C77" s="104"/>
      <c r="D77" s="68">
        <v>5</v>
      </c>
      <c r="E77" s="68">
        <v>5</v>
      </c>
      <c r="F77" s="110"/>
      <c r="G77" s="68"/>
      <c r="H77" s="110"/>
      <c r="I77" s="110"/>
      <c r="J77" s="108">
        <f t="shared" si="1"/>
        <v>10</v>
      </c>
      <c r="K77" s="110"/>
      <c r="L77" s="110"/>
      <c r="M77" s="107"/>
      <c r="N77" s="107">
        <v>8</v>
      </c>
      <c r="O77" s="107"/>
      <c r="P77" s="110"/>
      <c r="Q77" s="110"/>
      <c r="R77" s="109">
        <f t="shared" si="9"/>
        <v>8</v>
      </c>
      <c r="T77" s="59"/>
      <c r="U77" s="59"/>
      <c r="V77" s="59"/>
      <c r="X77" s="105">
        <f t="shared" si="10"/>
        <v>5</v>
      </c>
      <c r="Y77" s="105">
        <f t="shared" si="11"/>
        <v>5</v>
      </c>
      <c r="Z77" s="105">
        <f t="shared" si="12"/>
        <v>8</v>
      </c>
      <c r="AA77" s="105"/>
      <c r="AB77" s="67"/>
      <c r="AC77" s="67"/>
      <c r="AD77" s="60"/>
      <c r="AE77" s="63" t="str">
        <f t="shared" si="8"/>
        <v>1</v>
      </c>
      <c r="AF77" s="63" t="str">
        <f t="shared" si="3"/>
        <v>1</v>
      </c>
      <c r="AG77" s="63" t="str">
        <f t="shared" si="4"/>
        <v>1</v>
      </c>
      <c r="AH77" s="63"/>
      <c r="AI77" s="63"/>
      <c r="AJ77" s="63"/>
    </row>
    <row r="78" spans="1:36" ht="15.6" x14ac:dyDescent="0.3">
      <c r="A78" s="99">
        <v>57</v>
      </c>
      <c r="B78" s="103"/>
      <c r="C78" s="104"/>
      <c r="D78" s="68">
        <v>4</v>
      </c>
      <c r="E78" s="68">
        <v>5</v>
      </c>
      <c r="F78" s="110"/>
      <c r="G78" s="68"/>
      <c r="H78" s="110"/>
      <c r="I78" s="110"/>
      <c r="J78" s="108">
        <f t="shared" si="1"/>
        <v>9</v>
      </c>
      <c r="K78" s="110"/>
      <c r="L78" s="110"/>
      <c r="M78" s="68"/>
      <c r="N78" s="68">
        <v>7</v>
      </c>
      <c r="O78" s="68"/>
      <c r="P78" s="110"/>
      <c r="Q78" s="110"/>
      <c r="R78" s="109">
        <f t="shared" si="9"/>
        <v>7</v>
      </c>
      <c r="T78" s="59"/>
      <c r="U78" s="59"/>
      <c r="V78" s="59"/>
      <c r="X78" s="105">
        <f t="shared" si="10"/>
        <v>4</v>
      </c>
      <c r="Y78" s="105">
        <f t="shared" si="11"/>
        <v>5</v>
      </c>
      <c r="Z78" s="105">
        <f t="shared" si="12"/>
        <v>7</v>
      </c>
      <c r="AA78" s="105"/>
      <c r="AB78" s="67"/>
      <c r="AC78" s="67"/>
      <c r="AD78" s="60"/>
      <c r="AE78" s="63" t="str">
        <f t="shared" si="8"/>
        <v>1</v>
      </c>
      <c r="AF78" s="63" t="str">
        <f t="shared" si="3"/>
        <v>1</v>
      </c>
      <c r="AG78" s="63" t="str">
        <f t="shared" si="4"/>
        <v>1</v>
      </c>
      <c r="AH78" s="63"/>
      <c r="AI78" s="63"/>
      <c r="AJ78" s="63"/>
    </row>
    <row r="79" spans="1:36" ht="15.6" x14ac:dyDescent="0.3">
      <c r="A79" s="99">
        <v>58</v>
      </c>
      <c r="B79" s="103"/>
      <c r="C79" s="104"/>
      <c r="D79" s="68">
        <v>5</v>
      </c>
      <c r="E79" s="68">
        <v>4</v>
      </c>
      <c r="F79" s="110"/>
      <c r="G79" s="68"/>
      <c r="H79" s="110"/>
      <c r="I79" s="110"/>
      <c r="J79" s="108">
        <f t="shared" si="1"/>
        <v>9</v>
      </c>
      <c r="K79" s="110"/>
      <c r="L79" s="110"/>
      <c r="M79" s="68"/>
      <c r="N79" s="68">
        <v>75</v>
      </c>
      <c r="O79" s="68"/>
      <c r="P79" s="110"/>
      <c r="Q79" s="110"/>
      <c r="R79" s="109">
        <f t="shared" si="9"/>
        <v>75</v>
      </c>
      <c r="T79" s="59"/>
      <c r="U79" s="59"/>
      <c r="V79" s="59"/>
      <c r="X79" s="105">
        <f t="shared" si="10"/>
        <v>5</v>
      </c>
      <c r="Y79" s="105">
        <f t="shared" si="11"/>
        <v>4</v>
      </c>
      <c r="Z79" s="105">
        <f t="shared" si="12"/>
        <v>75</v>
      </c>
      <c r="AA79" s="105"/>
      <c r="AB79" s="67"/>
      <c r="AC79" s="67"/>
      <c r="AD79" s="60"/>
      <c r="AE79" s="63" t="str">
        <f t="shared" si="8"/>
        <v>1</v>
      </c>
      <c r="AF79" s="63" t="str">
        <f t="shared" si="3"/>
        <v>1</v>
      </c>
      <c r="AG79" s="63" t="str">
        <f t="shared" si="4"/>
        <v>1</v>
      </c>
      <c r="AH79" s="63"/>
      <c r="AI79" s="63"/>
      <c r="AJ79" s="63"/>
    </row>
    <row r="80" spans="1:36" ht="15.6" x14ac:dyDescent="0.3">
      <c r="A80" s="99">
        <v>59</v>
      </c>
      <c r="B80" s="103"/>
      <c r="C80" s="104"/>
      <c r="D80" s="68">
        <v>4</v>
      </c>
      <c r="E80" s="68">
        <v>5</v>
      </c>
      <c r="F80" s="110"/>
      <c r="G80" s="68"/>
      <c r="H80" s="110"/>
      <c r="I80" s="110"/>
      <c r="J80" s="108">
        <f t="shared" si="1"/>
        <v>9</v>
      </c>
      <c r="K80" s="110"/>
      <c r="L80" s="110"/>
      <c r="M80" s="68"/>
      <c r="N80" s="68">
        <v>4</v>
      </c>
      <c r="O80" s="68"/>
      <c r="P80" s="110"/>
      <c r="Q80" s="110"/>
      <c r="R80" s="109">
        <f t="shared" si="9"/>
        <v>4</v>
      </c>
      <c r="T80" s="59"/>
      <c r="U80" s="59"/>
      <c r="V80" s="59"/>
      <c r="X80" s="105">
        <f t="shared" si="10"/>
        <v>4</v>
      </c>
      <c r="Y80" s="105">
        <f t="shared" si="11"/>
        <v>5</v>
      </c>
      <c r="Z80" s="105">
        <f t="shared" si="12"/>
        <v>4</v>
      </c>
      <c r="AA80" s="105"/>
      <c r="AB80" s="67"/>
      <c r="AC80" s="67"/>
      <c r="AD80" s="60"/>
      <c r="AE80" s="63" t="str">
        <f t="shared" si="8"/>
        <v>1</v>
      </c>
      <c r="AF80" s="63" t="str">
        <f t="shared" si="3"/>
        <v>1</v>
      </c>
      <c r="AG80" s="63" t="str">
        <f t="shared" si="4"/>
        <v>0</v>
      </c>
      <c r="AH80" s="63"/>
      <c r="AI80" s="63"/>
      <c r="AJ80" s="63"/>
    </row>
    <row r="81" spans="1:36" ht="15.6" x14ac:dyDescent="0.3">
      <c r="A81" s="99">
        <v>60</v>
      </c>
      <c r="B81" s="103"/>
      <c r="C81" s="104"/>
      <c r="D81" s="68">
        <v>5</v>
      </c>
      <c r="E81" s="68">
        <v>5</v>
      </c>
      <c r="F81" s="110"/>
      <c r="G81" s="68"/>
      <c r="H81" s="110"/>
      <c r="I81" s="110"/>
      <c r="J81" s="108">
        <f t="shared" si="1"/>
        <v>10</v>
      </c>
      <c r="K81" s="110"/>
      <c r="L81" s="110"/>
      <c r="M81" s="68"/>
      <c r="N81" s="68">
        <v>5</v>
      </c>
      <c r="O81" s="68"/>
      <c r="P81" s="110"/>
      <c r="Q81" s="110"/>
      <c r="R81" s="109">
        <f t="shared" si="9"/>
        <v>5</v>
      </c>
      <c r="T81" s="59"/>
      <c r="U81" s="59"/>
      <c r="V81" s="59"/>
      <c r="X81" s="105">
        <f t="shared" si="10"/>
        <v>5</v>
      </c>
      <c r="Y81" s="105">
        <f t="shared" si="11"/>
        <v>5</v>
      </c>
      <c r="Z81" s="105">
        <f t="shared" si="12"/>
        <v>5</v>
      </c>
      <c r="AA81" s="105"/>
      <c r="AB81" s="67"/>
      <c r="AC81" s="67"/>
      <c r="AD81" s="60"/>
      <c r="AE81" s="63" t="str">
        <f t="shared" si="8"/>
        <v>1</v>
      </c>
      <c r="AF81" s="63" t="str">
        <f t="shared" si="3"/>
        <v>1</v>
      </c>
      <c r="AG81" s="63" t="str">
        <f t="shared" si="4"/>
        <v>0</v>
      </c>
      <c r="AH81" s="63"/>
      <c r="AI81" s="63"/>
      <c r="AJ81" s="63"/>
    </row>
    <row r="82" spans="1:36" ht="15.6" x14ac:dyDescent="0.3">
      <c r="A82" s="99">
        <v>61</v>
      </c>
      <c r="B82" s="103"/>
      <c r="C82" s="104"/>
      <c r="D82" s="68">
        <v>3</v>
      </c>
      <c r="E82" s="68">
        <v>5</v>
      </c>
      <c r="F82" s="110"/>
      <c r="G82" s="68"/>
      <c r="H82" s="110"/>
      <c r="I82" s="110"/>
      <c r="J82" s="108">
        <f t="shared" si="1"/>
        <v>8</v>
      </c>
      <c r="K82" s="110"/>
      <c r="L82" s="110"/>
      <c r="M82" s="68"/>
      <c r="N82" s="68">
        <v>4</v>
      </c>
      <c r="O82" s="68"/>
      <c r="P82" s="110"/>
      <c r="Q82" s="110"/>
      <c r="R82" s="109">
        <f t="shared" si="9"/>
        <v>4</v>
      </c>
      <c r="T82" s="59"/>
      <c r="U82" s="59"/>
      <c r="V82" s="59"/>
      <c r="X82" s="105">
        <f t="shared" si="10"/>
        <v>3</v>
      </c>
      <c r="Y82" s="105">
        <f t="shared" si="11"/>
        <v>5</v>
      </c>
      <c r="Z82" s="105">
        <f t="shared" si="12"/>
        <v>4</v>
      </c>
      <c r="AA82" s="105"/>
      <c r="AB82" s="67"/>
      <c r="AC82" s="67"/>
      <c r="AD82" s="60"/>
      <c r="AE82" s="63" t="str">
        <f t="shared" si="8"/>
        <v>0</v>
      </c>
      <c r="AF82" s="63" t="str">
        <f t="shared" si="3"/>
        <v>1</v>
      </c>
      <c r="AG82" s="63" t="str">
        <f t="shared" si="4"/>
        <v>0</v>
      </c>
      <c r="AH82" s="63"/>
      <c r="AI82" s="63"/>
      <c r="AJ82" s="63"/>
    </row>
    <row r="83" spans="1:36" ht="15.6" x14ac:dyDescent="0.3">
      <c r="A83" s="99">
        <v>62</v>
      </c>
      <c r="B83" s="103"/>
      <c r="C83" s="104"/>
      <c r="D83" s="68">
        <v>5</v>
      </c>
      <c r="E83" s="68">
        <v>2</v>
      </c>
      <c r="F83" s="110"/>
      <c r="G83" s="68"/>
      <c r="H83" s="110"/>
      <c r="I83" s="110"/>
      <c r="J83" s="108">
        <f t="shared" si="1"/>
        <v>7</v>
      </c>
      <c r="K83" s="110"/>
      <c r="L83" s="110"/>
      <c r="M83" s="68"/>
      <c r="N83" s="68">
        <v>5</v>
      </c>
      <c r="O83" s="68"/>
      <c r="P83" s="110"/>
      <c r="Q83" s="110"/>
      <c r="R83" s="109">
        <f t="shared" si="9"/>
        <v>5</v>
      </c>
      <c r="T83" s="59"/>
      <c r="U83" s="59"/>
      <c r="V83" s="59"/>
      <c r="X83" s="105">
        <f t="shared" si="10"/>
        <v>5</v>
      </c>
      <c r="Y83" s="105">
        <f t="shared" si="11"/>
        <v>2</v>
      </c>
      <c r="Z83" s="105">
        <f t="shared" si="12"/>
        <v>5</v>
      </c>
      <c r="AA83" s="105"/>
      <c r="AB83" s="67"/>
      <c r="AC83" s="67"/>
      <c r="AD83" s="60"/>
      <c r="AE83" s="63" t="str">
        <f t="shared" si="8"/>
        <v>1</v>
      </c>
      <c r="AF83" s="63" t="str">
        <f t="shared" si="3"/>
        <v>0</v>
      </c>
      <c r="AG83" s="63" t="str">
        <f t="shared" si="4"/>
        <v>0</v>
      </c>
      <c r="AH83" s="63"/>
      <c r="AI83" s="63"/>
      <c r="AJ83" s="63"/>
    </row>
    <row r="84" spans="1:36" ht="15.6" x14ac:dyDescent="0.3">
      <c r="A84" s="99">
        <v>63</v>
      </c>
      <c r="B84" s="103"/>
      <c r="C84" s="104"/>
      <c r="D84" s="115">
        <v>4</v>
      </c>
      <c r="E84" s="115">
        <v>3</v>
      </c>
      <c r="F84" s="110"/>
      <c r="G84" s="68"/>
      <c r="H84" s="110"/>
      <c r="I84" s="110"/>
      <c r="J84" s="108">
        <f t="shared" si="1"/>
        <v>7</v>
      </c>
      <c r="K84" s="110"/>
      <c r="L84" s="110"/>
      <c r="M84" s="68"/>
      <c r="N84" s="68">
        <v>9</v>
      </c>
      <c r="O84" s="68"/>
      <c r="P84" s="110"/>
      <c r="Q84" s="110"/>
      <c r="R84" s="109">
        <f t="shared" si="9"/>
        <v>9</v>
      </c>
      <c r="T84" s="59"/>
      <c r="U84" s="59"/>
      <c r="V84" s="59"/>
      <c r="X84" s="105">
        <f t="shared" si="10"/>
        <v>4</v>
      </c>
      <c r="Y84" s="105">
        <f t="shared" si="11"/>
        <v>3</v>
      </c>
      <c r="Z84" s="105">
        <f t="shared" si="12"/>
        <v>9</v>
      </c>
      <c r="AA84" s="105"/>
      <c r="AB84" s="67"/>
      <c r="AC84" s="67"/>
      <c r="AD84" s="60"/>
      <c r="AE84" s="63" t="str">
        <f t="shared" si="8"/>
        <v>1</v>
      </c>
      <c r="AF84" s="63" t="str">
        <f t="shared" si="3"/>
        <v>0</v>
      </c>
      <c r="AG84" s="63" t="str">
        <f t="shared" si="4"/>
        <v>1</v>
      </c>
      <c r="AH84" s="63"/>
      <c r="AI84" s="63"/>
      <c r="AJ84" s="63"/>
    </row>
    <row r="85" spans="1:36" ht="15.6" x14ac:dyDescent="0.3">
      <c r="A85" s="99">
        <v>64</v>
      </c>
      <c r="B85" s="103"/>
      <c r="C85" s="104"/>
      <c r="D85" s="115">
        <v>4</v>
      </c>
      <c r="E85" s="115">
        <v>2</v>
      </c>
      <c r="F85" s="110"/>
      <c r="G85" s="68"/>
      <c r="H85" s="110"/>
      <c r="I85" s="110"/>
      <c r="J85" s="108">
        <f t="shared" si="1"/>
        <v>6</v>
      </c>
      <c r="K85" s="110"/>
      <c r="L85" s="110"/>
      <c r="M85" s="68"/>
      <c r="N85" s="68">
        <v>8</v>
      </c>
      <c r="O85" s="68"/>
      <c r="P85" s="110"/>
      <c r="Q85" s="110"/>
      <c r="R85" s="109">
        <f t="shared" si="9"/>
        <v>8</v>
      </c>
      <c r="T85" s="59"/>
      <c r="U85" s="59"/>
      <c r="V85" s="59"/>
      <c r="X85" s="105">
        <f t="shared" si="10"/>
        <v>4</v>
      </c>
      <c r="Y85" s="105">
        <f t="shared" si="11"/>
        <v>2</v>
      </c>
      <c r="Z85" s="105">
        <f t="shared" si="12"/>
        <v>8</v>
      </c>
      <c r="AA85" s="105"/>
      <c r="AB85" s="67"/>
      <c r="AC85" s="67"/>
      <c r="AD85" s="60"/>
      <c r="AE85" s="63" t="str">
        <f t="shared" si="8"/>
        <v>1</v>
      </c>
      <c r="AF85" s="63" t="str">
        <f t="shared" si="3"/>
        <v>0</v>
      </c>
      <c r="AG85" s="63" t="str">
        <f t="shared" si="4"/>
        <v>1</v>
      </c>
      <c r="AH85" s="63"/>
      <c r="AI85" s="63"/>
      <c r="AJ85" s="63"/>
    </row>
    <row r="86" spans="1:36" ht="15.6" x14ac:dyDescent="0.3">
      <c r="A86" s="99">
        <v>65</v>
      </c>
      <c r="B86" s="103"/>
      <c r="C86" s="104"/>
      <c r="D86" s="115">
        <v>3</v>
      </c>
      <c r="E86" s="115">
        <v>3</v>
      </c>
      <c r="F86" s="110"/>
      <c r="G86" s="115"/>
      <c r="H86" s="110"/>
      <c r="I86" s="110"/>
      <c r="J86" s="108">
        <f t="shared" ref="J86:J95" si="13">SUM(D86:I86)</f>
        <v>6</v>
      </c>
      <c r="K86" s="110"/>
      <c r="L86" s="110"/>
      <c r="M86" s="68"/>
      <c r="N86" s="68">
        <v>7</v>
      </c>
      <c r="O86" s="68"/>
      <c r="P86" s="110"/>
      <c r="Q86" s="110"/>
      <c r="R86" s="109">
        <f t="shared" ref="R86:R95" si="14">SUM(L86:Q86)</f>
        <v>7</v>
      </c>
      <c r="T86" s="59"/>
      <c r="U86" s="59"/>
      <c r="V86" s="59"/>
      <c r="X86" s="105">
        <f t="shared" ref="X86:X95" si="15">D86+L86</f>
        <v>3</v>
      </c>
      <c r="Y86" s="105">
        <f t="shared" ref="Y86:Y95" si="16">E86+M86</f>
        <v>3</v>
      </c>
      <c r="Z86" s="105">
        <f t="shared" ref="Z86:Z95" si="17">F86+N86</f>
        <v>7</v>
      </c>
      <c r="AA86" s="105"/>
      <c r="AB86" s="67"/>
      <c r="AC86" s="67"/>
      <c r="AD86" s="60"/>
      <c r="AE86" s="63" t="str">
        <f t="shared" si="8"/>
        <v>0</v>
      </c>
      <c r="AF86" s="63" t="str">
        <f t="shared" ref="AF86:AF95" si="18">IF(Y86&gt;=$Y$19, "1","0")</f>
        <v>0</v>
      </c>
      <c r="AG86" s="63" t="str">
        <f t="shared" ref="AG86:AG95" si="19">IF(Z86&gt;=$Z$19, "1","0")</f>
        <v>1</v>
      </c>
      <c r="AH86" s="63"/>
      <c r="AI86" s="63"/>
      <c r="AJ86" s="63"/>
    </row>
    <row r="87" spans="1:36" ht="15.6" x14ac:dyDescent="0.3">
      <c r="A87" s="99">
        <v>66</v>
      </c>
      <c r="B87" s="103"/>
      <c r="C87" s="104"/>
      <c r="D87" s="115">
        <v>3</v>
      </c>
      <c r="E87" s="115">
        <v>2</v>
      </c>
      <c r="F87" s="110"/>
      <c r="G87" s="115"/>
      <c r="H87" s="110"/>
      <c r="I87" s="110"/>
      <c r="J87" s="108">
        <f t="shared" si="13"/>
        <v>5</v>
      </c>
      <c r="K87" s="110"/>
      <c r="L87" s="110"/>
      <c r="M87" s="68"/>
      <c r="N87" s="68">
        <v>8</v>
      </c>
      <c r="O87" s="68"/>
      <c r="P87" s="110"/>
      <c r="Q87" s="110"/>
      <c r="R87" s="109">
        <f t="shared" si="14"/>
        <v>8</v>
      </c>
      <c r="T87" s="59"/>
      <c r="U87" s="59"/>
      <c r="V87" s="59"/>
      <c r="X87" s="105">
        <f t="shared" si="15"/>
        <v>3</v>
      </c>
      <c r="Y87" s="105">
        <f t="shared" si="16"/>
        <v>2</v>
      </c>
      <c r="Z87" s="105">
        <f t="shared" si="17"/>
        <v>8</v>
      </c>
      <c r="AA87" s="105"/>
      <c r="AB87" s="67"/>
      <c r="AC87" s="67"/>
      <c r="AD87" s="60"/>
      <c r="AE87" s="63" t="str">
        <f t="shared" ref="AE87:AE95" si="20">IF(X87&gt;=$X$19, "1","0")</f>
        <v>0</v>
      </c>
      <c r="AF87" s="63" t="str">
        <f t="shared" si="18"/>
        <v>0</v>
      </c>
      <c r="AG87" s="63" t="str">
        <f t="shared" si="19"/>
        <v>1</v>
      </c>
      <c r="AH87" s="63"/>
      <c r="AI87" s="63"/>
      <c r="AJ87" s="63"/>
    </row>
    <row r="88" spans="1:36" ht="15.6" x14ac:dyDescent="0.3">
      <c r="A88" s="99">
        <v>67</v>
      </c>
      <c r="B88" s="103"/>
      <c r="C88" s="104"/>
      <c r="D88" s="115">
        <v>3</v>
      </c>
      <c r="E88" s="115">
        <v>3</v>
      </c>
      <c r="F88" s="110"/>
      <c r="G88" s="115"/>
      <c r="H88" s="110"/>
      <c r="I88" s="110"/>
      <c r="J88" s="108">
        <f t="shared" si="13"/>
        <v>6</v>
      </c>
      <c r="K88" s="110"/>
      <c r="L88" s="110"/>
      <c r="M88" s="68"/>
      <c r="N88" s="68">
        <v>9</v>
      </c>
      <c r="O88" s="68"/>
      <c r="P88" s="110"/>
      <c r="Q88" s="110"/>
      <c r="R88" s="109">
        <f t="shared" si="14"/>
        <v>9</v>
      </c>
      <c r="T88" s="59"/>
      <c r="U88" s="59"/>
      <c r="V88" s="59"/>
      <c r="X88" s="105">
        <f t="shared" si="15"/>
        <v>3</v>
      </c>
      <c r="Y88" s="105">
        <f t="shared" si="16"/>
        <v>3</v>
      </c>
      <c r="Z88" s="105">
        <f t="shared" si="17"/>
        <v>9</v>
      </c>
      <c r="AA88" s="105"/>
      <c r="AB88" s="67"/>
      <c r="AC88" s="67"/>
      <c r="AD88" s="60"/>
      <c r="AE88" s="63" t="str">
        <f t="shared" si="20"/>
        <v>0</v>
      </c>
      <c r="AF88" s="63" t="str">
        <f t="shared" si="18"/>
        <v>0</v>
      </c>
      <c r="AG88" s="63" t="str">
        <f t="shared" si="19"/>
        <v>1</v>
      </c>
      <c r="AH88" s="63"/>
      <c r="AI88" s="63"/>
      <c r="AJ88" s="63"/>
    </row>
    <row r="89" spans="1:36" ht="15.6" x14ac:dyDescent="0.3">
      <c r="A89" s="99">
        <v>68</v>
      </c>
      <c r="B89" s="103"/>
      <c r="C89" s="104"/>
      <c r="D89" s="115">
        <v>3</v>
      </c>
      <c r="E89" s="115">
        <v>4</v>
      </c>
      <c r="F89" s="110"/>
      <c r="G89" s="115"/>
      <c r="H89" s="110"/>
      <c r="I89" s="110"/>
      <c r="J89" s="108">
        <f t="shared" si="13"/>
        <v>7</v>
      </c>
      <c r="K89" s="110"/>
      <c r="L89" s="110"/>
      <c r="M89" s="107"/>
      <c r="N89" s="107">
        <v>2</v>
      </c>
      <c r="O89" s="107"/>
      <c r="P89" s="110"/>
      <c r="Q89" s="110"/>
      <c r="R89" s="109">
        <f t="shared" si="14"/>
        <v>2</v>
      </c>
      <c r="T89" s="59"/>
      <c r="U89" s="59"/>
      <c r="V89" s="59"/>
      <c r="X89" s="105">
        <f t="shared" si="15"/>
        <v>3</v>
      </c>
      <c r="Y89" s="105">
        <f t="shared" si="16"/>
        <v>4</v>
      </c>
      <c r="Z89" s="105">
        <f t="shared" si="17"/>
        <v>2</v>
      </c>
      <c r="AA89" s="105"/>
      <c r="AB89" s="67"/>
      <c r="AC89" s="67"/>
      <c r="AD89" s="60"/>
      <c r="AE89" s="63" t="str">
        <f t="shared" si="20"/>
        <v>0</v>
      </c>
      <c r="AF89" s="63" t="str">
        <f t="shared" si="18"/>
        <v>1</v>
      </c>
      <c r="AG89" s="63" t="str">
        <f t="shared" si="19"/>
        <v>0</v>
      </c>
      <c r="AH89" s="63"/>
      <c r="AI89" s="63"/>
      <c r="AJ89" s="63"/>
    </row>
    <row r="90" spans="1:36" ht="15.6" x14ac:dyDescent="0.3">
      <c r="A90" s="99">
        <v>69</v>
      </c>
      <c r="B90" s="103"/>
      <c r="C90" s="104"/>
      <c r="D90" s="115">
        <v>4</v>
      </c>
      <c r="E90" s="115">
        <v>4</v>
      </c>
      <c r="F90" s="110"/>
      <c r="G90" s="115"/>
      <c r="H90" s="110"/>
      <c r="I90" s="110"/>
      <c r="J90" s="108">
        <f t="shared" si="13"/>
        <v>8</v>
      </c>
      <c r="K90" s="110"/>
      <c r="L90" s="110"/>
      <c r="M90" s="115"/>
      <c r="N90" s="115">
        <v>8</v>
      </c>
      <c r="O90" s="115"/>
      <c r="P90" s="110"/>
      <c r="Q90" s="110"/>
      <c r="R90" s="109">
        <f t="shared" si="14"/>
        <v>8</v>
      </c>
      <c r="T90" s="59"/>
      <c r="U90" s="59"/>
      <c r="V90" s="59"/>
      <c r="X90" s="105">
        <f t="shared" si="15"/>
        <v>4</v>
      </c>
      <c r="Y90" s="105">
        <f t="shared" si="16"/>
        <v>4</v>
      </c>
      <c r="Z90" s="105">
        <f t="shared" si="17"/>
        <v>8</v>
      </c>
      <c r="AA90" s="105"/>
      <c r="AB90" s="67"/>
      <c r="AC90" s="67"/>
      <c r="AD90" s="60"/>
      <c r="AE90" s="63" t="str">
        <f t="shared" si="20"/>
        <v>1</v>
      </c>
      <c r="AF90" s="63" t="str">
        <f t="shared" si="18"/>
        <v>1</v>
      </c>
      <c r="AG90" s="63" t="str">
        <f t="shared" si="19"/>
        <v>1</v>
      </c>
      <c r="AH90" s="63"/>
      <c r="AI90" s="63"/>
      <c r="AJ90" s="63"/>
    </row>
    <row r="91" spans="1:36" ht="15.6" x14ac:dyDescent="0.3">
      <c r="A91" s="99">
        <v>70</v>
      </c>
      <c r="B91" s="103"/>
      <c r="C91" s="104"/>
      <c r="D91" s="115">
        <v>4</v>
      </c>
      <c r="E91" s="115">
        <v>4</v>
      </c>
      <c r="F91" s="110"/>
      <c r="G91" s="115"/>
      <c r="H91" s="110"/>
      <c r="I91" s="110"/>
      <c r="J91" s="108">
        <f t="shared" si="13"/>
        <v>8</v>
      </c>
      <c r="K91" s="110"/>
      <c r="L91" s="110"/>
      <c r="M91" s="115"/>
      <c r="N91" s="115">
        <v>8</v>
      </c>
      <c r="O91" s="115"/>
      <c r="P91" s="110"/>
      <c r="Q91" s="110"/>
      <c r="R91" s="109">
        <f t="shared" si="14"/>
        <v>8</v>
      </c>
      <c r="T91" s="59"/>
      <c r="U91" s="59"/>
      <c r="V91" s="59"/>
      <c r="X91" s="105">
        <f t="shared" si="15"/>
        <v>4</v>
      </c>
      <c r="Y91" s="105">
        <f t="shared" si="16"/>
        <v>4</v>
      </c>
      <c r="Z91" s="105">
        <f t="shared" si="17"/>
        <v>8</v>
      </c>
      <c r="AA91" s="105"/>
      <c r="AB91" s="67"/>
      <c r="AC91" s="67"/>
      <c r="AD91" s="60"/>
      <c r="AE91" s="63" t="str">
        <f t="shared" si="20"/>
        <v>1</v>
      </c>
      <c r="AF91" s="63" t="str">
        <f t="shared" si="18"/>
        <v>1</v>
      </c>
      <c r="AG91" s="63" t="str">
        <f t="shared" si="19"/>
        <v>1</v>
      </c>
      <c r="AH91" s="63"/>
      <c r="AI91" s="63"/>
      <c r="AJ91" s="63"/>
    </row>
    <row r="92" spans="1:36" ht="15.6" x14ac:dyDescent="0.3">
      <c r="A92" s="99">
        <v>71</v>
      </c>
      <c r="B92" s="103"/>
      <c r="C92" s="104"/>
      <c r="D92" s="115">
        <v>4</v>
      </c>
      <c r="E92" s="115">
        <v>4</v>
      </c>
      <c r="F92" s="110"/>
      <c r="G92" s="115"/>
      <c r="H92" s="110"/>
      <c r="I92" s="110"/>
      <c r="J92" s="108">
        <f t="shared" si="13"/>
        <v>8</v>
      </c>
      <c r="K92" s="110"/>
      <c r="L92" s="110"/>
      <c r="M92" s="115"/>
      <c r="N92" s="115">
        <v>9</v>
      </c>
      <c r="O92" s="115"/>
      <c r="P92" s="110"/>
      <c r="Q92" s="110"/>
      <c r="R92" s="109">
        <f t="shared" si="14"/>
        <v>9</v>
      </c>
      <c r="T92" s="59"/>
      <c r="U92" s="59"/>
      <c r="V92" s="59"/>
      <c r="X92" s="105">
        <f t="shared" si="15"/>
        <v>4</v>
      </c>
      <c r="Y92" s="105">
        <f t="shared" si="16"/>
        <v>4</v>
      </c>
      <c r="Z92" s="105">
        <f t="shared" si="17"/>
        <v>9</v>
      </c>
      <c r="AA92" s="105"/>
      <c r="AB92" s="67"/>
      <c r="AC92" s="67"/>
      <c r="AD92" s="60"/>
      <c r="AE92" s="63" t="str">
        <f t="shared" si="20"/>
        <v>1</v>
      </c>
      <c r="AF92" s="63" t="str">
        <f t="shared" si="18"/>
        <v>1</v>
      </c>
      <c r="AG92" s="63" t="str">
        <f t="shared" si="19"/>
        <v>1</v>
      </c>
      <c r="AH92" s="63"/>
      <c r="AI92" s="63"/>
      <c r="AJ92" s="63"/>
    </row>
    <row r="93" spans="1:36" ht="15.6" x14ac:dyDescent="0.3">
      <c r="A93" s="99">
        <v>72</v>
      </c>
      <c r="B93" s="103"/>
      <c r="C93" s="104"/>
      <c r="D93" s="115">
        <v>4</v>
      </c>
      <c r="E93" s="115">
        <v>4</v>
      </c>
      <c r="F93" s="110"/>
      <c r="G93" s="115"/>
      <c r="H93" s="110"/>
      <c r="I93" s="110"/>
      <c r="J93" s="108">
        <f t="shared" si="13"/>
        <v>8</v>
      </c>
      <c r="K93" s="110"/>
      <c r="L93" s="110"/>
      <c r="M93" s="115"/>
      <c r="N93" s="115">
        <v>8</v>
      </c>
      <c r="O93" s="115"/>
      <c r="P93" s="110"/>
      <c r="Q93" s="110"/>
      <c r="R93" s="109">
        <f t="shared" si="14"/>
        <v>8</v>
      </c>
      <c r="T93" s="59"/>
      <c r="U93" s="59"/>
      <c r="V93" s="59"/>
      <c r="X93" s="105">
        <f t="shared" si="15"/>
        <v>4</v>
      </c>
      <c r="Y93" s="105">
        <f t="shared" si="16"/>
        <v>4</v>
      </c>
      <c r="Z93" s="105">
        <f t="shared" si="17"/>
        <v>8</v>
      </c>
      <c r="AA93" s="105"/>
      <c r="AB93" s="67"/>
      <c r="AC93" s="67"/>
      <c r="AD93" s="60"/>
      <c r="AE93" s="63" t="str">
        <f t="shared" si="20"/>
        <v>1</v>
      </c>
      <c r="AF93" s="63" t="str">
        <f t="shared" si="18"/>
        <v>1</v>
      </c>
      <c r="AG93" s="63" t="str">
        <f t="shared" si="19"/>
        <v>1</v>
      </c>
      <c r="AH93" s="63"/>
      <c r="AI93" s="110"/>
      <c r="AJ93" s="110"/>
    </row>
    <row r="94" spans="1:36" ht="15.6" x14ac:dyDescent="0.3">
      <c r="A94" s="99">
        <v>73</v>
      </c>
      <c r="B94" s="103"/>
      <c r="C94" s="104"/>
      <c r="D94" s="115">
        <v>4</v>
      </c>
      <c r="E94" s="115">
        <v>2</v>
      </c>
      <c r="F94" s="110"/>
      <c r="G94" s="115"/>
      <c r="H94" s="110"/>
      <c r="I94" s="110"/>
      <c r="J94" s="108">
        <f t="shared" si="13"/>
        <v>6</v>
      </c>
      <c r="K94" s="110"/>
      <c r="L94" s="110"/>
      <c r="M94" s="115"/>
      <c r="N94" s="115">
        <v>7</v>
      </c>
      <c r="O94" s="115"/>
      <c r="P94" s="110"/>
      <c r="Q94" s="110"/>
      <c r="R94" s="109">
        <f t="shared" si="14"/>
        <v>7</v>
      </c>
      <c r="T94" s="59"/>
      <c r="U94" s="59"/>
      <c r="V94" s="59"/>
      <c r="X94" s="205">
        <f t="shared" si="15"/>
        <v>4</v>
      </c>
      <c r="Y94" s="205">
        <f t="shared" si="16"/>
        <v>2</v>
      </c>
      <c r="Z94" s="205">
        <f t="shared" si="17"/>
        <v>7</v>
      </c>
      <c r="AA94" s="205"/>
      <c r="AB94" s="206"/>
      <c r="AC94" s="206"/>
      <c r="AD94" s="60"/>
      <c r="AE94" s="63" t="str">
        <f t="shared" si="20"/>
        <v>1</v>
      </c>
      <c r="AF94" s="63" t="str">
        <f t="shared" si="18"/>
        <v>0</v>
      </c>
      <c r="AG94" s="63" t="str">
        <f t="shared" si="19"/>
        <v>1</v>
      </c>
      <c r="AH94" s="63"/>
      <c r="AI94" s="110"/>
      <c r="AJ94" s="110"/>
    </row>
    <row r="95" spans="1:36" ht="15.6" x14ac:dyDescent="0.3">
      <c r="A95" s="99">
        <v>74</v>
      </c>
      <c r="B95" s="103"/>
      <c r="C95" s="104"/>
      <c r="D95" s="115">
        <v>4</v>
      </c>
      <c r="E95" s="115">
        <v>3</v>
      </c>
      <c r="F95" s="110"/>
      <c r="G95" s="115"/>
      <c r="H95" s="110"/>
      <c r="I95" s="110"/>
      <c r="J95" s="108">
        <f t="shared" si="13"/>
        <v>7</v>
      </c>
      <c r="K95" s="110"/>
      <c r="L95" s="110"/>
      <c r="M95" s="115"/>
      <c r="N95" s="115">
        <v>7</v>
      </c>
      <c r="O95" s="115"/>
      <c r="P95" s="110"/>
      <c r="Q95" s="110"/>
      <c r="R95" s="74">
        <f t="shared" si="14"/>
        <v>7</v>
      </c>
      <c r="T95" s="59"/>
      <c r="U95" s="59"/>
      <c r="V95" s="59"/>
      <c r="X95" s="105">
        <f t="shared" si="15"/>
        <v>4</v>
      </c>
      <c r="Y95" s="105">
        <f t="shared" si="16"/>
        <v>3</v>
      </c>
      <c r="Z95" s="105">
        <f t="shared" si="17"/>
        <v>7</v>
      </c>
      <c r="AA95" s="105"/>
      <c r="AB95" s="67"/>
      <c r="AC95" s="67"/>
      <c r="AD95" s="60"/>
      <c r="AE95" s="63" t="str">
        <f t="shared" si="20"/>
        <v>1</v>
      </c>
      <c r="AF95" s="63" t="str">
        <f t="shared" si="18"/>
        <v>0</v>
      </c>
      <c r="AG95" s="63" t="str">
        <f t="shared" si="19"/>
        <v>1</v>
      </c>
      <c r="AH95" s="63"/>
      <c r="AI95" s="110"/>
      <c r="AJ95" s="110"/>
    </row>
    <row r="96" spans="1:36" x14ac:dyDescent="0.25">
      <c r="D96" s="78"/>
      <c r="E96" s="78"/>
      <c r="T96" s="59"/>
      <c r="U96" s="59"/>
      <c r="V96" s="59"/>
      <c r="X96" s="203"/>
      <c r="Y96" s="203"/>
      <c r="Z96" s="203"/>
      <c r="AA96" s="203"/>
      <c r="AB96" s="204"/>
      <c r="AC96" s="204"/>
      <c r="AD96" s="60"/>
      <c r="AE96" s="46"/>
      <c r="AF96" s="46"/>
      <c r="AG96" s="46"/>
    </row>
    <row r="97" spans="2:33" x14ac:dyDescent="0.25">
      <c r="T97" s="59"/>
      <c r="U97" s="59"/>
      <c r="V97" s="59"/>
      <c r="X97" s="203"/>
      <c r="Y97" s="203"/>
      <c r="Z97" s="203"/>
      <c r="AA97" s="203"/>
      <c r="AB97" s="204"/>
      <c r="AC97" s="204"/>
      <c r="AD97" s="60"/>
      <c r="AE97" s="46"/>
      <c r="AF97" s="46"/>
      <c r="AG97" s="46"/>
    </row>
    <row r="98" spans="2:33" x14ac:dyDescent="0.25">
      <c r="T98" s="59"/>
      <c r="U98" s="59"/>
      <c r="V98" s="59"/>
      <c r="X98" s="203"/>
      <c r="Y98" s="203"/>
      <c r="Z98" s="203"/>
      <c r="AA98" s="203"/>
      <c r="AB98" s="204"/>
      <c r="AC98" s="204"/>
      <c r="AD98" s="60"/>
      <c r="AE98" s="46"/>
      <c r="AF98" s="46"/>
      <c r="AG98" s="46"/>
    </row>
    <row r="99" spans="2:33" ht="15.6" x14ac:dyDescent="0.3">
      <c r="D99" s="4"/>
    </row>
    <row r="100" spans="2:33" ht="15" customHeight="1" x14ac:dyDescent="0.25">
      <c r="R100" s="262" t="s">
        <v>9</v>
      </c>
      <c r="S100" s="263"/>
      <c r="T100" s="263"/>
      <c r="U100" s="263"/>
      <c r="V100" s="263"/>
      <c r="W100" s="264"/>
      <c r="X100" s="191" t="s">
        <v>10</v>
      </c>
      <c r="Y100" s="35" t="s">
        <v>11</v>
      </c>
      <c r="Z100" s="35" t="s">
        <v>12</v>
      </c>
      <c r="AA100" s="35" t="s">
        <v>13</v>
      </c>
      <c r="AB100" s="35"/>
      <c r="AC100" s="35"/>
    </row>
    <row r="101" spans="2:33" ht="15" customHeight="1" x14ac:dyDescent="0.25">
      <c r="R101" s="267" t="s">
        <v>162</v>
      </c>
      <c r="S101" s="267"/>
      <c r="T101" s="267"/>
      <c r="U101" s="267"/>
      <c r="V101" s="267"/>
      <c r="W101" s="267"/>
      <c r="X101" s="106">
        <f>COUNTIF(AE22:AE508,"1")</f>
        <v>62</v>
      </c>
      <c r="Y101" s="106">
        <f>COUNTIF(AF22:AF508,"1")</f>
        <v>53</v>
      </c>
      <c r="Z101" s="106">
        <f>COUNTIF(AG22:AG508,"1")</f>
        <v>51</v>
      </c>
      <c r="AA101" s="106"/>
      <c r="AB101" s="106"/>
      <c r="AC101" s="106"/>
      <c r="AD101" s="54"/>
      <c r="AE101" s="48"/>
      <c r="AF101" s="48"/>
      <c r="AG101" s="48"/>
    </row>
    <row r="102" spans="2:33" ht="15" customHeight="1" x14ac:dyDescent="0.25">
      <c r="R102" s="245" t="s">
        <v>77</v>
      </c>
      <c r="S102" s="245"/>
      <c r="T102" s="245"/>
      <c r="U102" s="245"/>
      <c r="V102" s="245"/>
      <c r="W102" s="245"/>
      <c r="X102" s="66">
        <v>74</v>
      </c>
      <c r="Y102" s="66">
        <v>74</v>
      </c>
      <c r="Z102" s="66">
        <v>74</v>
      </c>
      <c r="AA102" s="66"/>
      <c r="AB102" s="66"/>
      <c r="AC102" s="66"/>
      <c r="AD102" s="54"/>
    </row>
    <row r="103" spans="2:33" x14ac:dyDescent="0.25">
      <c r="R103" s="265" t="s">
        <v>161</v>
      </c>
      <c r="S103" s="265"/>
      <c r="T103" s="265"/>
      <c r="U103" s="265"/>
      <c r="V103" s="265"/>
      <c r="W103" s="265"/>
      <c r="X103" s="186">
        <f>(X101/X102)*100</f>
        <v>83.78378378378379</v>
      </c>
      <c r="Y103" s="186">
        <f t="shared" ref="Y103" si="21">(Y101/Y102)*100</f>
        <v>71.621621621621628</v>
      </c>
      <c r="Z103" s="186">
        <f>(Z101/Z102)*100</f>
        <v>68.918918918918919</v>
      </c>
      <c r="AA103" s="186"/>
      <c r="AB103" s="186"/>
      <c r="AC103" s="186"/>
      <c r="AD103" s="54"/>
    </row>
    <row r="104" spans="2:33" x14ac:dyDescent="0.25">
      <c r="R104" s="265" t="s">
        <v>25</v>
      </c>
      <c r="S104" s="265"/>
      <c r="T104" s="265"/>
      <c r="U104" s="265"/>
      <c r="V104" s="265"/>
      <c r="W104" s="265"/>
      <c r="X104" s="66">
        <v>3</v>
      </c>
      <c r="Y104" s="64">
        <v>3</v>
      </c>
      <c r="Z104" s="64">
        <v>3</v>
      </c>
      <c r="AA104" s="64"/>
      <c r="AB104" s="64"/>
      <c r="AC104" s="64"/>
      <c r="AD104" s="48"/>
      <c r="AE104" s="5" t="s">
        <v>78</v>
      </c>
    </row>
    <row r="105" spans="2:33" ht="15.6" x14ac:dyDescent="0.25">
      <c r="Y105" s="8"/>
      <c r="Z105" s="8"/>
      <c r="AA105" s="8"/>
      <c r="AB105" s="8"/>
      <c r="AC105" s="8"/>
      <c r="AD105" s="8"/>
    </row>
    <row r="106" spans="2:33" ht="15.6" x14ac:dyDescent="0.3">
      <c r="B106" s="3" t="s">
        <v>82</v>
      </c>
      <c r="C106" s="48"/>
      <c r="T106" s="4"/>
      <c r="U106" s="4"/>
      <c r="V106" s="4"/>
      <c r="W106" s="4"/>
      <c r="X106" s="4"/>
      <c r="Y106" s="6"/>
      <c r="Z106" s="4"/>
      <c r="AA106" s="4"/>
      <c r="AB106" s="4"/>
      <c r="AC106" s="4"/>
      <c r="AD106" s="4"/>
      <c r="AE106" s="4"/>
    </row>
    <row r="107" spans="2:33" ht="15.6" x14ac:dyDescent="0.3">
      <c r="T107" s="4"/>
      <c r="U107" s="4"/>
      <c r="V107" s="4"/>
      <c r="W107" s="4"/>
      <c r="X107" s="4"/>
      <c r="Y107" s="7"/>
      <c r="Z107" s="4"/>
      <c r="AA107" s="4"/>
      <c r="AB107" s="4"/>
      <c r="AC107" s="4"/>
      <c r="AD107" s="4"/>
      <c r="AE107" s="4"/>
    </row>
    <row r="108" spans="2:33" ht="15.6" x14ac:dyDescent="0.3"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2:33" ht="15.6" x14ac:dyDescent="0.3">
      <c r="T109" s="4"/>
      <c r="U109" s="4"/>
      <c r="V109" s="4"/>
      <c r="W109" s="4"/>
      <c r="X109" s="3"/>
      <c r="Y109" s="4"/>
      <c r="Z109" s="4"/>
      <c r="AA109" s="4"/>
      <c r="AB109" s="4"/>
      <c r="AC109" s="4"/>
      <c r="AD109" s="4"/>
      <c r="AE109" s="4"/>
    </row>
    <row r="110" spans="2:33" ht="15.6" x14ac:dyDescent="0.3">
      <c r="T110" s="4"/>
      <c r="U110" s="4"/>
      <c r="V110" s="4"/>
      <c r="W110" s="4"/>
      <c r="X110" s="4"/>
      <c r="Y110" s="4"/>
      <c r="Z110" s="4"/>
      <c r="AA110" s="3"/>
      <c r="AB110" s="4"/>
      <c r="AC110" s="4"/>
      <c r="AD110" s="4"/>
      <c r="AE110" s="4"/>
    </row>
    <row r="111" spans="2:33" ht="15.6" x14ac:dyDescent="0.3">
      <c r="Y111" s="4"/>
      <c r="Z111" s="4"/>
      <c r="AA111" s="4"/>
      <c r="AB111" s="4"/>
      <c r="AC111" s="4"/>
      <c r="AD111" s="4"/>
    </row>
  </sheetData>
  <mergeCells count="17">
    <mergeCell ref="R100:W100"/>
    <mergeCell ref="R101:W101"/>
    <mergeCell ref="R102:W102"/>
    <mergeCell ref="R103:W103"/>
    <mergeCell ref="R104:W104"/>
    <mergeCell ref="C18:J18"/>
    <mergeCell ref="L18:R18"/>
    <mergeCell ref="X18:AC18"/>
    <mergeCell ref="X20:AC20"/>
    <mergeCell ref="U16:W16"/>
    <mergeCell ref="U15:W15"/>
    <mergeCell ref="A7:K7"/>
    <mergeCell ref="A9:C9"/>
    <mergeCell ref="A11:C11"/>
    <mergeCell ref="A1:J1"/>
    <mergeCell ref="A2:J2"/>
    <mergeCell ref="A14:E14"/>
  </mergeCells>
  <pageMargins left="0.7" right="0.2" top="0.5" bottom="0.5" header="0.3" footer="0.3"/>
  <pageSetup paperSize="8" scale="5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7"/>
  <sheetViews>
    <sheetView zoomScaleNormal="100" workbookViewId="0">
      <selection activeCell="B102" sqref="B102:C102"/>
    </sheetView>
  </sheetViews>
  <sheetFormatPr defaultColWidth="9.109375" defaultRowHeight="13.8" x14ac:dyDescent="0.25"/>
  <cols>
    <col min="1" max="1" width="5.5546875" style="46" customWidth="1"/>
    <col min="2" max="2" width="9" style="46" customWidth="1"/>
    <col min="3" max="3" width="14.88671875" style="5" customWidth="1"/>
    <col min="4" max="6" width="10.88671875" style="5" bestFit="1" customWidth="1"/>
    <col min="7" max="7" width="9.109375" style="5"/>
    <col min="8" max="8" width="12.5546875" style="5" bestFit="1" customWidth="1"/>
    <col min="9" max="9" width="7.6640625" style="5" customWidth="1"/>
    <col min="10" max="16384" width="9.109375" style="5"/>
  </cols>
  <sheetData>
    <row r="1" spans="1:12" ht="19.5" customHeight="1" x14ac:dyDescent="0.35">
      <c r="A1" s="282" t="s">
        <v>148</v>
      </c>
      <c r="B1" s="283"/>
      <c r="C1" s="283"/>
      <c r="D1" s="283"/>
      <c r="E1" s="283"/>
      <c r="F1" s="283"/>
      <c r="G1" s="188"/>
      <c r="H1" s="188"/>
      <c r="I1" s="142"/>
    </row>
    <row r="2" spans="1:12" ht="22.5" customHeight="1" thickBot="1" x14ac:dyDescent="0.4">
      <c r="A2" s="284" t="s">
        <v>141</v>
      </c>
      <c r="B2" s="285"/>
      <c r="C2" s="285"/>
      <c r="D2" s="285"/>
      <c r="E2" s="285"/>
      <c r="F2" s="285"/>
      <c r="G2" s="189"/>
      <c r="H2" s="189"/>
      <c r="I2" s="190"/>
    </row>
    <row r="3" spans="1:12" ht="15.75" customHeight="1" x14ac:dyDescent="0.3">
      <c r="A3" s="3" t="s">
        <v>76</v>
      </c>
      <c r="B3" s="3"/>
      <c r="C3" s="4"/>
      <c r="D3" s="4"/>
      <c r="E3" s="4"/>
      <c r="F3" s="4"/>
      <c r="G3" s="4"/>
      <c r="H3" s="4"/>
      <c r="I3" s="4"/>
      <c r="J3" s="4"/>
    </row>
    <row r="4" spans="1:12" ht="15.6" x14ac:dyDescent="0.3">
      <c r="A4" s="4"/>
      <c r="B4" s="4"/>
      <c r="C4" s="4"/>
      <c r="D4" s="4"/>
      <c r="E4" s="4"/>
      <c r="F4" s="4"/>
      <c r="G4" s="4"/>
      <c r="H4" s="4"/>
      <c r="I4" s="4"/>
      <c r="J4" s="4"/>
    </row>
    <row r="5" spans="1:12" ht="15.6" x14ac:dyDescent="0.3">
      <c r="A5" s="209" t="s">
        <v>17</v>
      </c>
      <c r="B5" s="209"/>
      <c r="C5" s="209"/>
      <c r="D5" s="209"/>
      <c r="E5" s="209"/>
      <c r="F5" s="209"/>
      <c r="G5" s="209"/>
      <c r="H5" s="209"/>
      <c r="I5" s="209"/>
      <c r="J5" s="209"/>
      <c r="K5" s="209"/>
      <c r="L5" s="209"/>
    </row>
    <row r="6" spans="1:12" ht="14.4" x14ac:dyDescent="0.3">
      <c r="A6"/>
      <c r="B6"/>
      <c r="C6"/>
      <c r="D6"/>
      <c r="E6" s="9"/>
      <c r="F6" s="9"/>
      <c r="G6" s="9"/>
      <c r="H6" s="9"/>
      <c r="I6" s="9"/>
      <c r="J6" s="9"/>
      <c r="K6" s="9"/>
      <c r="L6" s="9"/>
    </row>
    <row r="7" spans="1:12" ht="15.6" x14ac:dyDescent="0.3">
      <c r="A7" s="141" t="s">
        <v>83</v>
      </c>
      <c r="B7" s="141"/>
      <c r="C7" s="141"/>
      <c r="D7" s="141"/>
      <c r="E7" s="9"/>
      <c r="F7" s="9"/>
      <c r="G7" s="9"/>
      <c r="H7" s="9"/>
      <c r="I7" s="9"/>
      <c r="J7" s="9"/>
      <c r="K7" s="9"/>
      <c r="L7" s="9"/>
    </row>
    <row r="8" spans="1:12" ht="14.4" x14ac:dyDescent="0.3">
      <c r="A8"/>
      <c r="B8"/>
      <c r="C8"/>
      <c r="D8"/>
      <c r="E8" s="9"/>
      <c r="F8" s="9"/>
      <c r="G8" s="9"/>
      <c r="H8" s="9"/>
      <c r="I8" s="9"/>
      <c r="J8" s="9"/>
      <c r="K8" s="9"/>
      <c r="L8" s="9"/>
    </row>
    <row r="9" spans="1:12" ht="15.6" x14ac:dyDescent="0.3">
      <c r="A9" s="3" t="s">
        <v>84</v>
      </c>
      <c r="B9" s="3"/>
      <c r="C9" s="3"/>
      <c r="D9"/>
      <c r="E9" s="9"/>
      <c r="F9" s="9"/>
      <c r="G9" s="9"/>
      <c r="H9" s="9"/>
      <c r="I9" s="78"/>
      <c r="J9" s="9"/>
      <c r="K9" s="9"/>
      <c r="L9" s="9"/>
    </row>
    <row r="10" spans="1:12" ht="15.6" x14ac:dyDescent="0.3">
      <c r="A10" s="3"/>
      <c r="B10" s="3"/>
      <c r="C10" s="3"/>
      <c r="D10" s="3"/>
      <c r="E10" s="4"/>
      <c r="F10" s="4"/>
      <c r="G10" s="4"/>
      <c r="H10" s="4"/>
      <c r="I10" s="4"/>
      <c r="J10" s="4"/>
    </row>
    <row r="11" spans="1:12" ht="15.6" x14ac:dyDescent="0.3">
      <c r="A11" s="3" t="s">
        <v>122</v>
      </c>
      <c r="B11" s="3"/>
      <c r="C11" s="3"/>
      <c r="D11" s="4"/>
      <c r="E11" s="4"/>
      <c r="F11" s="4"/>
      <c r="G11" s="4"/>
      <c r="H11" s="4"/>
      <c r="I11" s="4"/>
      <c r="J11" s="4"/>
    </row>
    <row r="12" spans="1:12" ht="15.6" x14ac:dyDescent="0.3">
      <c r="A12" s="3"/>
      <c r="B12" s="3"/>
      <c r="C12" s="3"/>
      <c r="D12" s="3"/>
      <c r="E12" s="4"/>
      <c r="F12" s="4"/>
      <c r="G12" s="4"/>
      <c r="H12" s="4"/>
      <c r="I12" s="4"/>
      <c r="J12" s="4"/>
    </row>
    <row r="13" spans="1:12" ht="15.6" x14ac:dyDescent="0.3">
      <c r="A13" s="3" t="s">
        <v>123</v>
      </c>
      <c r="B13" s="3"/>
      <c r="C13" s="3"/>
      <c r="D13" s="4"/>
      <c r="E13" s="4"/>
      <c r="F13" s="4"/>
      <c r="G13" s="4"/>
      <c r="H13" s="4"/>
      <c r="I13" s="4"/>
      <c r="J13" s="4"/>
    </row>
    <row r="14" spans="1:12" ht="15.6" x14ac:dyDescent="0.3">
      <c r="A14" s="3"/>
      <c r="B14" s="3"/>
      <c r="C14" s="3"/>
      <c r="D14" s="3"/>
      <c r="E14" s="4"/>
      <c r="F14" s="4"/>
      <c r="G14" s="4"/>
      <c r="H14" s="4"/>
      <c r="I14" s="4"/>
      <c r="J14" s="4"/>
    </row>
    <row r="15" spans="1:12" ht="15.6" x14ac:dyDescent="0.3">
      <c r="A15" s="129" t="s">
        <v>137</v>
      </c>
      <c r="B15" s="129"/>
      <c r="C15" s="3"/>
      <c r="D15" s="3"/>
      <c r="E15" s="4"/>
      <c r="F15" s="4"/>
      <c r="G15" s="4"/>
      <c r="H15" s="4"/>
      <c r="I15" s="4"/>
      <c r="J15" s="4"/>
    </row>
    <row r="16" spans="1:12" ht="15.6" x14ac:dyDescent="0.3">
      <c r="A16" s="129" t="s">
        <v>138</v>
      </c>
      <c r="B16" s="129"/>
      <c r="C16" s="3"/>
      <c r="D16" s="3"/>
      <c r="E16" s="4"/>
      <c r="F16" s="4"/>
      <c r="G16" s="4"/>
      <c r="H16" s="4"/>
      <c r="I16" s="4"/>
      <c r="J16" s="4"/>
    </row>
    <row r="17" spans="1:10" x14ac:dyDescent="0.25">
      <c r="A17" s="278" t="s">
        <v>106</v>
      </c>
      <c r="B17" s="288" t="s">
        <v>16</v>
      </c>
      <c r="C17" s="289"/>
      <c r="D17" s="128">
        <v>2</v>
      </c>
      <c r="E17" s="128">
        <v>2</v>
      </c>
      <c r="F17" s="128">
        <v>2</v>
      </c>
      <c r="G17" s="128">
        <v>2</v>
      </c>
      <c r="H17" s="128">
        <v>2</v>
      </c>
      <c r="I17" s="128">
        <v>6</v>
      </c>
      <c r="J17" s="128">
        <v>4</v>
      </c>
    </row>
    <row r="18" spans="1:10" x14ac:dyDescent="0.25">
      <c r="A18" s="279"/>
      <c r="B18" s="145"/>
      <c r="D18" s="130" t="s">
        <v>4</v>
      </c>
      <c r="E18" s="130" t="s">
        <v>5</v>
      </c>
      <c r="F18" s="130" t="s">
        <v>6</v>
      </c>
      <c r="G18" s="130" t="s">
        <v>7</v>
      </c>
      <c r="H18" s="130" t="s">
        <v>125</v>
      </c>
      <c r="I18" s="281" t="s">
        <v>8</v>
      </c>
      <c r="J18" s="281"/>
    </row>
    <row r="19" spans="1:10" ht="27.6" x14ac:dyDescent="0.25">
      <c r="A19" s="280"/>
      <c r="B19" s="144" t="s">
        <v>124</v>
      </c>
      <c r="C19" s="143" t="s">
        <v>3</v>
      </c>
      <c r="D19" s="131" t="s">
        <v>12</v>
      </c>
      <c r="E19" s="131" t="s">
        <v>12</v>
      </c>
      <c r="F19" s="131" t="s">
        <v>12</v>
      </c>
      <c r="G19" s="158" t="s">
        <v>150</v>
      </c>
      <c r="H19" s="131" t="s">
        <v>151</v>
      </c>
      <c r="I19" s="164" t="s">
        <v>12</v>
      </c>
      <c r="J19" s="164" t="s">
        <v>152</v>
      </c>
    </row>
    <row r="20" spans="1:10" ht="15.6" x14ac:dyDescent="0.3">
      <c r="A20" s="99">
        <v>1</v>
      </c>
      <c r="B20" s="25">
        <v>1711001</v>
      </c>
      <c r="C20" s="110"/>
      <c r="D20" s="192">
        <v>2</v>
      </c>
      <c r="E20" s="25">
        <v>2</v>
      </c>
      <c r="F20" s="25">
        <v>2</v>
      </c>
      <c r="G20" s="25">
        <v>2</v>
      </c>
      <c r="H20" s="163">
        <v>2</v>
      </c>
      <c r="I20" s="25">
        <f>D20+E20+F20</f>
        <v>6</v>
      </c>
      <c r="J20" s="25">
        <f>G20+H20</f>
        <v>4</v>
      </c>
    </row>
    <row r="21" spans="1:10" ht="15.6" x14ac:dyDescent="0.3">
      <c r="A21" s="99">
        <v>2</v>
      </c>
      <c r="B21" s="25">
        <v>1711002</v>
      </c>
      <c r="C21" s="110"/>
      <c r="D21" s="163">
        <v>2</v>
      </c>
      <c r="E21" s="25">
        <v>2</v>
      </c>
      <c r="F21" s="163">
        <v>2</v>
      </c>
      <c r="G21" s="25">
        <v>2</v>
      </c>
      <c r="H21" s="25">
        <v>2</v>
      </c>
      <c r="I21" s="25">
        <f t="shared" ref="I21:I84" si="0">D21+E21+F21</f>
        <v>6</v>
      </c>
      <c r="J21" s="25">
        <f t="shared" ref="J21:J84" si="1">G21+H21</f>
        <v>4</v>
      </c>
    </row>
    <row r="22" spans="1:10" ht="15.6" x14ac:dyDescent="0.3">
      <c r="A22" s="99">
        <v>3</v>
      </c>
      <c r="B22" s="25">
        <v>1711003</v>
      </c>
      <c r="C22" s="110"/>
      <c r="D22" s="192">
        <v>2</v>
      </c>
      <c r="E22" s="25">
        <v>2</v>
      </c>
      <c r="F22" s="25">
        <v>2</v>
      </c>
      <c r="G22" s="25">
        <v>2</v>
      </c>
      <c r="H22" s="25">
        <v>2</v>
      </c>
      <c r="I22" s="25">
        <f t="shared" si="0"/>
        <v>6</v>
      </c>
      <c r="J22" s="25">
        <f t="shared" si="1"/>
        <v>4</v>
      </c>
    </row>
    <row r="23" spans="1:10" ht="15.6" x14ac:dyDescent="0.3">
      <c r="A23" s="99">
        <v>4</v>
      </c>
      <c r="B23" s="25">
        <v>1711004</v>
      </c>
      <c r="C23" s="110"/>
      <c r="D23" s="192">
        <v>2</v>
      </c>
      <c r="E23" s="25">
        <v>2</v>
      </c>
      <c r="F23" s="25">
        <v>2</v>
      </c>
      <c r="G23" s="25">
        <v>2</v>
      </c>
      <c r="H23" s="25">
        <v>2</v>
      </c>
      <c r="I23" s="25">
        <f t="shared" si="0"/>
        <v>6</v>
      </c>
      <c r="J23" s="25">
        <f t="shared" si="1"/>
        <v>4</v>
      </c>
    </row>
    <row r="24" spans="1:10" ht="15.6" x14ac:dyDescent="0.3">
      <c r="A24" s="99">
        <v>5</v>
      </c>
      <c r="B24" s="25">
        <v>1711005</v>
      </c>
      <c r="C24" s="110"/>
      <c r="D24" s="192">
        <v>2</v>
      </c>
      <c r="E24" s="25">
        <v>2</v>
      </c>
      <c r="F24" s="25">
        <v>2</v>
      </c>
      <c r="G24" s="25">
        <v>2</v>
      </c>
      <c r="H24" s="25">
        <v>2</v>
      </c>
      <c r="I24" s="25">
        <f t="shared" si="0"/>
        <v>6</v>
      </c>
      <c r="J24" s="25">
        <f t="shared" si="1"/>
        <v>4</v>
      </c>
    </row>
    <row r="25" spans="1:10" ht="15.6" x14ac:dyDescent="0.3">
      <c r="A25" s="99">
        <v>6</v>
      </c>
      <c r="B25" s="25">
        <v>1711006</v>
      </c>
      <c r="C25" s="110"/>
      <c r="D25" s="192">
        <v>2</v>
      </c>
      <c r="E25" s="25">
        <v>2</v>
      </c>
      <c r="F25" s="25">
        <v>2</v>
      </c>
      <c r="G25" s="25">
        <v>2</v>
      </c>
      <c r="H25" s="25">
        <v>2</v>
      </c>
      <c r="I25" s="25">
        <f t="shared" si="0"/>
        <v>6</v>
      </c>
      <c r="J25" s="25">
        <f t="shared" si="1"/>
        <v>4</v>
      </c>
    </row>
    <row r="26" spans="1:10" ht="15.6" x14ac:dyDescent="0.3">
      <c r="A26" s="99">
        <v>7</v>
      </c>
      <c r="B26" s="25">
        <v>1711007</v>
      </c>
      <c r="C26" s="110"/>
      <c r="D26" s="192">
        <v>2</v>
      </c>
      <c r="E26" s="25">
        <v>2</v>
      </c>
      <c r="F26" s="25">
        <v>2</v>
      </c>
      <c r="G26" s="25">
        <v>2</v>
      </c>
      <c r="H26" s="25">
        <v>2</v>
      </c>
      <c r="I26" s="25">
        <f t="shared" si="0"/>
        <v>6</v>
      </c>
      <c r="J26" s="25">
        <f t="shared" si="1"/>
        <v>4</v>
      </c>
    </row>
    <row r="27" spans="1:10" ht="15.6" x14ac:dyDescent="0.3">
      <c r="A27" s="99">
        <v>8</v>
      </c>
      <c r="B27" s="25">
        <v>1711008</v>
      </c>
      <c r="C27" s="110"/>
      <c r="D27" s="192">
        <v>2</v>
      </c>
      <c r="E27" s="25">
        <v>2</v>
      </c>
      <c r="F27" s="25">
        <v>2</v>
      </c>
      <c r="G27" s="25">
        <v>2</v>
      </c>
      <c r="H27" s="25">
        <v>2</v>
      </c>
      <c r="I27" s="25">
        <f t="shared" si="0"/>
        <v>6</v>
      </c>
      <c r="J27" s="25">
        <f t="shared" si="1"/>
        <v>4</v>
      </c>
    </row>
    <row r="28" spans="1:10" ht="15.6" x14ac:dyDescent="0.3">
      <c r="A28" s="99">
        <v>9</v>
      </c>
      <c r="B28" s="25">
        <v>1711009</v>
      </c>
      <c r="C28" s="110"/>
      <c r="D28" s="192">
        <v>2</v>
      </c>
      <c r="E28" s="25">
        <v>2</v>
      </c>
      <c r="F28" s="25">
        <v>2</v>
      </c>
      <c r="G28" s="25">
        <v>2</v>
      </c>
      <c r="H28" s="25">
        <v>2</v>
      </c>
      <c r="I28" s="25">
        <f t="shared" si="0"/>
        <v>6</v>
      </c>
      <c r="J28" s="25">
        <f t="shared" si="1"/>
        <v>4</v>
      </c>
    </row>
    <row r="29" spans="1:10" ht="15.6" x14ac:dyDescent="0.3">
      <c r="A29" s="99">
        <v>10</v>
      </c>
      <c r="B29" s="25">
        <v>1711010</v>
      </c>
      <c r="C29" s="110"/>
      <c r="D29" s="192">
        <v>2</v>
      </c>
      <c r="E29" s="25">
        <v>2</v>
      </c>
      <c r="F29" s="25">
        <v>2</v>
      </c>
      <c r="G29" s="25">
        <v>2</v>
      </c>
      <c r="H29" s="25">
        <v>0</v>
      </c>
      <c r="I29" s="25">
        <f t="shared" si="0"/>
        <v>6</v>
      </c>
      <c r="J29" s="25">
        <f t="shared" si="1"/>
        <v>2</v>
      </c>
    </row>
    <row r="30" spans="1:10" ht="15.6" x14ac:dyDescent="0.3">
      <c r="A30" s="99">
        <v>11</v>
      </c>
      <c r="B30" s="25">
        <v>1711011</v>
      </c>
      <c r="C30" s="110"/>
      <c r="D30" s="192">
        <v>0</v>
      </c>
      <c r="E30" s="25">
        <v>2</v>
      </c>
      <c r="F30" s="25">
        <v>2</v>
      </c>
      <c r="G30" s="25">
        <v>2</v>
      </c>
      <c r="H30" s="25">
        <v>2</v>
      </c>
      <c r="I30" s="25">
        <f t="shared" si="0"/>
        <v>4</v>
      </c>
      <c r="J30" s="25">
        <f t="shared" si="1"/>
        <v>4</v>
      </c>
    </row>
    <row r="31" spans="1:10" ht="15.6" x14ac:dyDescent="0.3">
      <c r="A31" s="99">
        <v>12</v>
      </c>
      <c r="B31" s="25">
        <v>1711012</v>
      </c>
      <c r="C31" s="110"/>
      <c r="D31" s="192">
        <v>2</v>
      </c>
      <c r="E31" s="25">
        <v>2</v>
      </c>
      <c r="F31" s="25">
        <v>2</v>
      </c>
      <c r="G31" s="25">
        <v>2</v>
      </c>
      <c r="H31" s="25">
        <v>2</v>
      </c>
      <c r="I31" s="25">
        <f t="shared" si="0"/>
        <v>6</v>
      </c>
      <c r="J31" s="25">
        <f t="shared" si="1"/>
        <v>4</v>
      </c>
    </row>
    <row r="32" spans="1:10" ht="15.6" x14ac:dyDescent="0.3">
      <c r="A32" s="99">
        <v>13</v>
      </c>
      <c r="B32" s="25">
        <v>1711013</v>
      </c>
      <c r="C32" s="110"/>
      <c r="D32" s="192">
        <v>2</v>
      </c>
      <c r="E32" s="25">
        <v>2</v>
      </c>
      <c r="F32" s="25">
        <v>2</v>
      </c>
      <c r="G32" s="25">
        <v>2</v>
      </c>
      <c r="H32" s="25">
        <v>2</v>
      </c>
      <c r="I32" s="25">
        <f t="shared" si="0"/>
        <v>6</v>
      </c>
      <c r="J32" s="25">
        <f t="shared" si="1"/>
        <v>4</v>
      </c>
    </row>
    <row r="33" spans="1:10" ht="15.6" x14ac:dyDescent="0.3">
      <c r="A33" s="99">
        <v>14</v>
      </c>
      <c r="B33" s="25">
        <v>1711014</v>
      </c>
      <c r="C33" s="110"/>
      <c r="D33" s="192">
        <v>2</v>
      </c>
      <c r="E33" s="25">
        <v>2</v>
      </c>
      <c r="F33" s="25">
        <v>2</v>
      </c>
      <c r="G33" s="25">
        <v>2</v>
      </c>
      <c r="H33" s="25">
        <v>2</v>
      </c>
      <c r="I33" s="25">
        <f t="shared" si="0"/>
        <v>6</v>
      </c>
      <c r="J33" s="25">
        <f t="shared" si="1"/>
        <v>4</v>
      </c>
    </row>
    <row r="34" spans="1:10" ht="15.6" x14ac:dyDescent="0.3">
      <c r="A34" s="99">
        <v>15</v>
      </c>
      <c r="B34" s="25">
        <v>1711015</v>
      </c>
      <c r="C34" s="110"/>
      <c r="D34" s="192">
        <v>2</v>
      </c>
      <c r="E34" s="25">
        <v>2</v>
      </c>
      <c r="F34" s="25">
        <v>2</v>
      </c>
      <c r="G34" s="25">
        <v>2</v>
      </c>
      <c r="H34" s="25">
        <v>0</v>
      </c>
      <c r="I34" s="25">
        <f t="shared" si="0"/>
        <v>6</v>
      </c>
      <c r="J34" s="25">
        <f t="shared" si="1"/>
        <v>2</v>
      </c>
    </row>
    <row r="35" spans="1:10" ht="15.6" x14ac:dyDescent="0.3">
      <c r="A35" s="99">
        <v>16</v>
      </c>
      <c r="B35" s="25">
        <v>1711016</v>
      </c>
      <c r="C35" s="110"/>
      <c r="D35" s="192">
        <v>2</v>
      </c>
      <c r="E35" s="25">
        <v>2</v>
      </c>
      <c r="F35" s="25">
        <v>2</v>
      </c>
      <c r="G35" s="25">
        <v>2</v>
      </c>
      <c r="H35" s="25">
        <v>2</v>
      </c>
      <c r="I35" s="25">
        <f t="shared" si="0"/>
        <v>6</v>
      </c>
      <c r="J35" s="25">
        <f t="shared" si="1"/>
        <v>4</v>
      </c>
    </row>
    <row r="36" spans="1:10" ht="15.6" x14ac:dyDescent="0.3">
      <c r="A36" s="99">
        <v>17</v>
      </c>
      <c r="B36" s="25">
        <v>1711017</v>
      </c>
      <c r="C36" s="110"/>
      <c r="D36" s="192">
        <v>2</v>
      </c>
      <c r="E36" s="25">
        <v>2</v>
      </c>
      <c r="F36" s="25">
        <v>2</v>
      </c>
      <c r="G36" s="25">
        <v>2</v>
      </c>
      <c r="H36" s="25">
        <v>2</v>
      </c>
      <c r="I36" s="25">
        <f t="shared" si="0"/>
        <v>6</v>
      </c>
      <c r="J36" s="25">
        <f t="shared" si="1"/>
        <v>4</v>
      </c>
    </row>
    <row r="37" spans="1:10" ht="15.6" x14ac:dyDescent="0.3">
      <c r="A37" s="99">
        <v>18</v>
      </c>
      <c r="B37" s="25">
        <v>1711018</v>
      </c>
      <c r="C37" s="110"/>
      <c r="D37" s="192">
        <v>2</v>
      </c>
      <c r="E37" s="25">
        <v>2</v>
      </c>
      <c r="F37" s="25">
        <v>2</v>
      </c>
      <c r="G37" s="25">
        <v>2</v>
      </c>
      <c r="H37" s="25">
        <v>2</v>
      </c>
      <c r="I37" s="25">
        <f t="shared" si="0"/>
        <v>6</v>
      </c>
      <c r="J37" s="25">
        <f t="shared" si="1"/>
        <v>4</v>
      </c>
    </row>
    <row r="38" spans="1:10" ht="15.6" x14ac:dyDescent="0.3">
      <c r="A38" s="99">
        <v>19</v>
      </c>
      <c r="B38" s="25">
        <v>1711019</v>
      </c>
      <c r="C38" s="110"/>
      <c r="D38" s="192">
        <v>2</v>
      </c>
      <c r="E38" s="25">
        <v>2</v>
      </c>
      <c r="F38" s="25">
        <v>2</v>
      </c>
      <c r="G38" s="25">
        <v>2</v>
      </c>
      <c r="H38" s="25">
        <v>2</v>
      </c>
      <c r="I38" s="25">
        <f t="shared" si="0"/>
        <v>6</v>
      </c>
      <c r="J38" s="25">
        <f t="shared" si="1"/>
        <v>4</v>
      </c>
    </row>
    <row r="39" spans="1:10" ht="15.6" x14ac:dyDescent="0.3">
      <c r="A39" s="99">
        <v>20</v>
      </c>
      <c r="B39" s="25">
        <v>1711020</v>
      </c>
      <c r="C39" s="110"/>
      <c r="D39" s="192">
        <v>2</v>
      </c>
      <c r="E39" s="25">
        <v>2</v>
      </c>
      <c r="F39" s="25">
        <v>2</v>
      </c>
      <c r="G39" s="25">
        <v>2</v>
      </c>
      <c r="H39" s="25">
        <v>2</v>
      </c>
      <c r="I39" s="25">
        <f t="shared" si="0"/>
        <v>6</v>
      </c>
      <c r="J39" s="25">
        <f t="shared" si="1"/>
        <v>4</v>
      </c>
    </row>
    <row r="40" spans="1:10" ht="15.6" x14ac:dyDescent="0.3">
      <c r="A40" s="99">
        <v>21</v>
      </c>
      <c r="B40" s="25">
        <v>1711021</v>
      </c>
      <c r="C40" s="110"/>
      <c r="D40" s="192">
        <v>2</v>
      </c>
      <c r="E40" s="25">
        <v>2</v>
      </c>
      <c r="F40" s="163">
        <v>2</v>
      </c>
      <c r="G40" s="25">
        <v>2</v>
      </c>
      <c r="H40" s="25">
        <v>2</v>
      </c>
      <c r="I40" s="25">
        <f t="shared" si="0"/>
        <v>6</v>
      </c>
      <c r="J40" s="25">
        <f t="shared" si="1"/>
        <v>4</v>
      </c>
    </row>
    <row r="41" spans="1:10" ht="15.6" x14ac:dyDescent="0.3">
      <c r="A41" s="99">
        <v>22</v>
      </c>
      <c r="B41" s="25">
        <v>1711022</v>
      </c>
      <c r="C41" s="110"/>
      <c r="D41" s="192">
        <v>0</v>
      </c>
      <c r="E41" s="25">
        <v>2</v>
      </c>
      <c r="F41" s="25">
        <v>2</v>
      </c>
      <c r="G41" s="25">
        <v>2</v>
      </c>
      <c r="H41" s="25">
        <v>2</v>
      </c>
      <c r="I41" s="25">
        <f t="shared" si="0"/>
        <v>4</v>
      </c>
      <c r="J41" s="25">
        <f t="shared" si="1"/>
        <v>4</v>
      </c>
    </row>
    <row r="42" spans="1:10" ht="15.6" x14ac:dyDescent="0.3">
      <c r="A42" s="99">
        <v>23</v>
      </c>
      <c r="B42" s="25">
        <v>1711023</v>
      </c>
      <c r="C42" s="110"/>
      <c r="D42" s="192">
        <v>2</v>
      </c>
      <c r="E42" s="25">
        <v>2</v>
      </c>
      <c r="F42" s="25">
        <v>2</v>
      </c>
      <c r="G42" s="25">
        <v>2</v>
      </c>
      <c r="H42" s="25">
        <v>2</v>
      </c>
      <c r="I42" s="25">
        <f t="shared" si="0"/>
        <v>6</v>
      </c>
      <c r="J42" s="25">
        <f t="shared" si="1"/>
        <v>4</v>
      </c>
    </row>
    <row r="43" spans="1:10" ht="15.6" x14ac:dyDescent="0.3">
      <c r="A43" s="99">
        <v>24</v>
      </c>
      <c r="B43" s="25">
        <v>1711024</v>
      </c>
      <c r="C43" s="110"/>
      <c r="D43" s="192">
        <v>2</v>
      </c>
      <c r="E43" s="25">
        <v>2</v>
      </c>
      <c r="F43" s="25">
        <v>2</v>
      </c>
      <c r="G43" s="25">
        <v>2</v>
      </c>
      <c r="H43" s="25">
        <v>2</v>
      </c>
      <c r="I43" s="25">
        <f t="shared" si="0"/>
        <v>6</v>
      </c>
      <c r="J43" s="25">
        <f t="shared" si="1"/>
        <v>4</v>
      </c>
    </row>
    <row r="44" spans="1:10" ht="15.6" x14ac:dyDescent="0.3">
      <c r="A44" s="99">
        <v>25</v>
      </c>
      <c r="B44" s="25">
        <v>1711025</v>
      </c>
      <c r="C44" s="110"/>
      <c r="D44" s="192">
        <v>2</v>
      </c>
      <c r="E44" s="25">
        <v>2</v>
      </c>
      <c r="F44" s="25">
        <v>2</v>
      </c>
      <c r="G44" s="25">
        <v>2</v>
      </c>
      <c r="H44" s="25">
        <v>2</v>
      </c>
      <c r="I44" s="25">
        <f t="shared" si="0"/>
        <v>6</v>
      </c>
      <c r="J44" s="25">
        <f t="shared" si="1"/>
        <v>4</v>
      </c>
    </row>
    <row r="45" spans="1:10" ht="15.6" x14ac:dyDescent="0.3">
      <c r="A45" s="99">
        <v>26</v>
      </c>
      <c r="B45" s="25">
        <v>1711026</v>
      </c>
      <c r="C45" s="110"/>
      <c r="D45" s="192">
        <v>0</v>
      </c>
      <c r="E45" s="25">
        <v>2</v>
      </c>
      <c r="F45" s="25">
        <v>2</v>
      </c>
      <c r="G45" s="25">
        <v>2</v>
      </c>
      <c r="H45" s="25">
        <v>2</v>
      </c>
      <c r="I45" s="25">
        <f t="shared" si="0"/>
        <v>4</v>
      </c>
      <c r="J45" s="25">
        <f t="shared" si="1"/>
        <v>4</v>
      </c>
    </row>
    <row r="46" spans="1:10" ht="15.6" x14ac:dyDescent="0.3">
      <c r="A46" s="99">
        <v>27</v>
      </c>
      <c r="B46" s="25">
        <v>1711035</v>
      </c>
      <c r="C46" s="110"/>
      <c r="D46" s="192">
        <v>0</v>
      </c>
      <c r="E46" s="25">
        <v>2</v>
      </c>
      <c r="F46" s="25">
        <v>0</v>
      </c>
      <c r="G46" s="25">
        <v>2</v>
      </c>
      <c r="H46" s="25">
        <v>2</v>
      </c>
      <c r="I46" s="25">
        <f t="shared" si="0"/>
        <v>2</v>
      </c>
      <c r="J46" s="25">
        <f t="shared" si="1"/>
        <v>4</v>
      </c>
    </row>
    <row r="47" spans="1:10" ht="15.6" x14ac:dyDescent="0.3">
      <c r="A47" s="99">
        <v>28</v>
      </c>
      <c r="B47" s="25">
        <v>1711036</v>
      </c>
      <c r="C47" s="110"/>
      <c r="D47" s="192">
        <v>0</v>
      </c>
      <c r="E47" s="25">
        <v>2</v>
      </c>
      <c r="F47" s="25">
        <v>0</v>
      </c>
      <c r="G47" s="25">
        <v>2</v>
      </c>
      <c r="H47" s="25">
        <v>2</v>
      </c>
      <c r="I47" s="25">
        <f t="shared" si="0"/>
        <v>2</v>
      </c>
      <c r="J47" s="25">
        <f t="shared" si="1"/>
        <v>4</v>
      </c>
    </row>
    <row r="48" spans="1:10" ht="15.6" x14ac:dyDescent="0.3">
      <c r="A48" s="99">
        <v>29</v>
      </c>
      <c r="B48" s="25">
        <v>1711037</v>
      </c>
      <c r="C48" s="110"/>
      <c r="D48" s="192">
        <v>0</v>
      </c>
      <c r="E48" s="25">
        <v>2</v>
      </c>
      <c r="F48" s="25">
        <v>0</v>
      </c>
      <c r="G48" s="25">
        <v>2</v>
      </c>
      <c r="H48" s="25">
        <v>2</v>
      </c>
      <c r="I48" s="25">
        <f t="shared" si="0"/>
        <v>2</v>
      </c>
      <c r="J48" s="25">
        <f t="shared" si="1"/>
        <v>4</v>
      </c>
    </row>
    <row r="49" spans="1:10" ht="15.6" x14ac:dyDescent="0.3">
      <c r="A49" s="99">
        <v>30</v>
      </c>
      <c r="B49" s="25">
        <v>1711038</v>
      </c>
      <c r="C49" s="110"/>
      <c r="D49" s="192">
        <v>0</v>
      </c>
      <c r="E49" s="25">
        <v>2</v>
      </c>
      <c r="F49" s="25">
        <v>0</v>
      </c>
      <c r="G49" s="25">
        <v>2</v>
      </c>
      <c r="H49" s="25">
        <v>0</v>
      </c>
      <c r="I49" s="25">
        <f t="shared" si="0"/>
        <v>2</v>
      </c>
      <c r="J49" s="25">
        <f t="shared" si="1"/>
        <v>2</v>
      </c>
    </row>
    <row r="50" spans="1:10" ht="15.6" x14ac:dyDescent="0.3">
      <c r="A50" s="99">
        <v>31</v>
      </c>
      <c r="B50" s="25">
        <v>1711039</v>
      </c>
      <c r="C50" s="110"/>
      <c r="D50" s="192">
        <v>2</v>
      </c>
      <c r="E50" s="25">
        <v>2</v>
      </c>
      <c r="F50" s="25">
        <v>0</v>
      </c>
      <c r="G50" s="25">
        <v>2</v>
      </c>
      <c r="H50" s="25">
        <v>2</v>
      </c>
      <c r="I50" s="25">
        <f t="shared" si="0"/>
        <v>4</v>
      </c>
      <c r="J50" s="25">
        <f t="shared" si="1"/>
        <v>4</v>
      </c>
    </row>
    <row r="51" spans="1:10" ht="15.6" x14ac:dyDescent="0.3">
      <c r="A51" s="99">
        <v>32</v>
      </c>
      <c r="B51" s="25">
        <v>1711040</v>
      </c>
      <c r="C51" s="110"/>
      <c r="D51" s="192">
        <v>2</v>
      </c>
      <c r="E51" s="25">
        <v>0</v>
      </c>
      <c r="F51" s="25">
        <v>0</v>
      </c>
      <c r="G51" s="25">
        <v>2</v>
      </c>
      <c r="H51" s="25">
        <v>2</v>
      </c>
      <c r="I51" s="25">
        <f t="shared" si="0"/>
        <v>2</v>
      </c>
      <c r="J51" s="25">
        <f t="shared" si="1"/>
        <v>4</v>
      </c>
    </row>
    <row r="52" spans="1:10" ht="15.6" x14ac:dyDescent="0.3">
      <c r="A52" s="99">
        <v>33</v>
      </c>
      <c r="B52" s="25">
        <v>1711041</v>
      </c>
      <c r="C52" s="110"/>
      <c r="D52" s="192">
        <v>0</v>
      </c>
      <c r="E52" s="25">
        <v>2</v>
      </c>
      <c r="F52" s="25">
        <v>0</v>
      </c>
      <c r="G52" s="25">
        <v>2</v>
      </c>
      <c r="H52" s="25">
        <v>2</v>
      </c>
      <c r="I52" s="25">
        <f t="shared" si="0"/>
        <v>2</v>
      </c>
      <c r="J52" s="25">
        <f t="shared" si="1"/>
        <v>4</v>
      </c>
    </row>
    <row r="53" spans="1:10" ht="15.6" x14ac:dyDescent="0.3">
      <c r="A53" s="99">
        <v>34</v>
      </c>
      <c r="B53" s="25">
        <v>1711042</v>
      </c>
      <c r="C53" s="110"/>
      <c r="D53" s="192">
        <v>2</v>
      </c>
      <c r="E53" s="25">
        <v>0</v>
      </c>
      <c r="F53" s="25">
        <v>0</v>
      </c>
      <c r="G53" s="25">
        <v>2</v>
      </c>
      <c r="H53" s="25">
        <v>2</v>
      </c>
      <c r="I53" s="25">
        <f t="shared" si="0"/>
        <v>2</v>
      </c>
      <c r="J53" s="25">
        <f t="shared" si="1"/>
        <v>4</v>
      </c>
    </row>
    <row r="54" spans="1:10" ht="15.6" x14ac:dyDescent="0.3">
      <c r="A54" s="99">
        <v>35</v>
      </c>
      <c r="B54" s="25">
        <v>1711043</v>
      </c>
      <c r="C54" s="110"/>
      <c r="D54" s="192">
        <v>2</v>
      </c>
      <c r="E54" s="25">
        <v>0</v>
      </c>
      <c r="F54" s="25">
        <v>0</v>
      </c>
      <c r="G54" s="25">
        <v>2</v>
      </c>
      <c r="H54" s="25">
        <v>2</v>
      </c>
      <c r="I54" s="25">
        <f t="shared" si="0"/>
        <v>2</v>
      </c>
      <c r="J54" s="25">
        <f t="shared" si="1"/>
        <v>4</v>
      </c>
    </row>
    <row r="55" spans="1:10" ht="15.6" x14ac:dyDescent="0.3">
      <c r="A55" s="99">
        <v>36</v>
      </c>
      <c r="B55" s="25">
        <v>1711044</v>
      </c>
      <c r="C55" s="110"/>
      <c r="D55" s="192">
        <v>2</v>
      </c>
      <c r="E55" s="25">
        <v>0</v>
      </c>
      <c r="F55" s="25">
        <v>0</v>
      </c>
      <c r="G55" s="25">
        <v>2</v>
      </c>
      <c r="H55" s="25">
        <v>2</v>
      </c>
      <c r="I55" s="25">
        <f t="shared" si="0"/>
        <v>2</v>
      </c>
      <c r="J55" s="25">
        <f t="shared" si="1"/>
        <v>4</v>
      </c>
    </row>
    <row r="56" spans="1:10" ht="15.6" x14ac:dyDescent="0.3">
      <c r="A56" s="99">
        <v>37</v>
      </c>
      <c r="B56" s="25">
        <v>1711045</v>
      </c>
      <c r="C56" s="110"/>
      <c r="D56" s="192">
        <v>2</v>
      </c>
      <c r="E56" s="25">
        <v>0</v>
      </c>
      <c r="F56" s="25">
        <v>2</v>
      </c>
      <c r="G56" s="25">
        <v>2</v>
      </c>
      <c r="H56" s="163">
        <v>2</v>
      </c>
      <c r="I56" s="25">
        <f t="shared" si="0"/>
        <v>4</v>
      </c>
      <c r="J56" s="25">
        <f t="shared" si="1"/>
        <v>4</v>
      </c>
    </row>
    <row r="57" spans="1:10" ht="15.6" x14ac:dyDescent="0.3">
      <c r="A57" s="99">
        <v>38</v>
      </c>
      <c r="B57" s="25">
        <v>1711046</v>
      </c>
      <c r="C57" s="110"/>
      <c r="D57" s="192">
        <v>2</v>
      </c>
      <c r="E57" s="25">
        <v>0</v>
      </c>
      <c r="F57" s="25">
        <v>2</v>
      </c>
      <c r="G57" s="25">
        <v>2</v>
      </c>
      <c r="H57" s="25">
        <v>2</v>
      </c>
      <c r="I57" s="25">
        <f t="shared" si="0"/>
        <v>4</v>
      </c>
      <c r="J57" s="25">
        <f t="shared" si="1"/>
        <v>4</v>
      </c>
    </row>
    <row r="58" spans="1:10" ht="15.6" x14ac:dyDescent="0.3">
      <c r="A58" s="99">
        <v>39</v>
      </c>
      <c r="B58" s="25">
        <v>1711047</v>
      </c>
      <c r="C58" s="110"/>
      <c r="D58" s="192">
        <v>2</v>
      </c>
      <c r="E58" s="25">
        <v>0</v>
      </c>
      <c r="F58" s="25">
        <v>2</v>
      </c>
      <c r="G58" s="25">
        <v>2</v>
      </c>
      <c r="H58" s="25">
        <v>2</v>
      </c>
      <c r="I58" s="25">
        <f t="shared" si="0"/>
        <v>4</v>
      </c>
      <c r="J58" s="25">
        <f t="shared" si="1"/>
        <v>4</v>
      </c>
    </row>
    <row r="59" spans="1:10" ht="15.6" x14ac:dyDescent="0.3">
      <c r="A59" s="99">
        <v>40</v>
      </c>
      <c r="B59" s="25">
        <v>1711048</v>
      </c>
      <c r="C59" s="110"/>
      <c r="D59" s="192">
        <v>0</v>
      </c>
      <c r="E59" s="25">
        <v>0</v>
      </c>
      <c r="F59" s="25">
        <v>2</v>
      </c>
      <c r="G59" s="25">
        <v>2</v>
      </c>
      <c r="H59" s="25">
        <v>2</v>
      </c>
      <c r="I59" s="25">
        <f t="shared" si="0"/>
        <v>2</v>
      </c>
      <c r="J59" s="25">
        <f t="shared" si="1"/>
        <v>4</v>
      </c>
    </row>
    <row r="60" spans="1:10" ht="15.6" x14ac:dyDescent="0.3">
      <c r="A60" s="99">
        <v>41</v>
      </c>
      <c r="B60" s="25">
        <v>1711049</v>
      </c>
      <c r="C60" s="110"/>
      <c r="D60" s="192">
        <v>2</v>
      </c>
      <c r="E60" s="25">
        <v>2</v>
      </c>
      <c r="F60" s="25">
        <v>2</v>
      </c>
      <c r="G60" s="25">
        <v>2</v>
      </c>
      <c r="H60" s="25">
        <v>2</v>
      </c>
      <c r="I60" s="25">
        <f t="shared" si="0"/>
        <v>6</v>
      </c>
      <c r="J60" s="25">
        <f t="shared" si="1"/>
        <v>4</v>
      </c>
    </row>
    <row r="61" spans="1:10" ht="15.6" x14ac:dyDescent="0.3">
      <c r="A61" s="99">
        <v>42</v>
      </c>
      <c r="B61" s="25">
        <v>1711050</v>
      </c>
      <c r="C61" s="110"/>
      <c r="D61" s="192">
        <v>2</v>
      </c>
      <c r="E61" s="25">
        <v>2</v>
      </c>
      <c r="F61" s="25">
        <v>2</v>
      </c>
      <c r="G61" s="25">
        <v>2</v>
      </c>
      <c r="H61" s="25">
        <v>2</v>
      </c>
      <c r="I61" s="25">
        <f t="shared" si="0"/>
        <v>6</v>
      </c>
      <c r="J61" s="25">
        <f t="shared" si="1"/>
        <v>4</v>
      </c>
    </row>
    <row r="62" spans="1:10" ht="15.6" x14ac:dyDescent="0.3">
      <c r="A62" s="99">
        <v>43</v>
      </c>
      <c r="B62" s="25">
        <v>1711051</v>
      </c>
      <c r="C62" s="110"/>
      <c r="D62" s="192">
        <v>2</v>
      </c>
      <c r="E62" s="25">
        <v>2</v>
      </c>
      <c r="F62" s="25">
        <v>2</v>
      </c>
      <c r="G62" s="25">
        <v>2</v>
      </c>
      <c r="H62" s="25">
        <v>2</v>
      </c>
      <c r="I62" s="25">
        <f t="shared" si="0"/>
        <v>6</v>
      </c>
      <c r="J62" s="25">
        <f t="shared" si="1"/>
        <v>4</v>
      </c>
    </row>
    <row r="63" spans="1:10" ht="15.6" x14ac:dyDescent="0.3">
      <c r="A63" s="99">
        <v>44</v>
      </c>
      <c r="B63" s="25">
        <v>1711052</v>
      </c>
      <c r="C63" s="110"/>
      <c r="D63" s="192">
        <v>2</v>
      </c>
      <c r="E63" s="25">
        <v>2</v>
      </c>
      <c r="F63" s="25">
        <v>2</v>
      </c>
      <c r="G63" s="25">
        <v>2</v>
      </c>
      <c r="H63" s="25">
        <v>2</v>
      </c>
      <c r="I63" s="25">
        <f t="shared" si="0"/>
        <v>6</v>
      </c>
      <c r="J63" s="25">
        <f t="shared" si="1"/>
        <v>4</v>
      </c>
    </row>
    <row r="64" spans="1:10" ht="15.6" x14ac:dyDescent="0.3">
      <c r="A64" s="99">
        <v>45</v>
      </c>
      <c r="B64" s="25">
        <v>1711053</v>
      </c>
      <c r="C64" s="110"/>
      <c r="D64" s="192">
        <v>2</v>
      </c>
      <c r="E64" s="25">
        <v>2</v>
      </c>
      <c r="F64" s="25">
        <v>2</v>
      </c>
      <c r="G64" s="25">
        <v>2</v>
      </c>
      <c r="H64" s="25">
        <v>2</v>
      </c>
      <c r="I64" s="25">
        <f t="shared" si="0"/>
        <v>6</v>
      </c>
      <c r="J64" s="25">
        <f t="shared" si="1"/>
        <v>4</v>
      </c>
    </row>
    <row r="65" spans="1:10" ht="15.6" x14ac:dyDescent="0.3">
      <c r="A65" s="99">
        <v>46</v>
      </c>
      <c r="B65" s="25">
        <v>1711054</v>
      </c>
      <c r="C65" s="110"/>
      <c r="D65" s="192">
        <v>2</v>
      </c>
      <c r="E65" s="25">
        <v>0</v>
      </c>
      <c r="F65" s="25">
        <v>2</v>
      </c>
      <c r="G65" s="25">
        <v>2</v>
      </c>
      <c r="H65" s="25">
        <v>2</v>
      </c>
      <c r="I65" s="25">
        <f t="shared" si="0"/>
        <v>4</v>
      </c>
      <c r="J65" s="25">
        <f t="shared" si="1"/>
        <v>4</v>
      </c>
    </row>
    <row r="66" spans="1:10" ht="15.6" x14ac:dyDescent="0.3">
      <c r="A66" s="99">
        <v>47</v>
      </c>
      <c r="B66" s="25">
        <v>1711055</v>
      </c>
      <c r="C66" s="110"/>
      <c r="D66" s="192">
        <v>2</v>
      </c>
      <c r="E66" s="25">
        <v>2</v>
      </c>
      <c r="F66" s="25">
        <v>2</v>
      </c>
      <c r="G66" s="25">
        <v>2</v>
      </c>
      <c r="H66" s="25">
        <v>2</v>
      </c>
      <c r="I66" s="25">
        <f t="shared" si="0"/>
        <v>6</v>
      </c>
      <c r="J66" s="25">
        <f t="shared" si="1"/>
        <v>4</v>
      </c>
    </row>
    <row r="67" spans="1:10" ht="15.6" x14ac:dyDescent="0.3">
      <c r="A67" s="99">
        <v>48</v>
      </c>
      <c r="B67" s="25">
        <v>1711056</v>
      </c>
      <c r="C67" s="110"/>
      <c r="D67" s="192">
        <v>2</v>
      </c>
      <c r="E67" s="25">
        <v>2</v>
      </c>
      <c r="F67" s="25">
        <v>2</v>
      </c>
      <c r="G67" s="25">
        <v>2</v>
      </c>
      <c r="H67" s="25">
        <v>2</v>
      </c>
      <c r="I67" s="25">
        <f t="shared" si="0"/>
        <v>6</v>
      </c>
      <c r="J67" s="25">
        <f t="shared" si="1"/>
        <v>4</v>
      </c>
    </row>
    <row r="68" spans="1:10" ht="15.6" x14ac:dyDescent="0.3">
      <c r="A68" s="99">
        <v>49</v>
      </c>
      <c r="B68" s="25">
        <v>1711057</v>
      </c>
      <c r="C68" s="110"/>
      <c r="D68" s="192">
        <v>2</v>
      </c>
      <c r="E68" s="25">
        <v>0</v>
      </c>
      <c r="F68" s="25">
        <v>2</v>
      </c>
      <c r="G68" s="25">
        <v>0</v>
      </c>
      <c r="H68" s="25">
        <v>2</v>
      </c>
      <c r="I68" s="25">
        <f t="shared" si="0"/>
        <v>4</v>
      </c>
      <c r="J68" s="25">
        <f t="shared" si="1"/>
        <v>2</v>
      </c>
    </row>
    <row r="69" spans="1:10" ht="15.6" x14ac:dyDescent="0.3">
      <c r="A69" s="99">
        <v>50</v>
      </c>
      <c r="B69" s="25">
        <v>1711058</v>
      </c>
      <c r="C69" s="110"/>
      <c r="D69" s="192">
        <v>2</v>
      </c>
      <c r="E69" s="25">
        <v>0</v>
      </c>
      <c r="F69" s="25">
        <v>0</v>
      </c>
      <c r="G69" s="25">
        <v>2</v>
      </c>
      <c r="H69" s="25">
        <v>2</v>
      </c>
      <c r="I69" s="25">
        <f t="shared" si="0"/>
        <v>2</v>
      </c>
      <c r="J69" s="25">
        <f t="shared" si="1"/>
        <v>4</v>
      </c>
    </row>
    <row r="70" spans="1:10" ht="15.6" x14ac:dyDescent="0.3">
      <c r="A70" s="99">
        <v>51</v>
      </c>
      <c r="B70" s="25">
        <v>1711059</v>
      </c>
      <c r="C70" s="110"/>
      <c r="D70" s="192">
        <v>2</v>
      </c>
      <c r="E70" s="25">
        <v>2</v>
      </c>
      <c r="F70" s="25">
        <v>2</v>
      </c>
      <c r="G70" s="25">
        <v>2</v>
      </c>
      <c r="H70" s="25">
        <v>0</v>
      </c>
      <c r="I70" s="25">
        <f t="shared" si="0"/>
        <v>6</v>
      </c>
      <c r="J70" s="25">
        <f t="shared" si="1"/>
        <v>2</v>
      </c>
    </row>
    <row r="71" spans="1:10" ht="15.6" x14ac:dyDescent="0.3">
      <c r="A71" s="99">
        <v>52</v>
      </c>
      <c r="B71" s="25">
        <v>1711060</v>
      </c>
      <c r="C71" s="110"/>
      <c r="D71" s="192">
        <v>2</v>
      </c>
      <c r="E71" s="25">
        <v>2</v>
      </c>
      <c r="F71" s="25">
        <v>2</v>
      </c>
      <c r="G71" s="25">
        <v>2</v>
      </c>
      <c r="H71" s="25">
        <v>2</v>
      </c>
      <c r="I71" s="25">
        <f t="shared" si="0"/>
        <v>6</v>
      </c>
      <c r="J71" s="25">
        <f t="shared" si="1"/>
        <v>4</v>
      </c>
    </row>
    <row r="72" spans="1:10" ht="15.6" x14ac:dyDescent="0.3">
      <c r="A72" s="99">
        <v>53</v>
      </c>
      <c r="B72" s="25">
        <v>1711061</v>
      </c>
      <c r="C72" s="110"/>
      <c r="D72" s="192">
        <v>2</v>
      </c>
      <c r="E72" s="25">
        <v>0</v>
      </c>
      <c r="F72" s="25">
        <v>2</v>
      </c>
      <c r="G72" s="25">
        <v>2</v>
      </c>
      <c r="H72" s="25">
        <v>0</v>
      </c>
      <c r="I72" s="25">
        <f t="shared" si="0"/>
        <v>4</v>
      </c>
      <c r="J72" s="25">
        <f t="shared" si="1"/>
        <v>2</v>
      </c>
    </row>
    <row r="73" spans="1:10" ht="15.6" x14ac:dyDescent="0.3">
      <c r="A73" s="99">
        <v>54</v>
      </c>
      <c r="B73" s="25">
        <v>1711062</v>
      </c>
      <c r="C73" s="110"/>
      <c r="D73" s="192">
        <v>2</v>
      </c>
      <c r="E73" s="25">
        <v>0</v>
      </c>
      <c r="F73" s="25">
        <v>2</v>
      </c>
      <c r="G73" s="25">
        <v>0</v>
      </c>
      <c r="H73" s="25">
        <v>2</v>
      </c>
      <c r="I73" s="25">
        <f t="shared" si="0"/>
        <v>4</v>
      </c>
      <c r="J73" s="25">
        <f t="shared" si="1"/>
        <v>2</v>
      </c>
    </row>
    <row r="74" spans="1:10" ht="15.6" x14ac:dyDescent="0.3">
      <c r="A74" s="99">
        <v>55</v>
      </c>
      <c r="B74" s="25">
        <v>1821001</v>
      </c>
      <c r="C74" s="110"/>
      <c r="D74" s="192">
        <v>2</v>
      </c>
      <c r="E74" s="25">
        <v>0</v>
      </c>
      <c r="F74" s="25">
        <v>0</v>
      </c>
      <c r="G74" s="25">
        <v>2</v>
      </c>
      <c r="H74" s="25">
        <v>2</v>
      </c>
      <c r="I74" s="25">
        <f t="shared" si="0"/>
        <v>2</v>
      </c>
      <c r="J74" s="25">
        <f t="shared" si="1"/>
        <v>4</v>
      </c>
    </row>
    <row r="75" spans="1:10" ht="15.6" x14ac:dyDescent="0.3">
      <c r="A75" s="99">
        <v>56</v>
      </c>
      <c r="B75" s="25">
        <v>1821002</v>
      </c>
      <c r="C75" s="110"/>
      <c r="D75" s="192">
        <v>2</v>
      </c>
      <c r="E75" s="25">
        <v>2</v>
      </c>
      <c r="F75" s="25">
        <v>2</v>
      </c>
      <c r="G75" s="25">
        <v>2</v>
      </c>
      <c r="H75" s="25">
        <v>2</v>
      </c>
      <c r="I75" s="25">
        <f t="shared" si="0"/>
        <v>6</v>
      </c>
      <c r="J75" s="25">
        <f t="shared" si="1"/>
        <v>4</v>
      </c>
    </row>
    <row r="76" spans="1:10" ht="15.6" x14ac:dyDescent="0.3">
      <c r="A76" s="99">
        <v>57</v>
      </c>
      <c r="B76" s="25">
        <v>1821003</v>
      </c>
      <c r="C76" s="110"/>
      <c r="D76" s="192">
        <v>2</v>
      </c>
      <c r="E76" s="25">
        <v>2</v>
      </c>
      <c r="F76" s="25">
        <v>0</v>
      </c>
      <c r="G76" s="25">
        <v>2</v>
      </c>
      <c r="H76" s="25">
        <v>2</v>
      </c>
      <c r="I76" s="25">
        <f t="shared" si="0"/>
        <v>4</v>
      </c>
      <c r="J76" s="25">
        <f t="shared" si="1"/>
        <v>4</v>
      </c>
    </row>
    <row r="77" spans="1:10" ht="15.6" x14ac:dyDescent="0.3">
      <c r="A77" s="99">
        <v>58</v>
      </c>
      <c r="B77" s="25">
        <v>1821004</v>
      </c>
      <c r="C77" s="110"/>
      <c r="D77" s="192">
        <v>2</v>
      </c>
      <c r="E77" s="25">
        <v>0</v>
      </c>
      <c r="F77" s="25">
        <v>2</v>
      </c>
      <c r="G77" s="25">
        <v>2</v>
      </c>
      <c r="H77" s="25">
        <v>0</v>
      </c>
      <c r="I77" s="25">
        <f t="shared" si="0"/>
        <v>4</v>
      </c>
      <c r="J77" s="25">
        <f t="shared" si="1"/>
        <v>2</v>
      </c>
    </row>
    <row r="78" spans="1:10" ht="15.6" x14ac:dyDescent="0.3">
      <c r="A78" s="99">
        <v>59</v>
      </c>
      <c r="B78" s="25">
        <v>1821005</v>
      </c>
      <c r="C78" s="110"/>
      <c r="D78" s="192">
        <v>2</v>
      </c>
      <c r="E78" s="25">
        <v>0</v>
      </c>
      <c r="F78" s="25">
        <v>2</v>
      </c>
      <c r="G78" s="25">
        <v>2</v>
      </c>
      <c r="H78" s="25">
        <v>2</v>
      </c>
      <c r="I78" s="25">
        <f t="shared" si="0"/>
        <v>4</v>
      </c>
      <c r="J78" s="25">
        <f t="shared" si="1"/>
        <v>4</v>
      </c>
    </row>
    <row r="79" spans="1:10" ht="15.6" x14ac:dyDescent="0.3">
      <c r="A79" s="99">
        <v>60</v>
      </c>
      <c r="B79" s="25">
        <v>1821006</v>
      </c>
      <c r="C79" s="110"/>
      <c r="D79" s="192">
        <v>2</v>
      </c>
      <c r="E79" s="25">
        <v>0</v>
      </c>
      <c r="F79" s="25">
        <v>2</v>
      </c>
      <c r="G79" s="25">
        <v>2</v>
      </c>
      <c r="H79" s="25">
        <v>2</v>
      </c>
      <c r="I79" s="25">
        <f t="shared" si="0"/>
        <v>4</v>
      </c>
      <c r="J79" s="25">
        <f t="shared" si="1"/>
        <v>4</v>
      </c>
    </row>
    <row r="80" spans="1:10" ht="15.6" x14ac:dyDescent="0.3">
      <c r="A80" s="99">
        <v>61</v>
      </c>
      <c r="B80" s="25">
        <v>1821007</v>
      </c>
      <c r="C80" s="110"/>
      <c r="D80" s="192">
        <v>2</v>
      </c>
      <c r="E80" s="25">
        <v>2</v>
      </c>
      <c r="F80" s="25">
        <v>2</v>
      </c>
      <c r="G80" s="25">
        <v>2</v>
      </c>
      <c r="H80" s="25">
        <v>2</v>
      </c>
      <c r="I80" s="25">
        <f t="shared" si="0"/>
        <v>6</v>
      </c>
      <c r="J80" s="25">
        <f t="shared" si="1"/>
        <v>4</v>
      </c>
    </row>
    <row r="81" spans="1:10" ht="15.6" x14ac:dyDescent="0.3">
      <c r="A81" s="99">
        <v>62</v>
      </c>
      <c r="B81" s="25">
        <v>1821008</v>
      </c>
      <c r="C81" s="110"/>
      <c r="D81" s="192">
        <v>2</v>
      </c>
      <c r="E81" s="25">
        <v>2</v>
      </c>
      <c r="F81" s="25">
        <v>2</v>
      </c>
      <c r="G81" s="25">
        <v>0</v>
      </c>
      <c r="H81" s="25">
        <v>0</v>
      </c>
      <c r="I81" s="25">
        <f t="shared" si="0"/>
        <v>6</v>
      </c>
      <c r="J81" s="25">
        <f t="shared" si="1"/>
        <v>0</v>
      </c>
    </row>
    <row r="82" spans="1:10" ht="15.6" x14ac:dyDescent="0.3">
      <c r="A82" s="99">
        <v>63</v>
      </c>
      <c r="B82" s="25">
        <v>1821009</v>
      </c>
      <c r="C82" s="110"/>
      <c r="D82" s="192">
        <v>2</v>
      </c>
      <c r="E82" s="25">
        <v>2</v>
      </c>
      <c r="F82" s="25">
        <v>0</v>
      </c>
      <c r="G82" s="25">
        <v>2</v>
      </c>
      <c r="H82" s="25">
        <v>2</v>
      </c>
      <c r="I82" s="25">
        <f t="shared" si="0"/>
        <v>4</v>
      </c>
      <c r="J82" s="25">
        <f t="shared" si="1"/>
        <v>4</v>
      </c>
    </row>
    <row r="83" spans="1:10" ht="15.6" x14ac:dyDescent="0.3">
      <c r="A83" s="99">
        <v>64</v>
      </c>
      <c r="B83" s="25">
        <v>1821010</v>
      </c>
      <c r="C83" s="110"/>
      <c r="D83" s="192">
        <v>2</v>
      </c>
      <c r="E83" s="25">
        <v>0</v>
      </c>
      <c r="F83" s="25">
        <v>0</v>
      </c>
      <c r="G83" s="25">
        <v>2</v>
      </c>
      <c r="H83" s="25">
        <v>2</v>
      </c>
      <c r="I83" s="25">
        <f t="shared" si="0"/>
        <v>2</v>
      </c>
      <c r="J83" s="25">
        <f t="shared" si="1"/>
        <v>4</v>
      </c>
    </row>
    <row r="84" spans="1:10" ht="15.6" x14ac:dyDescent="0.3">
      <c r="A84" s="99">
        <v>65</v>
      </c>
      <c r="B84" s="25">
        <v>1821011</v>
      </c>
      <c r="C84" s="110"/>
      <c r="D84" s="192">
        <v>2</v>
      </c>
      <c r="E84" s="25">
        <v>0</v>
      </c>
      <c r="F84" s="25">
        <v>2</v>
      </c>
      <c r="G84" s="25">
        <v>2</v>
      </c>
      <c r="H84" s="25">
        <v>2</v>
      </c>
      <c r="I84" s="25">
        <f t="shared" si="0"/>
        <v>4</v>
      </c>
      <c r="J84" s="25">
        <f t="shared" si="1"/>
        <v>4</v>
      </c>
    </row>
    <row r="85" spans="1:10" ht="15.6" x14ac:dyDescent="0.3">
      <c r="A85" s="99">
        <v>66</v>
      </c>
      <c r="B85" s="25">
        <v>1821012</v>
      </c>
      <c r="C85" s="110"/>
      <c r="D85" s="192">
        <v>2</v>
      </c>
      <c r="E85" s="25">
        <v>0</v>
      </c>
      <c r="F85" s="25">
        <v>0</v>
      </c>
      <c r="G85" s="25">
        <v>2</v>
      </c>
      <c r="H85" s="25">
        <v>2</v>
      </c>
      <c r="I85" s="25">
        <f t="shared" ref="I85:I89" si="2">D85+E85+F85</f>
        <v>2</v>
      </c>
      <c r="J85" s="25">
        <f t="shared" ref="J85:J89" si="3">G85+H85</f>
        <v>4</v>
      </c>
    </row>
    <row r="86" spans="1:10" ht="15.6" x14ac:dyDescent="0.3">
      <c r="A86" s="99">
        <v>67</v>
      </c>
      <c r="B86" s="25">
        <v>1821013</v>
      </c>
      <c r="C86" s="110"/>
      <c r="D86" s="192">
        <v>2</v>
      </c>
      <c r="E86" s="25">
        <v>2</v>
      </c>
      <c r="F86" s="25">
        <v>0</v>
      </c>
      <c r="G86" s="25">
        <v>2</v>
      </c>
      <c r="H86" s="25">
        <v>2</v>
      </c>
      <c r="I86" s="25">
        <f t="shared" si="2"/>
        <v>4</v>
      </c>
      <c r="J86" s="25">
        <f t="shared" si="3"/>
        <v>4</v>
      </c>
    </row>
    <row r="87" spans="1:10" ht="15.6" x14ac:dyDescent="0.3">
      <c r="A87" s="99">
        <v>68</v>
      </c>
      <c r="B87" s="25">
        <v>1821014</v>
      </c>
      <c r="C87" s="110"/>
      <c r="D87" s="192">
        <v>2</v>
      </c>
      <c r="E87" s="25">
        <v>2</v>
      </c>
      <c r="F87" s="25">
        <v>0</v>
      </c>
      <c r="G87" s="25">
        <v>2</v>
      </c>
      <c r="H87" s="25">
        <v>2</v>
      </c>
      <c r="I87" s="25">
        <f t="shared" si="2"/>
        <v>4</v>
      </c>
      <c r="J87" s="25">
        <f t="shared" si="3"/>
        <v>4</v>
      </c>
    </row>
    <row r="88" spans="1:10" ht="15.6" x14ac:dyDescent="0.3">
      <c r="A88" s="99">
        <v>69</v>
      </c>
      <c r="B88" s="25">
        <v>1821015</v>
      </c>
      <c r="C88" s="110"/>
      <c r="D88" s="192">
        <v>2</v>
      </c>
      <c r="E88" s="25">
        <v>2</v>
      </c>
      <c r="F88" s="25">
        <v>2</v>
      </c>
      <c r="G88" s="25">
        <v>2</v>
      </c>
      <c r="H88" s="25">
        <v>2</v>
      </c>
      <c r="I88" s="25">
        <f t="shared" si="2"/>
        <v>6</v>
      </c>
      <c r="J88" s="25">
        <f t="shared" si="3"/>
        <v>4</v>
      </c>
    </row>
    <row r="89" spans="1:10" ht="15.6" x14ac:dyDescent="0.3">
      <c r="A89" s="99">
        <v>70</v>
      </c>
      <c r="B89" s="25">
        <v>1821016</v>
      </c>
      <c r="C89" s="110"/>
      <c r="D89" s="192">
        <v>2</v>
      </c>
      <c r="E89" s="25">
        <v>2</v>
      </c>
      <c r="F89" s="25">
        <v>2</v>
      </c>
      <c r="G89" s="25">
        <v>2</v>
      </c>
      <c r="H89" s="25">
        <v>2</v>
      </c>
      <c r="I89" s="25">
        <f t="shared" si="2"/>
        <v>6</v>
      </c>
      <c r="J89" s="25">
        <f t="shared" si="3"/>
        <v>4</v>
      </c>
    </row>
    <row r="92" spans="1:10" ht="15.6" x14ac:dyDescent="0.3">
      <c r="A92" s="286" t="s">
        <v>9</v>
      </c>
      <c r="B92" s="286"/>
      <c r="C92" s="286"/>
      <c r="D92" s="286"/>
      <c r="E92" s="161" t="s">
        <v>12</v>
      </c>
      <c r="F92" s="161" t="s">
        <v>154</v>
      </c>
      <c r="G92" s="99"/>
      <c r="H92" s="99"/>
    </row>
    <row r="93" spans="1:10" ht="15.6" x14ac:dyDescent="0.3">
      <c r="A93" s="287" t="s">
        <v>134</v>
      </c>
      <c r="B93" s="287"/>
      <c r="C93" s="287"/>
      <c r="D93" s="287"/>
      <c r="E93" s="25">
        <v>6</v>
      </c>
      <c r="F93" s="25">
        <v>4</v>
      </c>
      <c r="G93" s="99"/>
      <c r="H93" s="99"/>
    </row>
    <row r="94" spans="1:10" ht="15.6" x14ac:dyDescent="0.3">
      <c r="A94" s="287" t="s">
        <v>26</v>
      </c>
      <c r="B94" s="287"/>
      <c r="C94" s="287"/>
      <c r="D94" s="287"/>
      <c r="E94" s="165">
        <v>70</v>
      </c>
      <c r="F94" s="25">
        <v>70</v>
      </c>
      <c r="G94" s="99"/>
      <c r="H94" s="99"/>
    </row>
    <row r="95" spans="1:10" ht="15.6" x14ac:dyDescent="0.3">
      <c r="A95" s="287" t="s">
        <v>27</v>
      </c>
      <c r="B95" s="287"/>
      <c r="C95" s="287"/>
      <c r="D95" s="287"/>
      <c r="E95" s="99">
        <f>E94*E93/100</f>
        <v>4.2</v>
      </c>
      <c r="F95" s="99">
        <f>F94*F93/100</f>
        <v>2.8</v>
      </c>
      <c r="G95" s="99"/>
      <c r="H95" s="99"/>
    </row>
    <row r="96" spans="1:10" ht="18" customHeight="1" x14ac:dyDescent="0.3">
      <c r="A96" s="290" t="s">
        <v>162</v>
      </c>
      <c r="B96" s="290"/>
      <c r="C96" s="290"/>
      <c r="D96" s="290"/>
      <c r="E96" s="34">
        <f>COUNTIF(I20:I89,"&gt;=4.2")</f>
        <v>37</v>
      </c>
      <c r="F96" s="34">
        <f>COUNTIF(J20:J89,"&gt;=2.8")</f>
        <v>61</v>
      </c>
      <c r="G96" s="99"/>
      <c r="H96" s="99"/>
    </row>
    <row r="97" spans="1:8" ht="15.75" customHeight="1" x14ac:dyDescent="0.3">
      <c r="A97" s="290" t="s">
        <v>77</v>
      </c>
      <c r="B97" s="290"/>
      <c r="C97" s="291"/>
      <c r="D97" s="291"/>
      <c r="E97" s="166">
        <v>70</v>
      </c>
      <c r="F97" s="166">
        <v>70</v>
      </c>
      <c r="G97" s="16"/>
      <c r="H97" s="16"/>
    </row>
    <row r="98" spans="1:8" ht="18.75" customHeight="1" x14ac:dyDescent="0.3">
      <c r="A98" s="290" t="s">
        <v>163</v>
      </c>
      <c r="B98" s="290"/>
      <c r="C98" s="291"/>
      <c r="D98" s="291"/>
      <c r="E98" s="162">
        <f>E96*100/E97</f>
        <v>52.857142857142854</v>
      </c>
      <c r="F98" s="162">
        <f>F96*100/F97</f>
        <v>87.142857142857139</v>
      </c>
      <c r="G98" s="16"/>
      <c r="H98" s="16"/>
    </row>
    <row r="99" spans="1:8" ht="15" customHeight="1" x14ac:dyDescent="0.3">
      <c r="A99" s="290" t="s">
        <v>25</v>
      </c>
      <c r="B99" s="290"/>
      <c r="C99" s="291"/>
      <c r="D99" s="291"/>
      <c r="E99" s="166">
        <v>1</v>
      </c>
      <c r="F99" s="166">
        <v>3</v>
      </c>
      <c r="G99" s="16"/>
      <c r="H99" s="16"/>
    </row>
    <row r="100" spans="1:8" ht="28.5" customHeight="1" x14ac:dyDescent="0.25">
      <c r="A100" s="134"/>
      <c r="B100" s="134"/>
      <c r="C100" s="78"/>
      <c r="D100" s="46"/>
    </row>
    <row r="101" spans="1:8" x14ac:dyDescent="0.25">
      <c r="A101" s="150"/>
      <c r="B101" s="150"/>
      <c r="E101" s="48"/>
      <c r="F101" s="48"/>
      <c r="G101" s="48"/>
      <c r="H101" s="48"/>
    </row>
    <row r="102" spans="1:8" ht="15.6" x14ac:dyDescent="0.3">
      <c r="A102" s="150"/>
      <c r="B102" s="3" t="s">
        <v>82</v>
      </c>
      <c r="C102" s="48"/>
      <c r="D102" s="48"/>
      <c r="E102" s="48"/>
      <c r="F102" s="48"/>
      <c r="G102" s="48"/>
      <c r="H102" s="48"/>
    </row>
    <row r="103" spans="1:8" x14ac:dyDescent="0.25">
      <c r="A103" s="150"/>
      <c r="B103" s="150"/>
      <c r="C103" s="277"/>
      <c r="D103" s="277"/>
      <c r="E103" s="277"/>
      <c r="F103" s="48"/>
      <c r="G103" s="48"/>
      <c r="H103" s="48"/>
    </row>
    <row r="104" spans="1:8" x14ac:dyDescent="0.25">
      <c r="A104" s="150"/>
      <c r="B104" s="150"/>
      <c r="C104" s="48"/>
      <c r="D104" s="48"/>
      <c r="E104" s="48"/>
      <c r="F104" s="48"/>
      <c r="G104" s="48"/>
      <c r="H104" s="48"/>
    </row>
    <row r="105" spans="1:8" x14ac:dyDescent="0.25">
      <c r="A105" s="150"/>
      <c r="B105" s="150"/>
      <c r="C105" s="48"/>
      <c r="D105" s="48"/>
      <c r="E105" s="48"/>
      <c r="F105" s="48"/>
      <c r="G105" s="48"/>
      <c r="H105" s="48"/>
    </row>
    <row r="106" spans="1:8" x14ac:dyDescent="0.25">
      <c r="A106" s="150"/>
      <c r="B106" s="150"/>
      <c r="C106" s="48"/>
      <c r="E106" s="48"/>
      <c r="F106" s="48"/>
      <c r="G106" s="48"/>
      <c r="H106" s="48"/>
    </row>
    <row r="107" spans="1:8" x14ac:dyDescent="0.25">
      <c r="A107" s="150"/>
      <c r="B107" s="150"/>
      <c r="C107" s="48"/>
      <c r="D107" s="48"/>
      <c r="E107" s="48"/>
      <c r="F107" s="48"/>
      <c r="G107" s="48"/>
      <c r="H107" s="48"/>
    </row>
  </sheetData>
  <mergeCells count="15">
    <mergeCell ref="C103:E103"/>
    <mergeCell ref="A5:L5"/>
    <mergeCell ref="A17:A19"/>
    <mergeCell ref="I18:J18"/>
    <mergeCell ref="A1:F1"/>
    <mergeCell ref="A2:F2"/>
    <mergeCell ref="A92:D92"/>
    <mergeCell ref="A93:D93"/>
    <mergeCell ref="A94:D94"/>
    <mergeCell ref="B17:C17"/>
    <mergeCell ref="A95:D95"/>
    <mergeCell ref="A96:D96"/>
    <mergeCell ref="A97:D97"/>
    <mergeCell ref="A98:D98"/>
    <mergeCell ref="A99:D99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5"/>
  <sheetViews>
    <sheetView zoomScaleNormal="100" workbookViewId="0">
      <selection activeCell="E42" sqref="E42"/>
    </sheetView>
  </sheetViews>
  <sheetFormatPr defaultColWidth="9.109375" defaultRowHeight="13.8" x14ac:dyDescent="0.25"/>
  <cols>
    <col min="1" max="1" width="10.109375" style="46" customWidth="1"/>
    <col min="2" max="2" width="13" style="5" customWidth="1"/>
    <col min="3" max="5" width="10.88671875" style="5" bestFit="1" customWidth="1"/>
    <col min="6" max="16384" width="9.109375" style="5"/>
  </cols>
  <sheetData>
    <row r="1" spans="1:11" ht="21" customHeight="1" x14ac:dyDescent="0.25">
      <c r="A1" s="268" t="s">
        <v>149</v>
      </c>
      <c r="B1" s="269"/>
      <c r="C1" s="269"/>
      <c r="D1" s="269"/>
      <c r="E1" s="270"/>
    </row>
    <row r="2" spans="1:11" ht="21" customHeight="1" x14ac:dyDescent="0.25">
      <c r="A2" s="271" t="s">
        <v>141</v>
      </c>
      <c r="B2" s="272"/>
      <c r="C2" s="272"/>
      <c r="D2" s="272"/>
      <c r="E2" s="273"/>
    </row>
    <row r="3" spans="1:11" ht="15.75" customHeight="1" thickBot="1" x14ac:dyDescent="0.3">
      <c r="A3" s="138"/>
      <c r="B3" s="139"/>
      <c r="C3" s="139"/>
      <c r="D3" s="139"/>
      <c r="E3" s="140"/>
    </row>
    <row r="4" spans="1:11" ht="15.75" customHeight="1" x14ac:dyDescent="0.3">
      <c r="A4" s="3" t="s">
        <v>76</v>
      </c>
      <c r="B4" s="4"/>
      <c r="C4" s="4"/>
      <c r="D4" s="4"/>
      <c r="E4" s="4"/>
      <c r="F4" s="4"/>
      <c r="G4" s="4"/>
      <c r="H4" s="4"/>
      <c r="I4" s="4"/>
    </row>
    <row r="5" spans="1:11" ht="15.6" x14ac:dyDescent="0.3">
      <c r="A5" s="4"/>
      <c r="B5" s="4"/>
      <c r="C5" s="4"/>
      <c r="D5" s="4"/>
      <c r="E5" s="4"/>
      <c r="F5" s="4"/>
      <c r="G5" s="4"/>
      <c r="H5" s="4"/>
      <c r="I5" s="4"/>
    </row>
    <row r="6" spans="1:11" ht="15.6" x14ac:dyDescent="0.3">
      <c r="A6" s="209" t="s">
        <v>17</v>
      </c>
      <c r="B6" s="209"/>
      <c r="C6" s="209"/>
      <c r="D6" s="209"/>
      <c r="E6" s="209"/>
      <c r="F6" s="209"/>
      <c r="G6" s="209"/>
      <c r="H6" s="209"/>
      <c r="I6" s="209"/>
      <c r="J6" s="209"/>
      <c r="K6" s="209"/>
    </row>
    <row r="7" spans="1:11" ht="14.4" x14ac:dyDescent="0.3">
      <c r="A7"/>
      <c r="B7"/>
      <c r="C7"/>
      <c r="D7" s="9"/>
      <c r="E7" s="9"/>
      <c r="F7" s="9"/>
      <c r="G7" s="9"/>
      <c r="H7" s="9"/>
      <c r="I7" s="9"/>
      <c r="J7" s="9"/>
      <c r="K7" s="9"/>
    </row>
    <row r="8" spans="1:11" ht="15.6" x14ac:dyDescent="0.3">
      <c r="A8" s="209" t="s">
        <v>83</v>
      </c>
      <c r="B8" s="209"/>
      <c r="C8" s="209"/>
      <c r="D8" s="9"/>
      <c r="E8" s="9"/>
      <c r="F8" s="9"/>
      <c r="G8" s="9"/>
      <c r="H8" s="9"/>
      <c r="I8" s="9"/>
      <c r="J8" s="9"/>
      <c r="K8" s="9"/>
    </row>
    <row r="9" spans="1:11" ht="14.4" x14ac:dyDescent="0.3">
      <c r="A9"/>
      <c r="B9"/>
      <c r="C9"/>
      <c r="D9" s="9"/>
      <c r="E9" s="9"/>
      <c r="F9" s="9"/>
      <c r="G9" s="9"/>
      <c r="H9" s="9"/>
      <c r="I9" s="9"/>
      <c r="J9" s="9"/>
      <c r="K9" s="9"/>
    </row>
    <row r="10" spans="1:11" ht="15.6" x14ac:dyDescent="0.3">
      <c r="A10" s="266" t="s">
        <v>84</v>
      </c>
      <c r="B10" s="266"/>
      <c r="C10" s="252"/>
      <c r="D10" s="9"/>
      <c r="E10" s="9"/>
      <c r="F10" s="9"/>
      <c r="G10" s="9"/>
      <c r="H10" s="78"/>
      <c r="I10" s="9"/>
      <c r="J10" s="9"/>
      <c r="K10" s="9"/>
    </row>
    <row r="11" spans="1:11" ht="15.6" x14ac:dyDescent="0.3">
      <c r="A11" s="3"/>
      <c r="B11" s="3"/>
      <c r="C11" s="3"/>
      <c r="D11" s="4"/>
      <c r="E11" s="4"/>
      <c r="F11" s="4"/>
      <c r="G11" s="4"/>
      <c r="H11" s="4"/>
      <c r="I11" s="4"/>
    </row>
    <row r="13" spans="1:11" x14ac:dyDescent="0.25">
      <c r="A13" s="63" t="s">
        <v>106</v>
      </c>
      <c r="B13" s="64" t="s">
        <v>4</v>
      </c>
      <c r="C13" s="64" t="s">
        <v>5</v>
      </c>
      <c r="D13" s="64" t="s">
        <v>6</v>
      </c>
      <c r="E13" s="64" t="s">
        <v>7</v>
      </c>
    </row>
    <row r="14" spans="1:11" x14ac:dyDescent="0.25">
      <c r="A14" s="64">
        <v>1</v>
      </c>
      <c r="B14" s="110"/>
      <c r="C14" s="110"/>
      <c r="D14" s="110"/>
      <c r="E14" s="110"/>
    </row>
    <row r="15" spans="1:11" x14ac:dyDescent="0.25">
      <c r="A15" s="64">
        <v>2</v>
      </c>
      <c r="B15" s="110"/>
      <c r="C15" s="110"/>
      <c r="D15" s="110"/>
      <c r="E15" s="110"/>
    </row>
    <row r="16" spans="1:11" x14ac:dyDescent="0.25">
      <c r="A16" s="64">
        <v>3</v>
      </c>
      <c r="B16" s="110"/>
      <c r="C16" s="110"/>
      <c r="D16" s="110"/>
      <c r="E16" s="110"/>
    </row>
    <row r="17" spans="1:5" x14ac:dyDescent="0.25">
      <c r="A17" s="64">
        <v>4</v>
      </c>
      <c r="B17" s="110"/>
      <c r="C17" s="110"/>
      <c r="D17" s="110"/>
      <c r="E17" s="110"/>
    </row>
    <row r="18" spans="1:5" x14ac:dyDescent="0.25">
      <c r="A18" s="64">
        <v>5</v>
      </c>
      <c r="B18" s="110"/>
      <c r="C18" s="110"/>
      <c r="D18" s="110"/>
      <c r="E18" s="110"/>
    </row>
    <row r="19" spans="1:5" x14ac:dyDescent="0.25">
      <c r="A19" s="64">
        <v>6</v>
      </c>
      <c r="B19" s="110"/>
      <c r="C19" s="110"/>
      <c r="D19" s="110"/>
      <c r="E19" s="110"/>
    </row>
    <row r="20" spans="1:5" x14ac:dyDescent="0.25">
      <c r="A20" s="64">
        <v>7</v>
      </c>
      <c r="B20" s="110"/>
      <c r="C20" s="110"/>
      <c r="D20" s="110"/>
      <c r="E20" s="110"/>
    </row>
    <row r="21" spans="1:5" x14ac:dyDescent="0.25">
      <c r="A21" s="64">
        <v>8</v>
      </c>
      <c r="B21" s="110"/>
      <c r="C21" s="110"/>
      <c r="D21" s="110"/>
      <c r="E21" s="110"/>
    </row>
    <row r="22" spans="1:5" x14ac:dyDescent="0.25">
      <c r="A22" s="64">
        <v>9</v>
      </c>
      <c r="B22" s="110"/>
      <c r="C22" s="110"/>
      <c r="D22" s="110"/>
      <c r="E22" s="110"/>
    </row>
    <row r="23" spans="1:5" x14ac:dyDescent="0.25">
      <c r="A23" s="64">
        <v>10</v>
      </c>
      <c r="B23" s="110"/>
      <c r="C23" s="110"/>
      <c r="D23" s="110"/>
      <c r="E23" s="110"/>
    </row>
    <row r="24" spans="1:5" x14ac:dyDescent="0.25">
      <c r="A24" s="64">
        <v>11</v>
      </c>
      <c r="B24" s="110"/>
      <c r="C24" s="110"/>
      <c r="D24" s="110"/>
      <c r="E24" s="110"/>
    </row>
    <row r="25" spans="1:5" x14ac:dyDescent="0.25">
      <c r="A25" s="64">
        <v>12</v>
      </c>
      <c r="B25" s="110"/>
      <c r="C25" s="110"/>
      <c r="D25" s="110"/>
      <c r="E25" s="110"/>
    </row>
    <row r="26" spans="1:5" x14ac:dyDescent="0.25">
      <c r="A26" s="64">
        <v>13</v>
      </c>
      <c r="B26" s="110"/>
      <c r="C26" s="110"/>
      <c r="D26" s="110"/>
      <c r="E26" s="110"/>
    </row>
    <row r="27" spans="1:5" x14ac:dyDescent="0.25">
      <c r="A27" s="64">
        <v>14</v>
      </c>
      <c r="B27" s="110"/>
      <c r="C27" s="110"/>
      <c r="D27" s="110"/>
      <c r="E27" s="110"/>
    </row>
    <row r="28" spans="1:5" x14ac:dyDescent="0.25">
      <c r="A28" s="64">
        <v>15</v>
      </c>
      <c r="B28" s="110"/>
      <c r="C28" s="110"/>
      <c r="D28" s="110"/>
      <c r="E28" s="110"/>
    </row>
    <row r="29" spans="1:5" x14ac:dyDescent="0.25">
      <c r="A29" s="64">
        <v>16</v>
      </c>
      <c r="B29" s="110"/>
      <c r="C29" s="110"/>
      <c r="D29" s="110"/>
      <c r="E29" s="110"/>
    </row>
    <row r="30" spans="1:5" x14ac:dyDescent="0.25">
      <c r="A30" s="64">
        <v>17</v>
      </c>
      <c r="B30" s="110"/>
      <c r="C30" s="110"/>
      <c r="D30" s="110"/>
      <c r="E30" s="110"/>
    </row>
    <row r="31" spans="1:5" x14ac:dyDescent="0.25">
      <c r="A31" s="64">
        <v>18</v>
      </c>
      <c r="B31" s="110"/>
      <c r="C31" s="110"/>
      <c r="D31" s="110"/>
      <c r="E31" s="110"/>
    </row>
    <row r="32" spans="1:5" x14ac:dyDescent="0.25">
      <c r="A32" s="64">
        <v>19</v>
      </c>
      <c r="B32" s="110"/>
      <c r="C32" s="110"/>
      <c r="D32" s="110"/>
      <c r="E32" s="110"/>
    </row>
    <row r="33" spans="1:6" x14ac:dyDescent="0.25">
      <c r="A33" s="64">
        <v>20</v>
      </c>
      <c r="B33" s="110"/>
      <c r="C33" s="110"/>
      <c r="D33" s="110"/>
      <c r="E33" s="110"/>
    </row>
    <row r="35" spans="1:6" x14ac:dyDescent="0.25">
      <c r="A35" s="292" t="s">
        <v>0</v>
      </c>
      <c r="B35" s="293"/>
      <c r="C35" s="63" t="s">
        <v>10</v>
      </c>
      <c r="D35" s="63" t="s">
        <v>11</v>
      </c>
      <c r="E35" s="63" t="s">
        <v>12</v>
      </c>
      <c r="F35" s="63" t="s">
        <v>13</v>
      </c>
    </row>
    <row r="36" spans="1:6" ht="19.5" customHeight="1" x14ac:dyDescent="0.25">
      <c r="A36" s="294" t="s">
        <v>121</v>
      </c>
      <c r="B36" s="295"/>
      <c r="C36" s="63">
        <f>COUNTIF(B14:B33,"Substantial")</f>
        <v>0</v>
      </c>
      <c r="D36" s="63">
        <f>COUNTIF(C14:C33,"Substantial")</f>
        <v>0</v>
      </c>
      <c r="E36" s="63">
        <f>COUNTIF(D14:D33,"Substantial")</f>
        <v>0</v>
      </c>
      <c r="F36" s="63">
        <f>COUNTIF(E14:E33,"Substantial")</f>
        <v>0</v>
      </c>
    </row>
    <row r="37" spans="1:6" ht="21.75" customHeight="1" x14ac:dyDescent="0.25">
      <c r="A37" s="241" t="s">
        <v>120</v>
      </c>
      <c r="B37" s="240"/>
      <c r="C37" s="63">
        <f>COUNTIF(B15:B34,"Moderate")</f>
        <v>0</v>
      </c>
      <c r="D37" s="63">
        <f>COUNTIF(C15:C34,"Moderate")</f>
        <v>0</v>
      </c>
      <c r="E37" s="63">
        <f>COUNTIF(D15:D34,"Moderate")</f>
        <v>0</v>
      </c>
      <c r="F37" s="63">
        <f>COUNTIF(E15:E34,"Moderate")</f>
        <v>0</v>
      </c>
    </row>
    <row r="38" spans="1:6" x14ac:dyDescent="0.25">
      <c r="A38" s="294" t="s">
        <v>107</v>
      </c>
      <c r="B38" s="295"/>
      <c r="C38" s="63">
        <f>C36+C37</f>
        <v>0</v>
      </c>
      <c r="D38" s="63">
        <f t="shared" ref="D38:F38" si="0">D36+D37</f>
        <v>0</v>
      </c>
      <c r="E38" s="63">
        <f t="shared" si="0"/>
        <v>0</v>
      </c>
      <c r="F38" s="63">
        <f t="shared" si="0"/>
        <v>0</v>
      </c>
    </row>
    <row r="39" spans="1:6" x14ac:dyDescent="0.25">
      <c r="A39" s="296" t="s">
        <v>108</v>
      </c>
      <c r="B39" s="297"/>
      <c r="C39" s="64">
        <v>20</v>
      </c>
      <c r="D39" s="64">
        <v>20</v>
      </c>
      <c r="E39" s="64">
        <v>20</v>
      </c>
      <c r="F39" s="64">
        <v>20</v>
      </c>
    </row>
    <row r="40" spans="1:6" x14ac:dyDescent="0.25">
      <c r="A40" s="294" t="s">
        <v>164</v>
      </c>
      <c r="B40" s="295"/>
      <c r="C40" s="63">
        <f>C38*100/C39</f>
        <v>0</v>
      </c>
      <c r="D40" s="63">
        <f t="shared" ref="D40:F40" si="1">D38*100/D39</f>
        <v>0</v>
      </c>
      <c r="E40" s="63">
        <f t="shared" si="1"/>
        <v>0</v>
      </c>
      <c r="F40" s="63">
        <f t="shared" si="1"/>
        <v>0</v>
      </c>
    </row>
    <row r="41" spans="1:6" x14ac:dyDescent="0.25">
      <c r="A41" s="294" t="s">
        <v>109</v>
      </c>
      <c r="B41" s="295"/>
      <c r="C41" s="64">
        <v>2</v>
      </c>
      <c r="D41" s="64">
        <v>3</v>
      </c>
      <c r="E41" s="64">
        <v>3</v>
      </c>
      <c r="F41" s="64">
        <v>2</v>
      </c>
    </row>
    <row r="45" spans="1:6" ht="15.6" x14ac:dyDescent="0.3">
      <c r="A45" s="3" t="s">
        <v>82</v>
      </c>
      <c r="B45" s="48"/>
    </row>
  </sheetData>
  <mergeCells count="12">
    <mergeCell ref="A6:K6"/>
    <mergeCell ref="A8:C8"/>
    <mergeCell ref="A10:C10"/>
    <mergeCell ref="A1:E1"/>
    <mergeCell ref="A2:E2"/>
    <mergeCell ref="A35:B35"/>
    <mergeCell ref="A36:B36"/>
    <mergeCell ref="A37:B37"/>
    <mergeCell ref="A38:B38"/>
    <mergeCell ref="A41:B41"/>
    <mergeCell ref="A39:B39"/>
    <mergeCell ref="A40:B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7"/>
  <sheetViews>
    <sheetView zoomScale="90" zoomScaleNormal="90" workbookViewId="0">
      <selection activeCell="B37" sqref="A37:B37"/>
    </sheetView>
  </sheetViews>
  <sheetFormatPr defaultColWidth="9.109375" defaultRowHeight="15.6" x14ac:dyDescent="0.3"/>
  <cols>
    <col min="1" max="1" width="9.109375" style="4"/>
    <col min="2" max="2" width="14.88671875" style="4" customWidth="1"/>
    <col min="3" max="3" width="11.88671875" style="4" bestFit="1" customWidth="1"/>
    <col min="4" max="4" width="11.5546875" style="4" bestFit="1" customWidth="1"/>
    <col min="5" max="5" width="10.33203125" style="4" bestFit="1" customWidth="1"/>
    <col min="6" max="6" width="14.88671875" style="4" bestFit="1" customWidth="1"/>
    <col min="7" max="7" width="8.33203125" style="4" bestFit="1" customWidth="1"/>
    <col min="8" max="8" width="13.44140625" style="4" bestFit="1" customWidth="1"/>
    <col min="9" max="9" width="19.5546875" style="4" bestFit="1" customWidth="1"/>
    <col min="10" max="16384" width="9.109375" style="4"/>
  </cols>
  <sheetData>
    <row r="1" spans="1:11" ht="15.75" customHeight="1" x14ac:dyDescent="0.3">
      <c r="A1" s="282" t="s">
        <v>178</v>
      </c>
      <c r="B1" s="283"/>
      <c r="C1" s="283"/>
      <c r="D1" s="283"/>
      <c r="E1" s="283"/>
      <c r="F1" s="283"/>
      <c r="G1" s="283"/>
      <c r="H1" s="283"/>
      <c r="I1" s="310"/>
      <c r="J1" s="77"/>
      <c r="K1" s="77"/>
    </row>
    <row r="2" spans="1:11" ht="15.75" customHeight="1" x14ac:dyDescent="0.3">
      <c r="A2" s="311"/>
      <c r="B2" s="312"/>
      <c r="C2" s="312"/>
      <c r="D2" s="312"/>
      <c r="E2" s="312"/>
      <c r="F2" s="312"/>
      <c r="G2" s="312"/>
      <c r="H2" s="312"/>
      <c r="I2" s="313"/>
      <c r="J2" s="77"/>
      <c r="K2" s="77"/>
    </row>
    <row r="3" spans="1:11" ht="16.5" customHeight="1" thickBot="1" x14ac:dyDescent="0.35">
      <c r="A3" s="284"/>
      <c r="B3" s="285"/>
      <c r="C3" s="285"/>
      <c r="D3" s="285"/>
      <c r="E3" s="285"/>
      <c r="F3" s="285"/>
      <c r="G3" s="285"/>
      <c r="H3" s="285"/>
      <c r="I3" s="314"/>
      <c r="J3" s="77"/>
      <c r="K3" s="77"/>
    </row>
    <row r="4" spans="1:11" x14ac:dyDescent="0.3">
      <c r="A4" s="3" t="s">
        <v>76</v>
      </c>
      <c r="K4" s="5"/>
    </row>
    <row r="5" spans="1:11" x14ac:dyDescent="0.3">
      <c r="K5" s="5"/>
    </row>
    <row r="6" spans="1:11" ht="16.5" customHeight="1" x14ac:dyDescent="0.3">
      <c r="A6" s="209" t="s">
        <v>17</v>
      </c>
      <c r="B6" s="209"/>
      <c r="C6" s="209"/>
      <c r="D6" s="3"/>
      <c r="E6" s="3"/>
      <c r="F6" s="3"/>
      <c r="G6" s="3"/>
      <c r="H6" s="3"/>
      <c r="I6" s="3"/>
      <c r="J6" s="3"/>
      <c r="K6" s="3"/>
    </row>
    <row r="7" spans="1:11" ht="16.5" customHeight="1" x14ac:dyDescent="0.3">
      <c r="A7" s="3"/>
      <c r="B7" s="3"/>
      <c r="C7" s="3"/>
      <c r="G7" s="2"/>
      <c r="J7" s="5"/>
      <c r="K7" s="5"/>
    </row>
    <row r="8" spans="1:11" ht="16.5" customHeight="1" x14ac:dyDescent="0.3">
      <c r="A8" s="209" t="s">
        <v>140</v>
      </c>
      <c r="B8" s="209"/>
      <c r="C8" s="209"/>
      <c r="D8" s="209"/>
      <c r="E8" s="209"/>
      <c r="F8" s="209"/>
      <c r="G8" s="209"/>
      <c r="H8" s="209"/>
      <c r="I8" s="209"/>
      <c r="J8" s="209"/>
      <c r="K8" s="3"/>
    </row>
    <row r="9" spans="1:11" x14ac:dyDescent="0.3">
      <c r="A9" s="3"/>
      <c r="B9" s="3"/>
      <c r="C9" s="3"/>
      <c r="J9" s="5"/>
      <c r="K9" s="5"/>
    </row>
    <row r="10" spans="1:11" x14ac:dyDescent="0.3">
      <c r="A10" s="209" t="s">
        <v>84</v>
      </c>
      <c r="B10" s="209"/>
      <c r="C10" s="209"/>
      <c r="D10" s="209"/>
      <c r="E10" s="209"/>
      <c r="F10" s="209"/>
      <c r="G10" s="209"/>
      <c r="H10" s="209"/>
      <c r="I10" s="209"/>
      <c r="J10" s="209"/>
      <c r="K10" s="3"/>
    </row>
    <row r="11" spans="1:11" x14ac:dyDescent="0.3">
      <c r="A11" s="3"/>
      <c r="B11" s="3"/>
      <c r="C11" s="3"/>
      <c r="J11" s="5"/>
      <c r="K11" s="5"/>
    </row>
    <row r="12" spans="1:11" x14ac:dyDescent="0.3">
      <c r="C12" s="3"/>
      <c r="D12" s="3"/>
      <c r="E12" s="3"/>
      <c r="F12" s="3"/>
      <c r="G12" s="3"/>
      <c r="H12" s="3"/>
      <c r="I12" s="3"/>
    </row>
    <row r="13" spans="1:11" x14ac:dyDescent="0.3">
      <c r="A13" s="286" t="s">
        <v>0</v>
      </c>
      <c r="B13" s="304"/>
      <c r="C13" s="308" t="s">
        <v>74</v>
      </c>
      <c r="D13" s="308"/>
      <c r="E13" s="308"/>
      <c r="F13" s="308"/>
      <c r="G13" s="308"/>
      <c r="H13" s="308"/>
      <c r="I13" s="199" t="s">
        <v>75</v>
      </c>
    </row>
    <row r="14" spans="1:11" ht="16.2" thickBot="1" x14ac:dyDescent="0.35">
      <c r="A14" s="286"/>
      <c r="B14" s="304"/>
      <c r="C14" s="200" t="s">
        <v>73</v>
      </c>
      <c r="D14" s="200" t="s">
        <v>66</v>
      </c>
      <c r="E14" s="200" t="s">
        <v>67</v>
      </c>
      <c r="F14" s="200" t="s">
        <v>136</v>
      </c>
      <c r="G14" s="200" t="s">
        <v>88</v>
      </c>
      <c r="H14" s="201" t="s">
        <v>70</v>
      </c>
      <c r="I14" s="202" t="s">
        <v>72</v>
      </c>
    </row>
    <row r="15" spans="1:11" x14ac:dyDescent="0.3">
      <c r="A15" s="306" t="s">
        <v>172</v>
      </c>
      <c r="B15" s="194" t="s">
        <v>68</v>
      </c>
      <c r="C15" s="22">
        <v>0.2</v>
      </c>
      <c r="D15" s="22">
        <v>0.1</v>
      </c>
      <c r="E15" s="22">
        <v>0.1</v>
      </c>
      <c r="F15" s="22"/>
      <c r="G15" s="22">
        <v>0.1</v>
      </c>
      <c r="H15" s="23">
        <v>0.5</v>
      </c>
      <c r="I15" s="24">
        <v>0.2</v>
      </c>
    </row>
    <row r="16" spans="1:11" x14ac:dyDescent="0.3">
      <c r="A16" s="306"/>
      <c r="B16" s="195" t="s">
        <v>69</v>
      </c>
      <c r="C16" s="25">
        <f>'Internal test I and II'!Y94</f>
        <v>0</v>
      </c>
      <c r="D16" s="25">
        <f>Assignment!Y92</f>
        <v>1</v>
      </c>
      <c r="E16" s="25">
        <f>Tutorials!Y103</f>
        <v>3</v>
      </c>
      <c r="F16" s="25"/>
      <c r="G16" s="25">
        <f>'continues evaluation for practi'!X104</f>
        <v>3</v>
      </c>
      <c r="H16" s="26">
        <v>3</v>
      </c>
      <c r="I16" s="27">
        <f>'Course Exit Survey'!C41</f>
        <v>2</v>
      </c>
    </row>
    <row r="17" spans="1:9" ht="16.2" thickBot="1" x14ac:dyDescent="0.35">
      <c r="A17" s="307"/>
      <c r="B17" s="196" t="s">
        <v>71</v>
      </c>
      <c r="C17" s="301">
        <f>0.8*(C15*C16+D15*D16+E15*E16+F15*F16+G15*G16+H15*H16)+(I15*I16)</f>
        <v>2.16</v>
      </c>
      <c r="D17" s="302"/>
      <c r="E17" s="302"/>
      <c r="F17" s="302"/>
      <c r="G17" s="302"/>
      <c r="H17" s="302"/>
      <c r="I17" s="303"/>
    </row>
    <row r="18" spans="1:9" x14ac:dyDescent="0.3">
      <c r="A18" s="309" t="s">
        <v>173</v>
      </c>
      <c r="B18" s="194" t="s">
        <v>68</v>
      </c>
      <c r="C18" s="28">
        <v>0.2</v>
      </c>
      <c r="D18" s="28">
        <v>0.1</v>
      </c>
      <c r="E18" s="28">
        <v>0.1</v>
      </c>
      <c r="F18" s="28"/>
      <c r="G18" s="22">
        <v>0.1</v>
      </c>
      <c r="H18" s="29">
        <v>0.5</v>
      </c>
      <c r="I18" s="24">
        <v>0.2</v>
      </c>
    </row>
    <row r="19" spans="1:9" x14ac:dyDescent="0.3">
      <c r="A19" s="309"/>
      <c r="B19" s="195" t="s">
        <v>69</v>
      </c>
      <c r="C19" s="64">
        <f>'Internal test I and II'!Z94</f>
        <v>2</v>
      </c>
      <c r="D19" s="25">
        <f>Assignment!Z92</f>
        <v>3</v>
      </c>
      <c r="E19" s="25"/>
      <c r="F19" s="25"/>
      <c r="G19" s="25">
        <f>'continues evaluation for practi'!Y104</f>
        <v>3</v>
      </c>
      <c r="H19" s="26">
        <v>3</v>
      </c>
      <c r="I19" s="27">
        <f>'Course Exit Survey'!D41</f>
        <v>3</v>
      </c>
    </row>
    <row r="20" spans="1:9" ht="16.2" thickBot="1" x14ac:dyDescent="0.35">
      <c r="A20" s="309"/>
      <c r="B20" s="197" t="s">
        <v>71</v>
      </c>
      <c r="C20" s="301">
        <f>0.8*(C18*C19+D18*D19+E18*E19+F18*F19+G18*G19+H18*H19)+(I18*I19)</f>
        <v>2.6</v>
      </c>
      <c r="D20" s="302"/>
      <c r="E20" s="302"/>
      <c r="F20" s="302"/>
      <c r="G20" s="302"/>
      <c r="H20" s="302"/>
      <c r="I20" s="303"/>
    </row>
    <row r="21" spans="1:9" x14ac:dyDescent="0.3">
      <c r="A21" s="305" t="s">
        <v>174</v>
      </c>
      <c r="B21" s="198" t="s">
        <v>68</v>
      </c>
      <c r="C21" s="22">
        <v>0.2</v>
      </c>
      <c r="D21" s="22">
        <v>0.1</v>
      </c>
      <c r="E21" s="22">
        <v>0.05</v>
      </c>
      <c r="F21" s="22">
        <v>0.05</v>
      </c>
      <c r="G21" s="22">
        <v>0.1</v>
      </c>
      <c r="H21" s="23">
        <v>0.5</v>
      </c>
      <c r="I21" s="24">
        <v>0.2</v>
      </c>
    </row>
    <row r="22" spans="1:9" x14ac:dyDescent="0.3">
      <c r="A22" s="306"/>
      <c r="B22" s="195" t="s">
        <v>69</v>
      </c>
      <c r="C22" s="25">
        <f>'Internal test I and II'!AA94</f>
        <v>3</v>
      </c>
      <c r="D22" s="25">
        <f>Assignment!AA92</f>
        <v>3</v>
      </c>
      <c r="E22" s="25">
        <f>Tutorials!AA103</f>
        <v>1</v>
      </c>
      <c r="F22" s="25">
        <f>'Gap analysis'!E99</f>
        <v>1</v>
      </c>
      <c r="G22" s="25">
        <f>'continues evaluation for practi'!Z104</f>
        <v>3</v>
      </c>
      <c r="H22" s="26">
        <v>3</v>
      </c>
      <c r="I22" s="27">
        <f>'Course Exit Survey'!E41</f>
        <v>3</v>
      </c>
    </row>
    <row r="23" spans="1:9" ht="16.2" thickBot="1" x14ac:dyDescent="0.35">
      <c r="A23" s="307"/>
      <c r="B23" s="196" t="s">
        <v>71</v>
      </c>
      <c r="C23" s="301">
        <f>0.8*(C21*C22+D21*D22+E21*E22+F21*F22+G21*G22+H21*H22)+(I21*I22)</f>
        <v>2.8400000000000003</v>
      </c>
      <c r="D23" s="302"/>
      <c r="E23" s="302"/>
      <c r="F23" s="302"/>
      <c r="G23" s="302"/>
      <c r="H23" s="302"/>
      <c r="I23" s="303"/>
    </row>
    <row r="24" spans="1:9" x14ac:dyDescent="0.3">
      <c r="A24" s="305" t="s">
        <v>174</v>
      </c>
      <c r="B24" s="198" t="s">
        <v>68</v>
      </c>
      <c r="C24" s="22">
        <v>0.3</v>
      </c>
      <c r="D24" s="22"/>
      <c r="E24" s="22">
        <v>0.2</v>
      </c>
      <c r="F24" s="22"/>
      <c r="G24" s="22"/>
      <c r="H24" s="23">
        <v>0.5</v>
      </c>
      <c r="I24" s="24">
        <v>0.2</v>
      </c>
    </row>
    <row r="25" spans="1:9" x14ac:dyDescent="0.3">
      <c r="A25" s="306"/>
      <c r="B25" s="195" t="s">
        <v>69</v>
      </c>
      <c r="C25" s="25">
        <f>'Internal test I and II'!AB94</f>
        <v>1</v>
      </c>
      <c r="D25" s="25"/>
      <c r="E25" s="25">
        <f>Tutorials!AB103</f>
        <v>1</v>
      </c>
      <c r="F25" s="25"/>
      <c r="G25" s="25"/>
      <c r="H25" s="26">
        <v>3</v>
      </c>
      <c r="I25" s="27">
        <f>'Course Exit Survey'!F41</f>
        <v>2</v>
      </c>
    </row>
    <row r="26" spans="1:9" ht="16.2" thickBot="1" x14ac:dyDescent="0.35">
      <c r="A26" s="306"/>
      <c r="B26" s="197" t="s">
        <v>71</v>
      </c>
      <c r="C26" s="301">
        <f>0.8*(C24*C25+D24*D25+E24*E25+F24*F25+G24*G25+H24*H25)+(I24*I25)</f>
        <v>2</v>
      </c>
      <c r="D26" s="302"/>
      <c r="E26" s="302"/>
      <c r="F26" s="302"/>
      <c r="G26" s="302"/>
      <c r="H26" s="302"/>
      <c r="I26" s="303"/>
    </row>
    <row r="27" spans="1:9" x14ac:dyDescent="0.3">
      <c r="A27" s="298" t="s">
        <v>175</v>
      </c>
      <c r="B27" s="198" t="s">
        <v>68</v>
      </c>
      <c r="C27" s="31"/>
      <c r="D27" s="31"/>
      <c r="E27" s="31"/>
      <c r="F27" s="31"/>
      <c r="G27" s="31"/>
      <c r="H27" s="33">
        <v>0.5</v>
      </c>
      <c r="I27" s="24">
        <v>0.2</v>
      </c>
    </row>
    <row r="28" spans="1:9" x14ac:dyDescent="0.3">
      <c r="A28" s="299"/>
      <c r="B28" s="195" t="s">
        <v>69</v>
      </c>
      <c r="C28" s="25"/>
      <c r="D28" s="25"/>
      <c r="E28" s="30"/>
      <c r="F28" s="30"/>
      <c r="G28" s="30"/>
      <c r="H28" s="30"/>
      <c r="I28" s="32"/>
    </row>
    <row r="29" spans="1:9" ht="16.2" thickBot="1" x14ac:dyDescent="0.35">
      <c r="A29" s="315"/>
      <c r="B29" s="197" t="s">
        <v>71</v>
      </c>
      <c r="C29" s="301">
        <f>0.8*(C27*C28+D27*D28+E27*E28+G27*G28+H27*H28)+(I27*I28)</f>
        <v>0</v>
      </c>
      <c r="D29" s="302"/>
      <c r="E29" s="302"/>
      <c r="F29" s="302"/>
      <c r="G29" s="302"/>
      <c r="H29" s="302"/>
      <c r="I29" s="303"/>
    </row>
    <row r="30" spans="1:9" x14ac:dyDescent="0.3">
      <c r="A30" s="298" t="s">
        <v>176</v>
      </c>
      <c r="B30" s="198" t="s">
        <v>68</v>
      </c>
      <c r="C30" s="31"/>
      <c r="D30" s="31"/>
      <c r="E30" s="31"/>
      <c r="F30" s="31"/>
      <c r="G30" s="31"/>
      <c r="H30" s="33">
        <v>0.5</v>
      </c>
      <c r="I30" s="24">
        <v>0.2</v>
      </c>
    </row>
    <row r="31" spans="1:9" x14ac:dyDescent="0.3">
      <c r="A31" s="299"/>
      <c r="B31" s="195" t="s">
        <v>69</v>
      </c>
      <c r="C31" s="25">
        <f>'Internal test I and II'!AD94</f>
        <v>0</v>
      </c>
      <c r="D31" s="25">
        <f>Assignment!AD92</f>
        <v>0</v>
      </c>
      <c r="E31" s="30"/>
      <c r="F31" s="30"/>
      <c r="G31" s="30"/>
      <c r="H31" s="30"/>
      <c r="I31" s="32"/>
    </row>
    <row r="32" spans="1:9" ht="16.2" thickBot="1" x14ac:dyDescent="0.35">
      <c r="A32" s="300"/>
      <c r="B32" s="196" t="s">
        <v>71</v>
      </c>
      <c r="C32" s="301">
        <f>0.8*(C30*C31+D30*D31+E30*E31+G30*G31+H30*H31)+(I30*I31)</f>
        <v>0</v>
      </c>
      <c r="D32" s="302"/>
      <c r="E32" s="302"/>
      <c r="F32" s="302"/>
      <c r="G32" s="302"/>
      <c r="H32" s="302"/>
      <c r="I32" s="303"/>
    </row>
    <row r="37" spans="1:2" x14ac:dyDescent="0.3">
      <c r="A37" s="3" t="s">
        <v>82</v>
      </c>
      <c r="B37" s="3"/>
    </row>
  </sheetData>
  <mergeCells count="19">
    <mergeCell ref="A1:I3"/>
    <mergeCell ref="A27:A29"/>
    <mergeCell ref="A6:C6"/>
    <mergeCell ref="A8:J8"/>
    <mergeCell ref="A10:J10"/>
    <mergeCell ref="A30:A32"/>
    <mergeCell ref="C26:I26"/>
    <mergeCell ref="C29:I29"/>
    <mergeCell ref="C32:I32"/>
    <mergeCell ref="A13:A14"/>
    <mergeCell ref="B13:B14"/>
    <mergeCell ref="A21:A23"/>
    <mergeCell ref="A24:A26"/>
    <mergeCell ref="C13:H13"/>
    <mergeCell ref="C17:I17"/>
    <mergeCell ref="C20:I20"/>
    <mergeCell ref="C23:I23"/>
    <mergeCell ref="A15:A17"/>
    <mergeCell ref="A18:A20"/>
  </mergeCells>
  <pageMargins left="0.7" right="0.7" top="0.75" bottom="0.75" header="0.3" footer="0.3"/>
  <pageSetup orientation="portrait" horizontalDpi="180" verticalDpi="18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H61"/>
  <sheetViews>
    <sheetView topLeftCell="B1" zoomScaleNormal="100" workbookViewId="0">
      <selection activeCell="B44" sqref="B44:N44"/>
    </sheetView>
  </sheetViews>
  <sheetFormatPr defaultColWidth="9.109375" defaultRowHeight="14.4" x14ac:dyDescent="0.3"/>
  <cols>
    <col min="1" max="1" width="0" style="1" hidden="1" customWidth="1"/>
    <col min="2" max="2" width="9.44140625" style="1" customWidth="1"/>
    <col min="3" max="3" width="10.44140625" style="1" customWidth="1"/>
    <col min="4" max="4" width="5.5546875" style="9" customWidth="1"/>
    <col min="5" max="5" width="6.5546875" style="9" customWidth="1"/>
    <col min="6" max="6" width="5.5546875" style="9" customWidth="1"/>
    <col min="7" max="7" width="6.6640625" style="9" customWidth="1"/>
    <col min="8" max="8" width="7" style="9" customWidth="1"/>
    <col min="9" max="9" width="6.109375" style="9" customWidth="1"/>
    <col min="10" max="10" width="5.6640625" style="9" customWidth="1"/>
    <col min="11" max="11" width="5.88671875" style="9" customWidth="1"/>
    <col min="12" max="12" width="6.33203125" style="9" customWidth="1"/>
    <col min="13" max="14" width="7" style="9" customWidth="1"/>
    <col min="15" max="15" width="7.5546875" style="9" customWidth="1"/>
    <col min="16" max="16" width="7.109375" style="9" customWidth="1"/>
    <col min="17" max="17" width="6.88671875" style="9" customWidth="1"/>
    <col min="18" max="18" width="13.44140625" style="1" customWidth="1"/>
    <col min="19" max="19" width="9.109375" style="1"/>
    <col min="20" max="20" width="34.6640625" style="1" customWidth="1"/>
    <col min="21" max="16384" width="9.109375" style="1"/>
  </cols>
  <sheetData>
    <row r="1" spans="2:32" ht="3" customHeight="1" thickBot="1" x14ac:dyDescent="0.35"/>
    <row r="2" spans="2:32" ht="15" customHeight="1" x14ac:dyDescent="0.3">
      <c r="B2" s="268" t="s">
        <v>165</v>
      </c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70"/>
    </row>
    <row r="3" spans="2:32" ht="15" customHeight="1" x14ac:dyDescent="0.3">
      <c r="B3" s="271"/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73"/>
    </row>
    <row r="4" spans="2:32" ht="21" customHeight="1" thickBot="1" x14ac:dyDescent="0.35">
      <c r="B4" s="321"/>
      <c r="C4" s="322"/>
      <c r="D4" s="322"/>
      <c r="E4" s="322"/>
      <c r="F4" s="322"/>
      <c r="G4" s="322"/>
      <c r="H4" s="322"/>
      <c r="I4" s="322"/>
      <c r="J4" s="322"/>
      <c r="K4" s="322"/>
      <c r="L4" s="322"/>
      <c r="M4" s="322"/>
      <c r="N4" s="322"/>
      <c r="O4" s="322"/>
      <c r="P4" s="322"/>
      <c r="Q4" s="323"/>
    </row>
    <row r="5" spans="2:32" ht="15.6" x14ac:dyDescent="0.3">
      <c r="B5" s="3" t="s">
        <v>76</v>
      </c>
      <c r="C5" s="3"/>
      <c r="D5" s="4"/>
      <c r="E5" s="4"/>
      <c r="F5"/>
      <c r="G5"/>
      <c r="H5"/>
      <c r="I5"/>
      <c r="J5"/>
      <c r="K5"/>
    </row>
    <row r="6" spans="2:32" ht="9.75" customHeight="1" x14ac:dyDescent="0.3">
      <c r="B6" s="4"/>
      <c r="C6" s="4"/>
      <c r="D6" s="4"/>
      <c r="E6" s="4"/>
      <c r="F6"/>
      <c r="G6"/>
      <c r="H6"/>
      <c r="I6"/>
      <c r="J6"/>
      <c r="K6"/>
    </row>
    <row r="7" spans="2:32" ht="15.6" x14ac:dyDescent="0.3">
      <c r="B7" s="209" t="s">
        <v>17</v>
      </c>
      <c r="C7" s="209"/>
      <c r="D7" s="209"/>
      <c r="E7" s="3"/>
      <c r="F7" s="3"/>
      <c r="G7" s="3"/>
      <c r="H7" s="3"/>
      <c r="I7" s="3"/>
      <c r="J7" s="3"/>
      <c r="K7" s="3"/>
    </row>
    <row r="8" spans="2:32" ht="13.5" customHeight="1" x14ac:dyDescent="0.3">
      <c r="B8" s="3"/>
      <c r="C8" s="3"/>
      <c r="D8" s="3"/>
      <c r="E8" s="4"/>
      <c r="F8" s="4"/>
      <c r="G8" s="4"/>
      <c r="H8" s="2"/>
      <c r="I8" s="4"/>
      <c r="J8" s="4"/>
      <c r="K8" s="5"/>
      <c r="L8" s="10"/>
      <c r="M8" s="10"/>
      <c r="N8" s="10"/>
      <c r="O8" s="10"/>
      <c r="P8" s="10"/>
      <c r="Q8" s="10"/>
    </row>
    <row r="9" spans="2:32" ht="16.5" customHeight="1" x14ac:dyDescent="0.3">
      <c r="B9" s="209" t="s">
        <v>140</v>
      </c>
      <c r="C9" s="209"/>
      <c r="D9" s="209"/>
      <c r="E9" s="209"/>
      <c r="F9" s="209"/>
      <c r="G9" s="209"/>
      <c r="H9" s="209"/>
      <c r="I9" s="209"/>
      <c r="J9" s="209"/>
      <c r="K9" s="209"/>
      <c r="L9" s="10"/>
      <c r="M9" s="10"/>
      <c r="N9" s="10"/>
      <c r="O9" s="10"/>
      <c r="P9" s="10"/>
      <c r="Q9" s="10"/>
    </row>
    <row r="10" spans="2:32" ht="15.6" x14ac:dyDescent="0.3">
      <c r="B10" s="3"/>
      <c r="C10" s="3"/>
      <c r="D10" s="3"/>
      <c r="E10" s="4"/>
      <c r="F10" s="4"/>
      <c r="G10" s="4"/>
      <c r="H10" s="4"/>
      <c r="I10" s="4"/>
      <c r="J10" s="4"/>
      <c r="K10" s="5"/>
      <c r="L10" s="10"/>
      <c r="M10" s="10"/>
      <c r="N10" s="10"/>
      <c r="O10" s="10"/>
      <c r="P10" s="10"/>
      <c r="Q10" s="10"/>
    </row>
    <row r="11" spans="2:32" ht="15.6" x14ac:dyDescent="0.3">
      <c r="B11" s="209" t="s">
        <v>84</v>
      </c>
      <c r="C11" s="209"/>
      <c r="D11" s="209"/>
      <c r="E11" s="209"/>
      <c r="F11" s="209"/>
      <c r="G11" s="209"/>
      <c r="H11" s="209"/>
      <c r="I11" s="209"/>
      <c r="J11" s="209"/>
      <c r="K11" s="209"/>
      <c r="L11" s="10"/>
      <c r="M11" s="10"/>
      <c r="N11" s="10"/>
      <c r="O11" s="10"/>
      <c r="P11" s="10"/>
      <c r="Q11" s="10"/>
    </row>
    <row r="12" spans="2:32" ht="15.6" x14ac:dyDescent="0.3">
      <c r="B12" s="100"/>
      <c r="C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</row>
    <row r="13" spans="2:32" ht="15.6" x14ac:dyDescent="0.3">
      <c r="B13" s="326" t="s">
        <v>89</v>
      </c>
      <c r="C13" s="326"/>
      <c r="D13" s="326"/>
      <c r="E13" s="326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T13" s="147"/>
      <c r="U13" s="147"/>
      <c r="V13" s="147"/>
      <c r="W13" s="147"/>
    </row>
    <row r="14" spans="2:32" ht="15.6" x14ac:dyDescent="0.3">
      <c r="B14" s="326" t="s">
        <v>90</v>
      </c>
      <c r="C14" s="326"/>
      <c r="D14" s="326"/>
      <c r="E14" s="326"/>
      <c r="F14" s="326"/>
      <c r="G14" s="326"/>
      <c r="H14" s="326"/>
      <c r="I14" s="326"/>
      <c r="J14" s="326"/>
      <c r="K14" s="326"/>
      <c r="L14" s="326"/>
      <c r="M14" s="326"/>
      <c r="N14" s="326"/>
      <c r="Q14" s="100"/>
      <c r="R14" s="100"/>
    </row>
    <row r="15" spans="2:32" ht="15.6" x14ac:dyDescent="0.3">
      <c r="B15" s="147" t="s">
        <v>91</v>
      </c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Q15" s="100"/>
      <c r="R15" s="100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</row>
    <row r="16" spans="2:32" ht="15.6" x14ac:dyDescent="0.3">
      <c r="B16" s="326" t="s">
        <v>92</v>
      </c>
      <c r="C16" s="326"/>
      <c r="D16" s="326"/>
      <c r="E16" s="326"/>
      <c r="F16" s="326"/>
      <c r="G16" s="326"/>
      <c r="H16" s="326"/>
      <c r="I16" s="326"/>
      <c r="J16" s="326"/>
      <c r="K16" s="326"/>
      <c r="L16" s="326"/>
      <c r="M16" s="326"/>
      <c r="N16" s="326"/>
      <c r="Q16" s="100"/>
      <c r="R16" s="100"/>
    </row>
    <row r="17" spans="2:34" ht="15.6" x14ac:dyDescent="0.3">
      <c r="B17" s="100"/>
      <c r="C17" s="100"/>
      <c r="Q17" s="100"/>
      <c r="R17" s="100"/>
    </row>
    <row r="18" spans="2:34" ht="15.6" x14ac:dyDescent="0.3">
      <c r="B18" s="100"/>
      <c r="C18" s="100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00"/>
      <c r="R18" s="100"/>
    </row>
    <row r="19" spans="2:34" ht="15.6" x14ac:dyDescent="0.3">
      <c r="B19" s="100"/>
      <c r="C19" s="100"/>
      <c r="D19" s="325" t="s">
        <v>23</v>
      </c>
      <c r="E19" s="325"/>
      <c r="F19" s="325"/>
      <c r="G19" s="325"/>
      <c r="H19" s="325"/>
      <c r="I19" s="325"/>
      <c r="J19" s="325"/>
      <c r="K19" s="325"/>
      <c r="L19" s="325"/>
      <c r="M19" s="325"/>
      <c r="N19" s="325"/>
      <c r="O19" s="325"/>
      <c r="P19" s="325"/>
      <c r="Q19" s="325"/>
      <c r="R19" s="100"/>
      <c r="S19" s="100" t="s">
        <v>101</v>
      </c>
      <c r="T19" s="181"/>
      <c r="U19" s="78"/>
      <c r="V19" s="78"/>
      <c r="W19" s="78"/>
      <c r="X19" s="78"/>
      <c r="Y19" s="9"/>
      <c r="Z19" s="9"/>
      <c r="AA19" s="9"/>
      <c r="AB19" s="9"/>
      <c r="AC19" s="9"/>
      <c r="AD19" s="9"/>
      <c r="AE19" s="9"/>
      <c r="AF19" s="9"/>
      <c r="AG19" s="9"/>
      <c r="AH19" s="9"/>
    </row>
    <row r="20" spans="2:34" ht="15.6" x14ac:dyDescent="0.3">
      <c r="B20" s="329" t="s">
        <v>24</v>
      </c>
      <c r="C20" s="330"/>
      <c r="D20" s="178">
        <v>1</v>
      </c>
      <c r="E20" s="178">
        <v>2</v>
      </c>
      <c r="F20" s="178">
        <v>3</v>
      </c>
      <c r="G20" s="178">
        <v>4</v>
      </c>
      <c r="H20" s="178">
        <v>5</v>
      </c>
      <c r="I20" s="178">
        <v>6</v>
      </c>
      <c r="J20" s="178">
        <v>7</v>
      </c>
      <c r="K20" s="178">
        <v>8</v>
      </c>
      <c r="L20" s="178">
        <v>9</v>
      </c>
      <c r="M20" s="178">
        <v>10</v>
      </c>
      <c r="N20" s="178">
        <v>11</v>
      </c>
      <c r="O20" s="178">
        <v>12</v>
      </c>
      <c r="P20" s="178">
        <v>13</v>
      </c>
      <c r="Q20" s="179">
        <v>14</v>
      </c>
      <c r="R20" s="100"/>
      <c r="S20" s="182" t="s">
        <v>102</v>
      </c>
      <c r="T20" s="181"/>
      <c r="U20" s="78"/>
      <c r="V20" s="78"/>
      <c r="W20" s="78"/>
      <c r="X20" s="78"/>
      <c r="Y20" s="9"/>
      <c r="Z20" s="9"/>
      <c r="AA20" s="9"/>
      <c r="AB20" s="9"/>
      <c r="AC20" s="9"/>
      <c r="AD20" s="9"/>
      <c r="AE20" s="9"/>
      <c r="AF20" s="9"/>
      <c r="AG20" s="9"/>
      <c r="AH20" s="9"/>
    </row>
    <row r="21" spans="2:34" ht="15.6" x14ac:dyDescent="0.3">
      <c r="B21" s="316" t="s">
        <v>166</v>
      </c>
      <c r="C21" s="317"/>
      <c r="D21" s="180">
        <v>3</v>
      </c>
      <c r="E21" s="180">
        <v>2</v>
      </c>
      <c r="F21" s="180"/>
      <c r="G21" s="180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100"/>
      <c r="S21" s="100" t="s">
        <v>103</v>
      </c>
      <c r="T21" s="181"/>
      <c r="U21" s="78"/>
      <c r="V21" s="78"/>
      <c r="W21" s="78"/>
      <c r="X21" s="78"/>
      <c r="Y21" s="9"/>
      <c r="Z21" s="9"/>
      <c r="AA21" s="9"/>
      <c r="AB21" s="9"/>
      <c r="AC21" s="9"/>
      <c r="AD21" s="9"/>
      <c r="AE21" s="9"/>
      <c r="AF21" s="9"/>
      <c r="AG21" s="9"/>
      <c r="AH21" s="9"/>
    </row>
    <row r="22" spans="2:34" ht="15.6" x14ac:dyDescent="0.3">
      <c r="B22" s="316" t="s">
        <v>167</v>
      </c>
      <c r="C22" s="317"/>
      <c r="D22" s="180"/>
      <c r="E22" s="180">
        <v>3</v>
      </c>
      <c r="F22" s="180"/>
      <c r="G22" s="180"/>
      <c r="H22" s="180">
        <v>1</v>
      </c>
      <c r="I22" s="180"/>
      <c r="J22" s="180"/>
      <c r="K22" s="180"/>
      <c r="L22" s="180"/>
      <c r="M22" s="180"/>
      <c r="N22" s="180"/>
      <c r="O22" s="180"/>
      <c r="P22" s="180"/>
      <c r="Q22" s="180"/>
      <c r="R22" s="100"/>
      <c r="S22" s="100" t="s">
        <v>116</v>
      </c>
      <c r="T22" s="183"/>
      <c r="U22" s="14"/>
      <c r="V22" s="134"/>
      <c r="W22" s="134"/>
      <c r="X22" s="134"/>
      <c r="Y22" s="15"/>
      <c r="Z22" s="15"/>
      <c r="AA22" s="15"/>
      <c r="AB22" s="15"/>
      <c r="AC22" s="9"/>
      <c r="AD22" s="15"/>
      <c r="AE22" s="14"/>
      <c r="AF22" s="9"/>
      <c r="AG22" s="9"/>
      <c r="AH22" s="9"/>
    </row>
    <row r="23" spans="2:34" ht="15.6" x14ac:dyDescent="0.3">
      <c r="B23" s="316" t="s">
        <v>168</v>
      </c>
      <c r="C23" s="317"/>
      <c r="D23" s="180"/>
      <c r="E23" s="180"/>
      <c r="F23" s="180"/>
      <c r="G23" s="180"/>
      <c r="H23" s="180"/>
      <c r="I23" s="180"/>
      <c r="J23" s="180"/>
      <c r="K23" s="180">
        <v>1</v>
      </c>
      <c r="L23" s="180"/>
      <c r="M23" s="180"/>
      <c r="N23" s="180"/>
      <c r="O23" s="180"/>
      <c r="P23" s="180"/>
      <c r="Q23" s="180"/>
      <c r="R23" s="100"/>
      <c r="S23" s="100" t="s">
        <v>117</v>
      </c>
      <c r="T23" s="181"/>
      <c r="U23" s="78"/>
      <c r="V23" s="78"/>
      <c r="W23" s="78"/>
      <c r="X23" s="78"/>
      <c r="Y23" s="9"/>
      <c r="Z23" s="9"/>
      <c r="AA23" s="9"/>
      <c r="AB23" s="9"/>
      <c r="AC23" s="9"/>
      <c r="AD23" s="9"/>
      <c r="AE23" s="9"/>
      <c r="AF23" s="9"/>
      <c r="AG23" s="9"/>
      <c r="AH23" s="9"/>
    </row>
    <row r="24" spans="2:34" ht="15.6" x14ac:dyDescent="0.3">
      <c r="B24" s="316" t="s">
        <v>169</v>
      </c>
      <c r="C24" s="317"/>
      <c r="D24" s="180">
        <v>3</v>
      </c>
      <c r="E24" s="180"/>
      <c r="F24" s="180"/>
      <c r="G24" s="180"/>
      <c r="H24" s="180">
        <v>3</v>
      </c>
      <c r="I24" s="180"/>
      <c r="J24" s="180"/>
      <c r="K24" s="180"/>
      <c r="L24" s="180">
        <v>3</v>
      </c>
      <c r="M24" s="180"/>
      <c r="N24" s="180"/>
      <c r="O24" s="180"/>
      <c r="P24" s="180"/>
      <c r="Q24" s="180"/>
      <c r="R24" s="124"/>
      <c r="S24" s="182" t="s">
        <v>104</v>
      </c>
      <c r="T24" s="182"/>
      <c r="U24" s="182"/>
      <c r="V24" s="78"/>
      <c r="W24" s="78"/>
      <c r="X24" s="78"/>
      <c r="Y24" s="9"/>
      <c r="Z24" s="9"/>
      <c r="AA24" s="9"/>
      <c r="AB24" s="9"/>
      <c r="AC24" s="9"/>
      <c r="AD24" s="9"/>
      <c r="AE24" s="9"/>
      <c r="AF24" s="9"/>
      <c r="AG24" s="9"/>
      <c r="AH24" s="9"/>
    </row>
    <row r="25" spans="2:34" ht="15.6" x14ac:dyDescent="0.3">
      <c r="B25" s="316" t="s">
        <v>170</v>
      </c>
      <c r="C25" s="317"/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00"/>
      <c r="S25" s="100"/>
      <c r="T25" s="181"/>
      <c r="U25" s="78"/>
      <c r="V25" s="78"/>
      <c r="W25" s="78"/>
      <c r="X25" s="78"/>
      <c r="Y25" s="9"/>
      <c r="Z25" s="9"/>
      <c r="AA25" s="9"/>
      <c r="AB25" s="9"/>
      <c r="AC25" s="9"/>
      <c r="AD25" s="9"/>
      <c r="AE25" s="9"/>
      <c r="AF25" s="9"/>
      <c r="AG25" s="9"/>
      <c r="AH25" s="9"/>
    </row>
    <row r="26" spans="2:34" ht="15.6" x14ac:dyDescent="0.3">
      <c r="B26" s="316" t="s">
        <v>171</v>
      </c>
      <c r="C26" s="317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00"/>
      <c r="S26" s="182" t="s">
        <v>105</v>
      </c>
      <c r="T26" s="181"/>
      <c r="U26" s="78"/>
      <c r="V26" s="78"/>
      <c r="W26" s="78"/>
      <c r="X26" s="78"/>
      <c r="Y26" s="9"/>
      <c r="Z26" s="9"/>
      <c r="AA26" s="9"/>
      <c r="AB26" s="9"/>
      <c r="AC26" s="9"/>
      <c r="AD26" s="9"/>
      <c r="AE26" s="9"/>
      <c r="AF26" s="9"/>
      <c r="AG26" s="9"/>
      <c r="AH26" s="9"/>
    </row>
    <row r="27" spans="2:34" ht="19.5" customHeight="1" x14ac:dyDescent="0.3">
      <c r="B27" s="327" t="s">
        <v>96</v>
      </c>
      <c r="C27" s="328"/>
      <c r="D27" s="117">
        <f>SUM(D21:D26)</f>
        <v>6</v>
      </c>
      <c r="E27" s="117">
        <f t="shared" ref="E27:L27" si="0">SUM(E21:E26)</f>
        <v>5</v>
      </c>
      <c r="F27" s="117"/>
      <c r="G27" s="117"/>
      <c r="H27" s="117">
        <f t="shared" si="0"/>
        <v>4</v>
      </c>
      <c r="I27" s="117"/>
      <c r="J27" s="117"/>
      <c r="K27" s="117">
        <f t="shared" si="0"/>
        <v>1</v>
      </c>
      <c r="L27" s="117">
        <f t="shared" si="0"/>
        <v>3</v>
      </c>
      <c r="M27" s="117"/>
      <c r="N27" s="117"/>
      <c r="O27" s="117"/>
      <c r="P27" s="117"/>
      <c r="Q27" s="117"/>
      <c r="R27" s="100"/>
      <c r="S27" s="100" t="s">
        <v>112</v>
      </c>
      <c r="T27" s="181"/>
      <c r="U27" s="78"/>
      <c r="V27" s="78"/>
      <c r="W27" s="78"/>
      <c r="X27" s="78"/>
      <c r="Y27" s="9"/>
      <c r="Z27" s="9"/>
      <c r="AA27" s="9"/>
      <c r="AB27" s="9"/>
      <c r="AC27" s="9"/>
      <c r="AD27" s="9"/>
      <c r="AE27" s="9"/>
      <c r="AF27" s="9"/>
      <c r="AG27" s="9"/>
      <c r="AH27" s="9"/>
    </row>
    <row r="28" spans="2:34" ht="15.6" x14ac:dyDescent="0.3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00"/>
      <c r="S28" s="100" t="s">
        <v>113</v>
      </c>
      <c r="T28" s="181"/>
      <c r="U28" s="78"/>
      <c r="V28" s="78"/>
      <c r="W28" s="78"/>
      <c r="X28" s="78"/>
      <c r="Y28" s="9"/>
      <c r="Z28" s="9"/>
      <c r="AA28" s="9"/>
      <c r="AB28" s="9"/>
      <c r="AC28" s="9"/>
      <c r="AD28" s="9"/>
      <c r="AE28" s="9"/>
      <c r="AF28" s="9"/>
      <c r="AG28" s="9"/>
      <c r="AH28" s="9"/>
    </row>
    <row r="29" spans="2:34" ht="16.2" thickBot="1" x14ac:dyDescent="0.35">
      <c r="B29" s="11"/>
      <c r="C29" s="11"/>
      <c r="D29" s="324" t="s">
        <v>23</v>
      </c>
      <c r="E29" s="324"/>
      <c r="F29" s="324"/>
      <c r="G29" s="324"/>
      <c r="H29" s="324"/>
      <c r="I29" s="324"/>
      <c r="J29" s="324"/>
      <c r="K29" s="324"/>
      <c r="L29" s="324"/>
      <c r="M29" s="324"/>
      <c r="N29" s="324"/>
      <c r="O29" s="324"/>
      <c r="P29" s="324"/>
      <c r="Q29" s="324"/>
      <c r="S29" s="100" t="s">
        <v>114</v>
      </c>
      <c r="T29" s="181"/>
      <c r="U29" s="78"/>
      <c r="V29" s="78"/>
      <c r="W29" s="78"/>
      <c r="X29" s="78"/>
      <c r="Y29" s="9"/>
      <c r="Z29" s="9"/>
      <c r="AA29" s="9"/>
      <c r="AB29" s="9"/>
      <c r="AC29" s="9"/>
      <c r="AD29" s="9"/>
      <c r="AE29" s="9"/>
      <c r="AF29" s="9"/>
      <c r="AG29" s="9"/>
      <c r="AH29" s="9"/>
    </row>
    <row r="30" spans="2:34" ht="41.25" customHeight="1" x14ac:dyDescent="0.3">
      <c r="B30" s="167" t="s">
        <v>24</v>
      </c>
      <c r="C30" s="118" t="s">
        <v>93</v>
      </c>
      <c r="D30" s="176">
        <v>1</v>
      </c>
      <c r="E30" s="176">
        <v>2</v>
      </c>
      <c r="F30" s="176">
        <v>3</v>
      </c>
      <c r="G30" s="176">
        <v>4</v>
      </c>
      <c r="H30" s="176">
        <v>5</v>
      </c>
      <c r="I30" s="176">
        <v>6</v>
      </c>
      <c r="J30" s="176">
        <v>7</v>
      </c>
      <c r="K30" s="176">
        <v>8</v>
      </c>
      <c r="L30" s="176">
        <v>9</v>
      </c>
      <c r="M30" s="176">
        <v>10</v>
      </c>
      <c r="N30" s="176">
        <v>11</v>
      </c>
      <c r="O30" s="176">
        <v>12</v>
      </c>
      <c r="P30" s="176">
        <v>13</v>
      </c>
      <c r="Q30" s="177">
        <v>14</v>
      </c>
      <c r="S30" s="100" t="s">
        <v>115</v>
      </c>
      <c r="T30" s="181"/>
      <c r="U30" s="78"/>
      <c r="V30" s="78"/>
      <c r="W30" s="78"/>
      <c r="X30" s="78"/>
      <c r="Y30" s="9"/>
      <c r="Z30" s="9"/>
      <c r="AA30" s="9"/>
      <c r="AB30" s="9"/>
      <c r="AC30" s="9"/>
      <c r="AD30" s="9"/>
      <c r="AE30" s="9"/>
      <c r="AF30" s="9"/>
      <c r="AG30" s="9"/>
      <c r="AH30" s="9"/>
    </row>
    <row r="31" spans="2:34" ht="15.6" x14ac:dyDescent="0.3">
      <c r="B31" s="168" t="s">
        <v>166</v>
      </c>
      <c r="C31" s="173">
        <f>'CO attainment'!C17:I17</f>
        <v>2.16</v>
      </c>
      <c r="D31" s="126">
        <f>D21*$C$31/3</f>
        <v>2.16</v>
      </c>
      <c r="E31" s="126">
        <f>E21*$C$31/3</f>
        <v>1.4400000000000002</v>
      </c>
      <c r="F31" s="127"/>
      <c r="G31" s="126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84" t="s">
        <v>94</v>
      </c>
    </row>
    <row r="32" spans="2:34" ht="15.6" x14ac:dyDescent="0.3">
      <c r="B32" s="168" t="s">
        <v>167</v>
      </c>
      <c r="C32" s="173">
        <f>'CO attainment'!C20:I20</f>
        <v>2.6</v>
      </c>
      <c r="D32" s="126"/>
      <c r="E32" s="126">
        <f>E22*$C$32/3</f>
        <v>2.6</v>
      </c>
      <c r="F32" s="126"/>
      <c r="G32" s="126"/>
      <c r="H32" s="126">
        <f>H22*$C$32/3</f>
        <v>0.8666666666666667</v>
      </c>
      <c r="I32" s="126"/>
      <c r="J32" s="126"/>
      <c r="K32" s="126"/>
      <c r="L32" s="126"/>
      <c r="M32" s="126"/>
      <c r="N32" s="126"/>
      <c r="O32" s="126"/>
      <c r="P32" s="126"/>
      <c r="Q32" s="126"/>
    </row>
    <row r="33" spans="2:20" ht="15.6" x14ac:dyDescent="0.3">
      <c r="B33" s="168" t="s">
        <v>168</v>
      </c>
      <c r="C33" s="173">
        <f>'CO attainment'!C23:I23</f>
        <v>2.8400000000000003</v>
      </c>
      <c r="D33" s="126"/>
      <c r="E33" s="126"/>
      <c r="F33" s="126"/>
      <c r="G33" s="126"/>
      <c r="H33" s="126"/>
      <c r="I33" s="126"/>
      <c r="J33" s="126"/>
      <c r="K33" s="126">
        <f>K23*$C$33/3</f>
        <v>0.94666666666666677</v>
      </c>
      <c r="L33" s="126"/>
      <c r="M33" s="126"/>
      <c r="N33" s="126"/>
      <c r="O33" s="126"/>
      <c r="P33" s="126"/>
      <c r="Q33" s="126"/>
    </row>
    <row r="34" spans="2:20" ht="15.6" x14ac:dyDescent="0.3">
      <c r="B34" s="168" t="s">
        <v>169</v>
      </c>
      <c r="C34" s="173">
        <f>'CO attainment'!C26:I26</f>
        <v>2</v>
      </c>
      <c r="D34" s="126">
        <f>D24*$C$34/3</f>
        <v>2</v>
      </c>
      <c r="E34" s="126"/>
      <c r="F34" s="126"/>
      <c r="G34" s="126"/>
      <c r="H34" s="126">
        <f>H24*$C$34/3</f>
        <v>2</v>
      </c>
      <c r="I34" s="126"/>
      <c r="J34" s="126"/>
      <c r="K34" s="126"/>
      <c r="L34" s="126">
        <f>L24*$C$34/3</f>
        <v>2</v>
      </c>
      <c r="M34" s="126"/>
      <c r="N34" s="126"/>
      <c r="O34" s="126"/>
      <c r="P34" s="126"/>
      <c r="Q34" s="126"/>
    </row>
    <row r="35" spans="2:20" ht="15.6" x14ac:dyDescent="0.3">
      <c r="B35" s="168" t="s">
        <v>170</v>
      </c>
      <c r="C35" s="173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</row>
    <row r="36" spans="2:20" ht="15.6" x14ac:dyDescent="0.3">
      <c r="B36" s="146" t="s">
        <v>171</v>
      </c>
      <c r="C36" s="174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</row>
    <row r="37" spans="2:20" ht="46.8" x14ac:dyDescent="0.3">
      <c r="B37" s="169" t="s">
        <v>177</v>
      </c>
      <c r="C37" s="175" t="s">
        <v>139</v>
      </c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>
        <v>3</v>
      </c>
      <c r="Q37" s="207">
        <v>3</v>
      </c>
      <c r="R37" s="208" t="s">
        <v>133</v>
      </c>
      <c r="S37" s="208"/>
      <c r="T37" s="208"/>
    </row>
    <row r="38" spans="2:20" ht="15.6" x14ac:dyDescent="0.3">
      <c r="B38" s="286" t="s">
        <v>95</v>
      </c>
      <c r="C38" s="318"/>
      <c r="D38" s="132">
        <f>SUM(D31:D36)</f>
        <v>4.16</v>
      </c>
      <c r="E38" s="132">
        <f t="shared" ref="E38:L38" si="1">SUM(E31:E36)</f>
        <v>4.04</v>
      </c>
      <c r="F38" s="132"/>
      <c r="G38" s="132"/>
      <c r="H38" s="132">
        <f t="shared" si="1"/>
        <v>2.8666666666666667</v>
      </c>
      <c r="I38" s="132"/>
      <c r="J38" s="132"/>
      <c r="K38" s="132">
        <f>SUM(K31:K37)</f>
        <v>0.94666666666666677</v>
      </c>
      <c r="L38" s="132">
        <f t="shared" si="1"/>
        <v>2</v>
      </c>
      <c r="M38" s="132"/>
      <c r="N38" s="132"/>
      <c r="O38" s="132"/>
      <c r="P38" s="193">
        <v>3</v>
      </c>
      <c r="Q38" s="133">
        <v>3</v>
      </c>
    </row>
    <row r="39" spans="2:20" ht="15.6" x14ac:dyDescent="0.3">
      <c r="B39" s="286" t="s">
        <v>97</v>
      </c>
      <c r="C39" s="318"/>
      <c r="D39" s="170">
        <f>MAX(D31:D36)*D38/D27</f>
        <v>1.4976000000000003</v>
      </c>
      <c r="E39" s="170">
        <f>MAX(E31:E36)*E38/E27</f>
        <v>2.1008000000000004</v>
      </c>
      <c r="F39" s="170"/>
      <c r="G39" s="170"/>
      <c r="H39" s="170">
        <f t="shared" ref="H39:L39" si="2">MAX(H31:H36)*H38/H27</f>
        <v>1.4333333333333333</v>
      </c>
      <c r="I39" s="170"/>
      <c r="J39" s="132"/>
      <c r="K39" s="170">
        <f t="shared" si="2"/>
        <v>0.89617777777777796</v>
      </c>
      <c r="L39" s="170">
        <f t="shared" si="2"/>
        <v>1.3333333333333333</v>
      </c>
      <c r="M39" s="171"/>
      <c r="N39" s="171"/>
      <c r="O39" s="171"/>
      <c r="P39" s="133">
        <v>3</v>
      </c>
      <c r="Q39" s="171">
        <v>3</v>
      </c>
    </row>
    <row r="40" spans="2:20" x14ac:dyDescent="0.3">
      <c r="B40" s="319" t="s">
        <v>155</v>
      </c>
      <c r="C40" s="320"/>
      <c r="D40" s="125">
        <f>D39*100/3</f>
        <v>49.920000000000009</v>
      </c>
      <c r="E40" s="125">
        <f>E39*100/3</f>
        <v>70.026666666666685</v>
      </c>
      <c r="F40" s="125"/>
      <c r="G40" s="125"/>
      <c r="H40" s="125">
        <f t="shared" ref="H40:L40" si="3">H39*100/3</f>
        <v>47.777777777777779</v>
      </c>
      <c r="I40" s="125"/>
      <c r="J40" s="125"/>
      <c r="K40" s="125">
        <f t="shared" si="3"/>
        <v>29.8725925925926</v>
      </c>
      <c r="L40" s="125">
        <f t="shared" si="3"/>
        <v>44.444444444444436</v>
      </c>
      <c r="M40" s="172"/>
      <c r="N40" s="172"/>
      <c r="O40" s="172"/>
      <c r="P40" s="185">
        <v>100</v>
      </c>
      <c r="Q40" s="185">
        <v>100</v>
      </c>
    </row>
    <row r="42" spans="2:20" ht="15.75" customHeight="1" x14ac:dyDescent="0.3"/>
    <row r="43" spans="2:20" ht="15.6" x14ac:dyDescent="0.3">
      <c r="B43" s="121"/>
    </row>
    <row r="44" spans="2:20" ht="15.6" x14ac:dyDescent="0.3">
      <c r="B44" s="3" t="s">
        <v>82</v>
      </c>
      <c r="C44" s="3"/>
      <c r="D44" s="15"/>
      <c r="E44" s="15"/>
      <c r="F44" s="15"/>
      <c r="G44" s="15"/>
      <c r="H44" s="15"/>
      <c r="I44" s="15"/>
      <c r="J44" s="15"/>
      <c r="K44" s="15"/>
      <c r="L44" s="3" t="s">
        <v>156</v>
      </c>
      <c r="M44" s="15"/>
      <c r="N44" s="15"/>
    </row>
    <row r="45" spans="2:20" ht="15.6" x14ac:dyDescent="0.3">
      <c r="B45" s="121"/>
    </row>
    <row r="46" spans="2:20" ht="15.6" x14ac:dyDescent="0.3">
      <c r="B46" s="123"/>
      <c r="C46" s="13"/>
      <c r="D46" s="14"/>
      <c r="E46" s="15"/>
      <c r="F46" s="15"/>
      <c r="G46" s="15"/>
      <c r="H46" s="15"/>
      <c r="I46" s="15"/>
      <c r="J46" s="15"/>
      <c r="K46" s="15"/>
      <c r="M46" s="15"/>
      <c r="N46" s="14"/>
    </row>
    <row r="47" spans="2:20" ht="15.6" x14ac:dyDescent="0.3">
      <c r="B47" s="121"/>
    </row>
    <row r="48" spans="2:20" ht="15.6" x14ac:dyDescent="0.3">
      <c r="B48" s="122"/>
    </row>
    <row r="49" spans="2:18" ht="15.6" x14ac:dyDescent="0.3">
      <c r="B49" s="121"/>
    </row>
    <row r="50" spans="2:18" ht="15.6" x14ac:dyDescent="0.3">
      <c r="B50" s="122"/>
    </row>
    <row r="51" spans="2:18" ht="15.6" x14ac:dyDescent="0.3">
      <c r="B51" s="121"/>
    </row>
    <row r="52" spans="2:18" ht="15.6" x14ac:dyDescent="0.3">
      <c r="B52" s="121"/>
    </row>
    <row r="53" spans="2:18" ht="15.6" x14ac:dyDescent="0.3">
      <c r="B53" s="121"/>
    </row>
    <row r="54" spans="2:18" ht="15.6" x14ac:dyDescent="0.3">
      <c r="B54" s="121"/>
    </row>
    <row r="55" spans="2:18" x14ac:dyDescent="0.3">
      <c r="B55" s="1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61" spans="2:18" x14ac:dyDescent="0.3">
      <c r="R61" s="9"/>
    </row>
  </sheetData>
  <mergeCells count="20">
    <mergeCell ref="B40:C40"/>
    <mergeCell ref="B2:Q4"/>
    <mergeCell ref="D29:Q29"/>
    <mergeCell ref="D19:Q19"/>
    <mergeCell ref="B14:N14"/>
    <mergeCell ref="B16:N16"/>
    <mergeCell ref="B13:E13"/>
    <mergeCell ref="B27:C27"/>
    <mergeCell ref="B7:D7"/>
    <mergeCell ref="B9:K9"/>
    <mergeCell ref="B11:K11"/>
    <mergeCell ref="B25:C25"/>
    <mergeCell ref="B26:C26"/>
    <mergeCell ref="B20:C20"/>
    <mergeCell ref="B21:C21"/>
    <mergeCell ref="B22:C22"/>
    <mergeCell ref="B23:C23"/>
    <mergeCell ref="B24:C24"/>
    <mergeCell ref="B38:C38"/>
    <mergeCell ref="B39:C39"/>
  </mergeCells>
  <conditionalFormatting sqref="S60">
    <cfRule type="cellIs" dxfId="1" priority="3" operator="equal">
      <formula>0</formula>
    </cfRule>
  </conditionalFormatting>
  <conditionalFormatting sqref="T60">
    <cfRule type="containsErrors" dxfId="0" priority="2">
      <formula>ISERROR(T60)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Attainment levels</vt:lpstr>
      <vt:lpstr>Internal test I and II</vt:lpstr>
      <vt:lpstr>Assignment</vt:lpstr>
      <vt:lpstr>Tutorials</vt:lpstr>
      <vt:lpstr>continues evaluation for practi</vt:lpstr>
      <vt:lpstr>Gap analysis</vt:lpstr>
      <vt:lpstr>Course Exit Survey</vt:lpstr>
      <vt:lpstr>CO attainment</vt:lpstr>
      <vt:lpstr>PO Attainment</vt:lpstr>
      <vt:lpstr>Assignment!Print_Area</vt:lpstr>
      <vt:lpstr>'continues evaluation for practi'!Print_Area</vt:lpstr>
      <vt:lpstr>'Internal test I and II'!Print_Area</vt:lpstr>
      <vt:lpstr>Tutorials!Print_Area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TPOAsst</dc:creator>
  <cp:lastModifiedBy>tanay</cp:lastModifiedBy>
  <cp:lastPrinted>2019-04-18T07:45:40Z</cp:lastPrinted>
  <dcterms:created xsi:type="dcterms:W3CDTF">2018-01-02T04:57:15Z</dcterms:created>
  <dcterms:modified xsi:type="dcterms:W3CDTF">2023-06-04T19:59:08Z</dcterms:modified>
</cp:coreProperties>
</file>