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whyang-regular\Work Space-2019\Event-biji\Event-民生公共物聯網資料應用\exec\comfort index\"/>
    </mc:Choice>
  </mc:AlternateContent>
  <bookViews>
    <workbookView xWindow="0" yWindow="0" windowWidth="20490" windowHeight="9270" firstSheet="9" activeTab="9"/>
  </bookViews>
  <sheets>
    <sheet name="20181003" sheetId="2" state="hidden" r:id="rId1"/>
    <sheet name="20181101~" sheetId="3" state="hidden" r:id="rId2"/>
    <sheet name="IDB民生公共物聯網資料應用補助" sheetId="5" state="hidden" r:id="rId3"/>
    <sheet name="meeting minutes-20190403" sheetId="6" state="hidden" r:id="rId4"/>
    <sheet name="使用WBGT指數" sheetId="9" state="hidden" r:id="rId5"/>
    <sheet name="使用酷熱指數(Heat Index)" sheetId="10" state="hidden" r:id="rId6"/>
    <sheet name="Comforting Index" sheetId="11" state="hidden" r:id="rId7"/>
    <sheet name="工作表1" sheetId="12" state="hidden" r:id="rId8"/>
    <sheet name="舒適指數算法(exp.2.0_20191009) " sheetId="19" state="hidden" r:id="rId9"/>
    <sheet name="舒適指數算法(exp.2.1_20191217) " sheetId="20" r:id="rId10"/>
    <sheet name="舒適指數算法(exp.1.1_20191004) " sheetId="17" state="hidden" r:id="rId11"/>
    <sheet name="酷熱指數, 風寒指數" sheetId="13" r:id="rId12"/>
    <sheet name="AQI、PM2.5、WR" sheetId="16" r:id="rId13"/>
    <sheet name="雨量" sheetId="18" r:id="rId14"/>
  </sheets>
  <calcPr calcId="152511"/>
</workbook>
</file>

<file path=xl/calcChain.xml><?xml version="1.0" encoding="utf-8"?>
<calcChain xmlns="http://schemas.openxmlformats.org/spreadsheetml/2006/main">
  <c r="H58" i="20" l="1"/>
  <c r="H57" i="20"/>
  <c r="H56" i="20"/>
  <c r="H55" i="20"/>
  <c r="H54" i="19" l="1"/>
  <c r="H57" i="19" l="1"/>
  <c r="H56" i="19"/>
  <c r="H55" i="19"/>
  <c r="H31" i="17" l="1"/>
  <c r="H30" i="17"/>
  <c r="H29" i="17"/>
  <c r="H28" i="17"/>
  <c r="N87" i="13" l="1"/>
  <c r="N86" i="13"/>
  <c r="N85" i="13"/>
  <c r="N84" i="13"/>
  <c r="N83" i="13"/>
  <c r="N82" i="13"/>
  <c r="N81" i="13"/>
  <c r="M81" i="13"/>
  <c r="M82" i="13" s="1"/>
  <c r="M83" i="13" s="1"/>
  <c r="M84" i="13" s="1"/>
  <c r="M85" i="13" s="1"/>
  <c r="M86" i="13" s="1"/>
  <c r="M87" i="13" s="1"/>
  <c r="M80" i="13"/>
  <c r="N80" i="13"/>
  <c r="X16" i="13"/>
  <c r="W16" i="13"/>
  <c r="W15" i="13" s="1"/>
  <c r="W17" i="13"/>
  <c r="X17" i="13" s="1"/>
  <c r="X18" i="13"/>
  <c r="W18" i="13"/>
  <c r="X15" i="13" l="1"/>
  <c r="W14" i="13"/>
  <c r="W13" i="13" l="1"/>
  <c r="X14" i="13"/>
  <c r="I60" i="12"/>
  <c r="B69" i="12"/>
  <c r="B68" i="12"/>
  <c r="C60" i="12"/>
  <c r="H64" i="12"/>
  <c r="H63" i="12"/>
  <c r="H62" i="12"/>
  <c r="H61" i="12"/>
  <c r="H60" i="12"/>
  <c r="F64" i="12"/>
  <c r="F63" i="12"/>
  <c r="F62" i="12"/>
  <c r="F61" i="12"/>
  <c r="F60" i="12"/>
  <c r="E64" i="12"/>
  <c r="E63" i="12"/>
  <c r="E62" i="12"/>
  <c r="E61" i="12"/>
  <c r="E60" i="12"/>
  <c r="D64" i="12"/>
  <c r="D63" i="12"/>
  <c r="D62" i="12"/>
  <c r="D61" i="12"/>
  <c r="D60" i="12"/>
  <c r="C64" i="12"/>
  <c r="C63" i="12"/>
  <c r="C62" i="12"/>
  <c r="C61" i="12"/>
  <c r="B64" i="12"/>
  <c r="B63" i="12"/>
  <c r="B62" i="12"/>
  <c r="B61" i="12"/>
  <c r="B60" i="12"/>
  <c r="W12" i="13" l="1"/>
  <c r="X13" i="13"/>
  <c r="X12" i="13" l="1"/>
  <c r="W11" i="13"/>
  <c r="X11" i="13" l="1"/>
  <c r="W10" i="13"/>
  <c r="X10" i="13" l="1"/>
  <c r="W9" i="13"/>
  <c r="W8" i="13" l="1"/>
  <c r="X9" i="13"/>
  <c r="X8" i="13" l="1"/>
  <c r="W7" i="13"/>
  <c r="X7" i="13" l="1"/>
  <c r="W6" i="13"/>
  <c r="W5" i="13" l="1"/>
  <c r="X6" i="13"/>
  <c r="W4" i="13" l="1"/>
  <c r="X4" i="13" s="1"/>
  <c r="X5" i="13"/>
</calcChain>
</file>

<file path=xl/sharedStrings.xml><?xml version="1.0" encoding="utf-8"?>
<sst xmlns="http://schemas.openxmlformats.org/spreadsheetml/2006/main" count="645" uniqueCount="415">
  <si>
    <t>SDH ASV funding Project</t>
  </si>
  <si>
    <t xml:space="preserve">BIJI SBIR </t>
  </si>
  <si>
    <t>CIP OD Project</t>
  </si>
  <si>
    <t>Study</t>
  </si>
  <si>
    <t>SDH ASV funding project</t>
  </si>
  <si>
    <t>NIP-ICL/ITRI
公版物聯網平台</t>
  </si>
  <si>
    <t>V</t>
  </si>
  <si>
    <t>ISC Cooperation (CRM)</t>
  </si>
  <si>
    <t>CIP
Open Data</t>
  </si>
  <si>
    <t>BIJI Taipei SITI
補助案申請</t>
  </si>
  <si>
    <t>Garment
軟質材料研發計畫</t>
  </si>
  <si>
    <t>Study
Python AI</t>
  </si>
  <si>
    <r>
      <rPr>
        <b/>
        <sz val="14"/>
        <color rgb="FF000000"/>
        <rFont val="細明體"/>
        <family val="3"/>
        <charset val="136"/>
      </rPr>
      <t>萬榮</t>
    </r>
    <r>
      <rPr>
        <b/>
        <sz val="14"/>
        <color rgb="FF000000"/>
        <rFont val="Calibri"/>
        <family val="2"/>
      </rPr>
      <t>-</t>
    </r>
    <r>
      <rPr>
        <b/>
        <sz val="14"/>
        <color rgb="FF000000"/>
        <rFont val="細明體"/>
        <family val="3"/>
        <charset val="136"/>
      </rPr>
      <t>不良債信</t>
    </r>
  </si>
  <si>
    <t>Other</t>
  </si>
  <si>
    <t>萬榮
不良債權名單推薦</t>
  </si>
  <si>
    <t>Phansco
汎鍶科藝合作</t>
  </si>
  <si>
    <t>CKAN coding</t>
  </si>
  <si>
    <t>review proposal</t>
  </si>
  <si>
    <t>v</t>
  </si>
  <si>
    <r>
      <t xml:space="preserve">slides for </t>
    </r>
    <r>
      <rPr>
        <sz val="14"/>
        <color rgb="FF000000"/>
        <rFont val="細明體"/>
        <family val="3"/>
        <charset val="136"/>
      </rPr>
      <t>諮詢會議</t>
    </r>
  </si>
  <si>
    <t>人工分案(user訪談)問題集</t>
  </si>
  <si>
    <t>DLCV</t>
  </si>
  <si>
    <t>AI-Garment</t>
  </si>
  <si>
    <t>change request of project</t>
  </si>
  <si>
    <t>SDH data model &amp; schema</t>
  </si>
  <si>
    <t>submission check</t>
  </si>
  <si>
    <t>Jupyter Notebook</t>
  </si>
  <si>
    <t>x</t>
  </si>
  <si>
    <t>clarify project scope: 
Python programming, RESTful API porting, performance tuning(including refactoring for API, DB access I/F for SQL and NoSQL)</t>
  </si>
  <si>
    <t>Asus Care</t>
  </si>
  <si>
    <t>prepare bidding proposal (process for contract)</t>
  </si>
  <si>
    <t>GitLab set up</t>
  </si>
  <si>
    <t>arranging for confirming with PO</t>
  </si>
  <si>
    <t>prepare project final report (document and presentation)</t>
  </si>
  <si>
    <t>wait for the response of peer review</t>
  </si>
  <si>
    <t>o</t>
  </si>
  <si>
    <t>study technical issue</t>
  </si>
  <si>
    <t>RMA-Getac</t>
  </si>
  <si>
    <t>Python AI hand-on course
(registration fee)
(due on 11/12)</t>
  </si>
  <si>
    <t>recruit</t>
  </si>
  <si>
    <t>prepare for execution</t>
  </si>
  <si>
    <t>settle down mutual cooperative model-需求訪談
(identify need spec.)</t>
  </si>
  <si>
    <t>mid-term review meeting room (reserved)</t>
  </si>
  <si>
    <t>CKAN coding-access (tracking)</t>
  </si>
  <si>
    <t>Phransco</t>
  </si>
  <si>
    <t>proposal</t>
  </si>
  <si>
    <t>prepare delivery document</t>
  </si>
  <si>
    <t>plan for the project-2019</t>
  </si>
  <si>
    <t>prepare slides</t>
  </si>
  <si>
    <r>
      <t xml:space="preserve">PM - </t>
    </r>
    <r>
      <rPr>
        <sz val="14"/>
        <color rgb="FF000000"/>
        <rFont val="標楷體"/>
        <family val="4"/>
        <charset val="136"/>
      </rPr>
      <t>研究紀錄簿</t>
    </r>
  </si>
  <si>
    <t>Python coding for RESTful API</t>
  </si>
  <si>
    <t>business plan: finding out topics</t>
  </si>
  <si>
    <t>tracking status quo</t>
  </si>
  <si>
    <t>think of the candidate for doing requirement analysis</t>
  </si>
  <si>
    <t>CKAN coding-ID binding I/F (tracking)</t>
  </si>
  <si>
    <t>find out the human resource for execution</t>
  </si>
  <si>
    <t>discussing for finding out the potential topic</t>
  </si>
  <si>
    <t>Preparation for mid-term review meeting</t>
  </si>
  <si>
    <t>final inspection meeting</t>
  </si>
  <si>
    <t>presentation rehersal</t>
  </si>
  <si>
    <t>usage for git</t>
  </si>
  <si>
    <t>solve problem encountering in using Colab</t>
  </si>
  <si>
    <t>請款
(for Danki)</t>
  </si>
  <si>
    <t>CKAN extension</t>
  </si>
  <si>
    <t>prepare for the kick-off of project</t>
  </si>
  <si>
    <t>execution plan for the project-2019</t>
  </si>
  <si>
    <t>prepare for applying MOEA/SBIR (cancelled)</t>
  </si>
  <si>
    <t>Python coding for WSGI and Django</t>
  </si>
  <si>
    <t>negoitiate the cooperation plan (PoC)</t>
  </si>
  <si>
    <t>GPX streaming pattern (tracking)</t>
  </si>
  <si>
    <t>execution plan</t>
  </si>
  <si>
    <t>請款發票
(to Biji)</t>
  </si>
  <si>
    <t>use case for demo</t>
  </si>
  <si>
    <t>schedule</t>
  </si>
  <si>
    <t>join into R&amp;D activity?</t>
  </si>
  <si>
    <t>Python AI studying</t>
  </si>
  <si>
    <t>proposal for next stage plan</t>
  </si>
  <si>
    <t>prepare for review meeting</t>
  </si>
  <si>
    <t>Python coding for SQL and NoSQL DB</t>
  </si>
  <si>
    <t>test data (produce for demo)- from JoiiUp</t>
  </si>
  <si>
    <t>checkpoint-1 delivery</t>
  </si>
  <si>
    <t>Python coding for Spark/Hadoop</t>
  </si>
  <si>
    <t>progress status tracking</t>
  </si>
  <si>
    <t>Python flask(blueprint framework</t>
  </si>
  <si>
    <t>Topic 1: 運動服務+運動科技 (for biji, biji+iRunner)</t>
  </si>
  <si>
    <t>1.用健康促進包裝公共利益/社會效益</t>
  </si>
  <si>
    <t>2.可以用運動科技帶出公共利益/社會效益之說法嗎?</t>
  </si>
  <si>
    <t>3.商業價值/經濟規模/創新性之說法嗎?</t>
  </si>
  <si>
    <t>4.國際應用輸出案例?</t>
  </si>
  <si>
    <t>Topic 2: 健康促進+健康管理 (biji+JoiiUp+3Probe</t>
  </si>
  <si>
    <t>1.結合健康促進、健康管理公司</t>
  </si>
  <si>
    <t>with JoiiUp</t>
  </si>
  <si>
    <t>1.前台及服務整合、後台管理(叫缺) vital sign分析有但服務功能面目前只有APP</t>
  </si>
  <si>
    <t>3Probe own</t>
  </si>
  <si>
    <t>1.建構health management</t>
  </si>
  <si>
    <t>2.商業價值/經濟規模/創新性之說法嗎?</t>
  </si>
  <si>
    <t>轉成on-demand service platform (結合長照2.0)</t>
  </si>
  <si>
    <t>3.國際應用輸出案例?</t>
  </si>
  <si>
    <t>Goal: SaaS solution for On-demand application/service</t>
  </si>
  <si>
    <t>Strategic thinking:</t>
  </si>
  <si>
    <t>implementation by practising of a specific application domain</t>
  </si>
  <si>
    <t>from CTI/IVR with ChatBot to Call-Center system solution, then virtual assistance for a SaaS platform</t>
  </si>
  <si>
    <t>IoT Sport Service</t>
  </si>
  <si>
    <t>IoT Hospital (health promotion) Service</t>
  </si>
  <si>
    <t>TA: Canon</t>
  </si>
  <si>
    <t>3Probe</t>
  </si>
  <si>
    <t>1. 導入health management system 2. propose a service model to Canon 3. establish a business cooperation model with Canon</t>
  </si>
  <si>
    <t>Inside-team</t>
  </si>
  <si>
    <t>1. assist to rebuild a health management system</t>
  </si>
  <si>
    <t>TA: JoiiUp</t>
  </si>
  <si>
    <t>1. 導入health management system 2. propose a service model to JoiiUp</t>
  </si>
  <si>
    <t>1. assist to rebuild a health management system
 2. establish a business cooperation model with JoiiUp</t>
  </si>
  <si>
    <t>Outside-startup</t>
  </si>
  <si>
    <t>本標準修正條文，自中華民國一百零三年七月三日施行。</t>
    <phoneticPr fontId="18" type="noConversion"/>
  </si>
  <si>
    <t>修正日期：</t>
  </si>
  <si>
    <t>法規類別：</t>
  </si>
  <si>
    <t>法規名稱： 高溫作業勞工作息時間標準
修正日期： 民國 103 年 07 月 01 日
法規類別： 行政 ＞ 勞動部 ＞ 職業安全衛生目</t>
    <phoneticPr fontId="18" type="noConversion"/>
  </si>
  <si>
    <t>由 於 持 續 酷 熱 及 潮 濕 會 對 人 帶 來 危 險, 美 國 National Weather Service 介 定 了 一 個 酷 熱 指 數 (Heat Index). 此 指 數 能 量 度 在 高 溫 及 潮 濕 的 環 境 下 人 感 覺 到 的 真 正 溫 度.
人 體 中 有 不 同 的 機 制 以 維 持 攝 氏 37 度 的 體 溫. 當 外 界 溫 度 上 升 時, 人 體 會 改 變 血 液 循 環 的 速 率, 增 加 汗 腺 分 泌, 甚 至 以 喘 氣 的 方 式 排 出 多 餘 的 熱 量. 但 當 外 界 溫 度 太 高 及 潮 濕 以 致 人 體 未 能 及 時 將 多 餘 的 熱 量 排 出 時, 人 將 出 現 抽 筋, 熱 衰 竭 甚 至 中 暑.
使 用 下 表 查 出 酷 熱 指 數 時 可 先 從 左 方 找 出 溫 度, 再 橫 向 找 出 相 對 濕 度, 兩 個 數 值 交 匯 處 便 是 當 時 的 酷 熱 指 數. 留 意 在 日 照 下 的 酷 熱 指 數 會 較 表 中 之 數 值 高 出 8 度.</t>
    <phoneticPr fontId="18" type="noConversion"/>
  </si>
  <si>
    <t>當 天 氣 寒 冷 及 大 風 時 ， 人 體 產 生 之 熱 量 會 被 風 迅 速 吹 走 ， 因 此 人 會 感 覺 溫 度 比 實 際 溫 度 為 低 。 此 「 感 覺 溫 度 」 即 為 風 寒 指 數 (Wind Chill)。 風 寒 指 數 受 溫 度 及 風 速 影 響 。 當 風 寒 指 數 偏 低 時 ， 人 應 避 免 長 時 間 暴 露 於 戶 外 ， 以 免 因 身 體 熱 量 過 分 流 失 而 造 成 危 險。</t>
    <phoneticPr fontId="18" type="noConversion"/>
  </si>
  <si>
    <r>
      <t>香 港 地 下 天 文 台</t>
    </r>
    <r>
      <rPr>
        <sz val="12"/>
        <color rgb="FF000000"/>
        <rFont val="PMingLiu"/>
        <family val="1"/>
        <charset val="136"/>
      </rPr>
      <t>: 酷熱指數 、 風寒指數</t>
    </r>
    <phoneticPr fontId="18" type="noConversion"/>
  </si>
  <si>
    <t>https://web.archive.org/web/20071206121620/http://mirror.weather.org.hk/chinese/wxindices.html</t>
  </si>
  <si>
    <t>32℃警戒線原則
很多人在遭受熱傷害前都沒有明顯感知，所以很多預防都需要在運動前做好。運動之前查看氣溫是非常關鍵的，當發現氣溫高於32℃，就要及時調整運動計劃了—— 在32℃之上，生理會極容易因為高熱和潮濕而中暑。
一些室外運動，地表溫度往往會比天氣預報的溫度高不少。因此建議夏季，比如室外跑步，盡量選擇夜跑，能夠避免陽光炙烤，相對地面溫度也會低一些。
使用熱指數來衡量是否適合運動
熱指數（Heat Index）是一種綜合空氣溫度和相對濕度來確定體感溫度的指數──即真正感受到的熱度。人體通過排出汗液來達到降溫的目的，在這個過程裡汗液中的水分得以蒸發並且從人體帶走熱量。但是當相對濕度較高時，水分的蒸發率就會降低。這意味著從身體中帶走熱量的過程變得緩慢，相對處於乾燥空氣中的情況，人體內就保留了更多的熱量。
熱指數有非常複雜的計算公式，這裡我們可以採用相對簡單的估算：
酷熱指數=攝氏溫度+（相對濕度x0.1）。</t>
    <phoneticPr fontId="18" type="noConversion"/>
  </si>
  <si>
    <t>TBD:</t>
    <phoneticPr fontId="18" type="noConversion"/>
  </si>
  <si>
    <t>1. 酷熱指數(heat index) vs 風寒指數(wind chill) 對跑者之影響</t>
    <phoneticPr fontId="18" type="noConversion"/>
  </si>
  <si>
    <t>2, 賽事樣貌: 跑者人數、難易度</t>
    <phoneticPr fontId="18" type="noConversion"/>
  </si>
  <si>
    <r>
      <t>3</t>
    </r>
    <r>
      <rPr>
        <sz val="12"/>
        <color rgb="FF000000"/>
        <rFont val="PMingLiu"/>
        <family val="1"/>
        <charset val="136"/>
      </rPr>
      <t>. 跑者樣貌: 跑者完賽程度、完賽人數/完賽時間(throughput) 預估</t>
    </r>
    <phoneticPr fontId="18" type="noConversion"/>
  </si>
  <si>
    <r>
      <t>4</t>
    </r>
    <r>
      <rPr>
        <sz val="12"/>
        <color rgb="FF000000"/>
        <rFont val="PMingLiu"/>
        <family val="1"/>
        <charset val="136"/>
      </rPr>
      <t>. 舒適指數 量表?</t>
    </r>
    <phoneticPr fontId="18" type="noConversion"/>
  </si>
  <si>
    <r>
      <t>5</t>
    </r>
    <r>
      <rPr>
        <sz val="12"/>
        <color rgb="FF000000"/>
        <rFont val="PMingLiu"/>
        <family val="1"/>
        <charset val="136"/>
      </rPr>
      <t>. PM2.5</t>
    </r>
    <phoneticPr fontId="18" type="noConversion"/>
  </si>
  <si>
    <r>
      <t>A</t>
    </r>
    <r>
      <rPr>
        <sz val="12"/>
        <color rgb="FF000000"/>
        <rFont val="PMingLiu"/>
        <family val="1"/>
        <charset val="136"/>
      </rPr>
      <t>QI</t>
    </r>
    <phoneticPr fontId="18" type="noConversion"/>
  </si>
  <si>
    <t>良好
(0-50)</t>
    <phoneticPr fontId="18" type="noConversion"/>
  </si>
  <si>
    <t>普通
(51-100)</t>
    <phoneticPr fontId="18" type="noConversion"/>
  </si>
  <si>
    <t>不良
(101-199)</t>
    <phoneticPr fontId="18" type="noConversion"/>
  </si>
  <si>
    <r>
      <t>P</t>
    </r>
    <r>
      <rPr>
        <sz val="12"/>
        <color rgb="FF000000"/>
        <rFont val="PMingLiu"/>
        <family val="1"/>
        <charset val="136"/>
      </rPr>
      <t>M2.5</t>
    </r>
    <phoneticPr fontId="18" type="noConversion"/>
  </si>
  <si>
    <r>
      <t>低
(</t>
    </r>
    <r>
      <rPr>
        <sz val="12"/>
        <color rgb="FF000000"/>
        <rFont val="PMingLiu"/>
        <family val="1"/>
        <charset val="136"/>
      </rPr>
      <t>0-35)</t>
    </r>
    <phoneticPr fontId="18" type="noConversion"/>
  </si>
  <si>
    <r>
      <t>中
(</t>
    </r>
    <r>
      <rPr>
        <sz val="12"/>
        <color rgb="FF000000"/>
        <rFont val="PMingLiu"/>
        <family val="1"/>
        <charset val="136"/>
      </rPr>
      <t>36-53)</t>
    </r>
    <phoneticPr fontId="18" type="noConversion"/>
  </si>
  <si>
    <r>
      <t>高
(</t>
    </r>
    <r>
      <rPr>
        <sz val="12"/>
        <color rgb="FF000000"/>
        <rFont val="PMingLiu"/>
        <family val="1"/>
        <charset val="136"/>
      </rPr>
      <t>54-70)</t>
    </r>
    <phoneticPr fontId="18" type="noConversion"/>
  </si>
  <si>
    <t>非常高
(&gt;71)</t>
    <phoneticPr fontId="18" type="noConversion"/>
  </si>
  <si>
    <t>非常不良
(200-299)</t>
    <phoneticPr fontId="18" type="noConversion"/>
  </si>
  <si>
    <t>有害
(&gt;300)</t>
    <phoneticPr fontId="18" type="noConversion"/>
  </si>
  <si>
    <t>普通</t>
    <phoneticPr fontId="18" type="noConversion"/>
  </si>
  <si>
    <t>好</t>
    <phoneticPr fontId="18" type="noConversion"/>
  </si>
  <si>
    <t>不良</t>
    <phoneticPr fontId="18" type="noConversion"/>
  </si>
  <si>
    <t>劣</t>
    <phoneticPr fontId="18" type="noConversion"/>
  </si>
  <si>
    <t>極高
(&gt;54)</t>
    <phoneticPr fontId="18" type="noConversion"/>
  </si>
  <si>
    <t>高
(32-41)</t>
    <phoneticPr fontId="18" type="noConversion"/>
  </si>
  <si>
    <t>危險(&gt;11)</t>
    <phoneticPr fontId="18" type="noConversion"/>
  </si>
  <si>
    <r>
      <t>Ｖ= 0.836×（Ｂ</t>
    </r>
    <r>
      <rPr>
        <vertAlign val="superscript"/>
        <sz val="12"/>
        <color rgb="FF222222"/>
        <rFont val="Arial"/>
        <family val="2"/>
      </rPr>
      <t>3/2</t>
    </r>
    <r>
      <rPr>
        <sz val="11"/>
        <color rgb="FF222222"/>
        <rFont val="Arial"/>
        <family val="2"/>
      </rPr>
      <t>）（Ｖ=風速 m/s，Ｂ=風級）</t>
    </r>
  </si>
  <si>
    <t xml:space="preserve">&lt;3級風
</t>
    <phoneticPr fontId="18" type="noConversion"/>
  </si>
  <si>
    <t xml:space="preserve">&lt;4級風
</t>
    <phoneticPr fontId="18" type="noConversion"/>
  </si>
  <si>
    <t xml:space="preserve">&lt;5級風
</t>
    <phoneticPr fontId="18" type="noConversion"/>
  </si>
  <si>
    <t xml:space="preserve">&lt;6級風
</t>
    <phoneticPr fontId="18" type="noConversion"/>
  </si>
  <si>
    <t xml:space="preserve">&gt;6級風
</t>
    <phoneticPr fontId="18" type="noConversion"/>
  </si>
  <si>
    <t xml:space="preserve">優
</t>
    <phoneticPr fontId="18" type="noConversion"/>
  </si>
  <si>
    <t>空品舒適</t>
    <phoneticPr fontId="18" type="noConversion"/>
  </si>
  <si>
    <r>
      <t>&gt;</t>
    </r>
    <r>
      <rPr>
        <sz val="12"/>
        <color rgb="FF000000"/>
        <rFont val="PMingLiu"/>
        <family val="1"/>
        <charset val="136"/>
      </rPr>
      <t>80</t>
    </r>
    <phoneticPr fontId="18" type="noConversion"/>
  </si>
  <si>
    <r>
      <t>6</t>
    </r>
    <r>
      <rPr>
        <sz val="12"/>
        <color rgb="FF000000"/>
        <rFont val="PMingLiu"/>
        <family val="1"/>
        <charset val="136"/>
      </rPr>
      <t>1~80</t>
    </r>
    <phoneticPr fontId="18" type="noConversion"/>
  </si>
  <si>
    <r>
      <t>4</t>
    </r>
    <r>
      <rPr>
        <sz val="12"/>
        <color rgb="FF000000"/>
        <rFont val="PMingLiu"/>
        <family val="1"/>
        <charset val="136"/>
      </rPr>
      <t>1~60</t>
    </r>
    <phoneticPr fontId="18" type="noConversion"/>
  </si>
  <si>
    <r>
      <t>2</t>
    </r>
    <r>
      <rPr>
        <sz val="12"/>
        <color rgb="FF000000"/>
        <rFont val="PMingLiu"/>
        <family val="1"/>
        <charset val="136"/>
      </rPr>
      <t>1~40</t>
    </r>
    <phoneticPr fontId="18" type="noConversion"/>
  </si>
  <si>
    <t>&lt;=20</t>
    <phoneticPr fontId="18" type="noConversion"/>
  </si>
  <si>
    <t>溫度舒適</t>
    <phoneticPr fontId="18" type="noConversion"/>
  </si>
  <si>
    <t>氣溫(28~40)查HI表</t>
    <phoneticPr fontId="18" type="noConversion"/>
  </si>
  <si>
    <t>氣溫(12~27)</t>
    <phoneticPr fontId="18" type="noConversion"/>
  </si>
  <si>
    <t>氣溫(0~12)查WC表</t>
    <phoneticPr fontId="18" type="noConversion"/>
  </si>
  <si>
    <t xml:space="preserve"> </t>
    <phoneticPr fontId="18" type="noConversion"/>
  </si>
  <si>
    <t>高量(6-7)</t>
    <phoneticPr fontId="18" type="noConversion"/>
  </si>
  <si>
    <t>過量(8-10)</t>
    <phoneticPr fontId="18" type="noConversion"/>
  </si>
  <si>
    <t>1級風</t>
    <phoneticPr fontId="18" type="noConversion"/>
  </si>
  <si>
    <t>2級風</t>
    <phoneticPr fontId="18" type="noConversion"/>
  </si>
  <si>
    <t>3級風</t>
    <phoneticPr fontId="18" type="noConversion"/>
  </si>
  <si>
    <t>4級風</t>
    <phoneticPr fontId="18" type="noConversion"/>
  </si>
  <si>
    <t>5級風</t>
    <phoneticPr fontId="18" type="noConversion"/>
  </si>
  <si>
    <t>6級風</t>
    <phoneticPr fontId="18" type="noConversion"/>
  </si>
  <si>
    <t>注意:</t>
    <phoneticPr fontId="18" type="noConversion"/>
  </si>
  <si>
    <t>27℃-32℃</t>
    <phoneticPr fontId="18" type="noConversion"/>
  </si>
  <si>
    <t>32℃-41℃</t>
    <phoneticPr fontId="18" type="noConversion"/>
  </si>
  <si>
    <t>加倍注意</t>
    <phoneticPr fontId="18" type="noConversion"/>
  </si>
  <si>
    <t>太長時間的曝曬和活動，可能會導致疲勞</t>
    <phoneticPr fontId="18" type="noConversion"/>
  </si>
  <si>
    <t>危險</t>
    <phoneticPr fontId="18" type="noConversion"/>
  </si>
  <si>
    <t>極有可能引起中暑、熱痙攣和熱衰竭；可能導致重度中暑</t>
    <phoneticPr fontId="18" type="noConversion"/>
  </si>
  <si>
    <t>極度危險</t>
    <phoneticPr fontId="18" type="noConversion"/>
  </si>
  <si>
    <t>持續曝曬極有可能引起中暑和重度中暑</t>
    <phoneticPr fontId="18" type="noConversion"/>
  </si>
  <si>
    <t>中暑指數</t>
    <phoneticPr fontId="18" type="noConversion"/>
  </si>
  <si>
    <t>中</t>
    <phoneticPr fontId="18" type="noConversion"/>
  </si>
  <si>
    <t>高</t>
    <phoneticPr fontId="18" type="noConversion"/>
  </si>
  <si>
    <t>甚高</t>
    <phoneticPr fontId="18" type="noConversion"/>
  </si>
  <si>
    <t>極高</t>
    <phoneticPr fontId="18" type="noConversion"/>
  </si>
  <si>
    <t>41℃-54℃</t>
    <phoneticPr fontId="18" type="noConversion"/>
  </si>
  <si>
    <t>&gt;54℃</t>
    <phoneticPr fontId="18" type="noConversion"/>
  </si>
  <si>
    <t>完全曝露在陽光中會增加最多8℃的酷熱指數</t>
    <phoneticPr fontId="18" type="noConversion"/>
  </si>
  <si>
    <t>有機會出現抽筋，可能引起中暑、熱痙攣和熱衰竭</t>
    <phoneticPr fontId="18" type="noConversion"/>
  </si>
  <si>
    <t>風速(km/h)
氣溫(℃)</t>
    <phoneticPr fontId="18" type="noConversion"/>
  </si>
  <si>
    <t>蒲福風極</t>
    <phoneticPr fontId="18" type="noConversion"/>
  </si>
  <si>
    <t>2. 風寒指數(Wind Chill)</t>
    <phoneticPr fontId="18" type="noConversion"/>
  </si>
  <si>
    <t>AQI</t>
    <phoneticPr fontId="18" type="noConversion"/>
  </si>
  <si>
    <t>PM</t>
    <phoneticPr fontId="18" type="noConversion"/>
  </si>
  <si>
    <t>HI/WC/Normal</t>
    <phoneticPr fontId="18" type="noConversion"/>
  </si>
  <si>
    <t>紫外線</t>
    <phoneticPr fontId="18" type="noConversion"/>
  </si>
  <si>
    <r>
      <t>低(</t>
    </r>
    <r>
      <rPr>
        <sz val="12"/>
        <color rgb="FF000000"/>
        <rFont val="PMingLiu"/>
        <family val="1"/>
        <charset val="136"/>
      </rPr>
      <t>0</t>
    </r>
    <phoneticPr fontId="18" type="noConversion"/>
  </si>
  <si>
    <t>風速</t>
    <phoneticPr fontId="18" type="noConversion"/>
  </si>
  <si>
    <r>
      <t>M</t>
    </r>
    <r>
      <rPr>
        <sz val="12"/>
        <color rgb="FF000000"/>
        <rFont val="PMingLiu"/>
        <family val="1"/>
        <charset val="136"/>
      </rPr>
      <t>AX</t>
    </r>
    <phoneticPr fontId="18" type="noConversion"/>
  </si>
  <si>
    <r>
      <t>M</t>
    </r>
    <r>
      <rPr>
        <sz val="12"/>
        <color rgb="FF000000"/>
        <rFont val="PMingLiu"/>
        <family val="1"/>
        <charset val="136"/>
      </rPr>
      <t>IN</t>
    </r>
    <phoneticPr fontId="18" type="noConversion"/>
  </si>
  <si>
    <t>中量(3-5)</t>
    <phoneticPr fontId="18" type="noConversion"/>
  </si>
  <si>
    <t>低量(0-2)</t>
    <phoneticPr fontId="18" type="noConversion"/>
  </si>
  <si>
    <t>中
(27-32)</t>
    <phoneticPr fontId="18" type="noConversion"/>
  </si>
  <si>
    <t>低
(13~26)</t>
    <phoneticPr fontId="18" type="noConversion"/>
  </si>
  <si>
    <r>
      <t>m</t>
    </r>
    <r>
      <rPr>
        <sz val="12"/>
        <color rgb="FF000000"/>
        <rFont val="PMingLiu"/>
        <family val="1"/>
        <charset val="136"/>
      </rPr>
      <t>ax(AQI, PM)*UVI</t>
    </r>
    <phoneticPr fontId="18" type="noConversion"/>
  </si>
  <si>
    <t>極低
(&lt;0)</t>
    <phoneticPr fontId="18" type="noConversion"/>
  </si>
  <si>
    <t>甚高
(41-54)</t>
    <phoneticPr fontId="18" type="noConversion"/>
  </si>
  <si>
    <t>高
(&gt;10)</t>
    <phoneticPr fontId="18" type="noConversion"/>
  </si>
  <si>
    <t>中
(6-10)</t>
    <phoneticPr fontId="18" type="noConversion"/>
  </si>
  <si>
    <t>低
(4-6)</t>
    <phoneticPr fontId="18" type="noConversion"/>
  </si>
  <si>
    <t>甚低
(0&lt;4)</t>
    <phoneticPr fontId="18" type="noConversion"/>
  </si>
  <si>
    <t>UVI 紫外線</t>
    <phoneticPr fontId="18" type="noConversion"/>
  </si>
  <si>
    <t>風速
蒲福風級
WR</t>
    <phoneticPr fontId="18" type="noConversion"/>
  </si>
  <si>
    <t>酷熱指數
Heat Index
氣溫
26℃~40℃</t>
    <phoneticPr fontId="18" type="noConversion"/>
  </si>
  <si>
    <t>風寒指數
(Wind Chill)
氣溫
0℃~&lt;12℃</t>
    <phoneticPr fontId="18" type="noConversion"/>
  </si>
  <si>
    <r>
      <t>p</t>
    </r>
    <r>
      <rPr>
        <vertAlign val="subscript"/>
        <sz val="12"/>
        <color rgb="FF000000"/>
        <rFont val="微軟正黑體"/>
        <family val="2"/>
        <charset val="136"/>
      </rPr>
      <t>2</t>
    </r>
    <phoneticPr fontId="18" type="noConversion"/>
  </si>
  <si>
    <r>
      <t>p</t>
    </r>
    <r>
      <rPr>
        <vertAlign val="subscript"/>
        <sz val="12"/>
        <color rgb="FF000000"/>
        <rFont val="微軟正黑體"/>
        <family val="2"/>
        <charset val="136"/>
      </rPr>
      <t>3</t>
    </r>
    <phoneticPr fontId="18" type="noConversion"/>
  </si>
  <si>
    <r>
      <t>p</t>
    </r>
    <r>
      <rPr>
        <vertAlign val="subscript"/>
        <sz val="12"/>
        <color rgb="FF000000"/>
        <rFont val="微軟正黑體"/>
        <family val="2"/>
        <charset val="136"/>
      </rPr>
      <t>5</t>
    </r>
    <phoneticPr fontId="18" type="noConversion"/>
  </si>
  <si>
    <r>
      <t>p</t>
    </r>
    <r>
      <rPr>
        <vertAlign val="subscript"/>
        <sz val="12"/>
        <color rgb="FF000000"/>
        <rFont val="微軟正黑體"/>
        <family val="2"/>
        <charset val="136"/>
      </rPr>
      <t>6</t>
    </r>
    <phoneticPr fontId="18" type="noConversion"/>
  </si>
  <si>
    <t>空氣品質指數
AQI
(中央氣象局數據)</t>
    <phoneticPr fontId="18" type="noConversion"/>
  </si>
  <si>
    <t>PM2.5濃度指數
PM
(量測數據)</t>
    <phoneticPr fontId="18" type="noConversion"/>
  </si>
  <si>
    <t>紫外線指數
UVI
(中央氣象局數據、量測數據)</t>
    <phoneticPr fontId="18" type="noConversion"/>
  </si>
  <si>
    <t>風速(蒲福風級)
WR
(Wind Rank)
(中央氣象局數據、量測數據)</t>
    <phoneticPr fontId="18" type="noConversion"/>
  </si>
  <si>
    <t>3. AQI</t>
    <phoneticPr fontId="18" type="noConversion"/>
  </si>
  <si>
    <t>4. PM2.5</t>
    <phoneticPr fontId="18" type="noConversion"/>
  </si>
  <si>
    <t>5. 風速分級(wind rank)</t>
    <phoneticPr fontId="18" type="noConversion"/>
  </si>
  <si>
    <t>1.1 酷熱指數的影響(遮蔽處取值)</t>
    <phoneticPr fontId="18" type="noConversion"/>
  </si>
  <si>
    <t>1. 酷熱指數(Heat Index)</t>
    <phoneticPr fontId="18" type="noConversion"/>
  </si>
  <si>
    <t>甚高
(54-70)</t>
    <phoneticPr fontId="18" type="noConversion"/>
  </si>
  <si>
    <t>低
(0-20)</t>
    <phoneticPr fontId="18" type="noConversion"/>
  </si>
  <si>
    <t>中
(21-40)</t>
    <phoneticPr fontId="18" type="noConversion"/>
  </si>
  <si>
    <t>高
(41-53)</t>
    <phoneticPr fontId="18" type="noConversion"/>
  </si>
  <si>
    <t>temp</t>
    <phoneticPr fontId="18" type="noConversion"/>
  </si>
  <si>
    <t>低
(12-26)</t>
    <phoneticPr fontId="18" type="noConversion"/>
  </si>
  <si>
    <r>
      <t>p</t>
    </r>
    <r>
      <rPr>
        <vertAlign val="subscript"/>
        <sz val="12"/>
        <color rgb="FF000000"/>
        <rFont val="微軟正黑體"/>
        <family val="2"/>
        <charset val="136"/>
      </rPr>
      <t>1</t>
    </r>
    <phoneticPr fontId="18" type="noConversion"/>
  </si>
  <si>
    <t>等級</t>
    <phoneticPr fontId="18" type="noConversion"/>
  </si>
  <si>
    <t>分數</t>
    <phoneticPr fontId="18" type="noConversion"/>
  </si>
  <si>
    <t>優(100%)</t>
    <phoneticPr fontId="18" type="noConversion"/>
  </si>
  <si>
    <t>好(80%)</t>
    <phoneticPr fontId="18" type="noConversion"/>
  </si>
  <si>
    <t>普通(60%)</t>
    <phoneticPr fontId="18" type="noConversion"/>
  </si>
  <si>
    <t>不良(40%)</t>
    <phoneticPr fontId="18" type="noConversion"/>
  </si>
  <si>
    <t>劣(20%)</t>
    <phoneticPr fontId="18" type="noConversion"/>
  </si>
  <si>
    <t>舒適指數(CI; Comforting Index)條件對照表</t>
    <phoneticPr fontId="18" type="noConversion"/>
  </si>
  <si>
    <t>Given,</t>
    <phoneticPr fontId="18" type="noConversion"/>
  </si>
  <si>
    <t>Let</t>
    <phoneticPr fontId="18" type="noConversion"/>
  </si>
  <si>
    <t>( step 0 )</t>
    <phoneticPr fontId="18" type="noConversion"/>
  </si>
  <si>
    <t>( step 1 )</t>
    <phoneticPr fontId="18" type="noConversion"/>
  </si>
  <si>
    <t>( step 2 )</t>
    <phoneticPr fontId="18" type="noConversion"/>
  </si>
  <si>
    <t>( step 3 )</t>
    <phoneticPr fontId="18" type="noConversion"/>
  </si>
  <si>
    <t>and</t>
    <phoneticPr fontId="18" type="noConversion"/>
  </si>
  <si>
    <t>( step 4 )</t>
    <phoneticPr fontId="18" type="noConversion"/>
  </si>
  <si>
    <t>說明</t>
    <phoneticPr fontId="18" type="noConversion"/>
  </si>
  <si>
    <t>相對溼度(%)
氣溫(℃)</t>
    <phoneticPr fontId="18" type="noConversion"/>
  </si>
  <si>
    <t>註: 氣溫&lt;0℃ 其風寒指數(體感溫度)統一給固定值(暫定-3.3)，尚未擴充表格</t>
    <phoneticPr fontId="18" type="noConversion"/>
  </si>
  <si>
    <t>註1: 氣溫&gt;40℃ 其酷熱指數(體感溫度)統一給固定值(暫定58)，尚未擴充表格</t>
    <phoneticPr fontId="18" type="noConversion"/>
  </si>
  <si>
    <t>註2: 氣溫 13℃~25℃ 對應的酷熱指數(體感溫度)，需要補充算數值，尚未擴充表格</t>
    <phoneticPr fontId="18" type="noConversion"/>
  </si>
  <si>
    <t>&lt;=-9</t>
    <phoneticPr fontId="18" type="noConversion"/>
  </si>
  <si>
    <t>&gt;=60</t>
    <phoneticPr fontId="18" type="noConversion"/>
  </si>
  <si>
    <t>雨量測量</t>
    <phoneticPr fontId="18" type="noConversion"/>
  </si>
  <si>
    <t>雨量是以雨量計來計算，以在平面收集到的雨水深度表示，準確程度至0.25毫米或0.01吋。有時亦會以升每平方米（1 L m-2 = 1 mm）表示。在氣象統計名詞上，雨量又可稱為降雨量，即一定時間內之降水累積量，其中，若降水量若小於0.1公厘視為雨跡。</t>
    <phoneticPr fontId="18" type="noConversion"/>
  </si>
  <si>
    <t>毛毛雨： 日（或24h）降雨量低於 0.1 mm[16]
小雨： 日（或24h）降雨量0.1 ～ 10 mm
中雨： 日（或24h）降雨量 10 ～ 25 mm
大雨： 日（或24h）降雨量 25 ～ 50 mm
暴雨： 日（或24h）降雨量 50 ～ 100 mm
大暴雨： 日（或24h）降雨量 100～ 200 mm
特大暴雨：日（或24h）降雨量在 200 mm 以上</t>
    <phoneticPr fontId="18" type="noConversion"/>
  </si>
  <si>
    <r>
      <rPr>
        <sz val="11"/>
        <color rgb="FF222222"/>
        <rFont val="細明體"/>
        <family val="3"/>
        <charset val="136"/>
      </rPr>
      <t>水文部門：通常說的小雨、中雨、大雨、暴雨等，一般以日降雨量衡量。其中小雨指日降雨量在</t>
    </r>
    <r>
      <rPr>
        <sz val="11"/>
        <color rgb="FF222222"/>
        <rFont val="Arial"/>
        <family val="2"/>
      </rPr>
      <t>10</t>
    </r>
    <r>
      <rPr>
        <sz val="11"/>
        <color rgb="FF222222"/>
        <rFont val="細明體"/>
        <family val="3"/>
        <charset val="136"/>
      </rPr>
      <t>毫米以下；中雨日降雨量為</t>
    </r>
    <r>
      <rPr>
        <sz val="11"/>
        <color rgb="FF222222"/>
        <rFont val="Arial"/>
        <family val="2"/>
      </rPr>
      <t>10~24.9</t>
    </r>
    <r>
      <rPr>
        <sz val="11"/>
        <color rgb="FF222222"/>
        <rFont val="細明體"/>
        <family val="3"/>
        <charset val="136"/>
      </rPr>
      <t>毫米；大雨降雨量為</t>
    </r>
    <r>
      <rPr>
        <sz val="11"/>
        <color rgb="FF222222"/>
        <rFont val="Arial"/>
        <family val="2"/>
      </rPr>
      <t>25~49.9</t>
    </r>
    <r>
      <rPr>
        <sz val="11"/>
        <color rgb="FF222222"/>
        <rFont val="細明體"/>
        <family val="3"/>
        <charset val="136"/>
      </rPr>
      <t>毫米；暴雨降雨量為</t>
    </r>
    <r>
      <rPr>
        <sz val="11"/>
        <color rgb="FF222222"/>
        <rFont val="Arial"/>
        <family val="2"/>
      </rPr>
      <t>50~99.9</t>
    </r>
    <r>
      <rPr>
        <sz val="11"/>
        <color rgb="FF222222"/>
        <rFont val="細明體"/>
        <family val="3"/>
        <charset val="136"/>
      </rPr>
      <t>毫米；大暴雨降雨量為</t>
    </r>
    <r>
      <rPr>
        <sz val="11"/>
        <color rgb="FF222222"/>
        <rFont val="Arial"/>
        <family val="2"/>
      </rPr>
      <t>100~199.9</t>
    </r>
    <r>
      <rPr>
        <sz val="11"/>
        <color rgb="FF222222"/>
        <rFont val="細明體"/>
        <family val="3"/>
        <charset val="136"/>
      </rPr>
      <t>毫米；特大暴雨降雨量在</t>
    </r>
    <r>
      <rPr>
        <sz val="11"/>
        <color rgb="FF222222"/>
        <rFont val="Arial"/>
        <family val="2"/>
      </rPr>
      <t>200</t>
    </r>
    <r>
      <rPr>
        <sz val="11"/>
        <color rgb="FF222222"/>
        <rFont val="細明體"/>
        <family val="3"/>
        <charset val="136"/>
      </rPr>
      <t>毫米以上。</t>
    </r>
    <phoneticPr fontId="18" type="noConversion"/>
  </si>
  <si>
    <t>雨量顏色表說明
黑色&lt;3mm
藍色&gt;=3mm
綠色&gt;=15mm
黃色&gt;=40mm
紅色&gt;=80mm
紫色&gt;=200mm</t>
    <phoneticPr fontId="18" type="noConversion"/>
  </si>
  <si>
    <t>https://qpeplus.cwb.gov.tw/pub/rainmonitor/</t>
    <phoneticPr fontId="18" type="noConversion"/>
  </si>
  <si>
    <t>中央氣象局
Qplus劇烈天氣觀測系統</t>
    <phoneticPr fontId="18" type="noConversion"/>
  </si>
  <si>
    <r>
      <t>1</t>
    </r>
    <r>
      <rPr>
        <sz val="12"/>
        <color rgb="FF000000"/>
        <rFont val="PMingLiu"/>
        <family val="1"/>
        <charset val="136"/>
      </rPr>
      <t>0分鐘、小時、天</t>
    </r>
    <phoneticPr fontId="18" type="noConversion"/>
  </si>
  <si>
    <r>
      <rPr>
        <sz val="12"/>
        <color rgb="FF222222"/>
        <rFont val="細明體"/>
        <family val="3"/>
        <charset val="136"/>
      </rPr>
      <t>降雨機率預報是預報人員根據各種氣象資料，經過整理、分析、研判後，預測某一地區在預報時段內降雨（指出現</t>
    </r>
    <r>
      <rPr>
        <sz val="12"/>
        <color rgb="FF222222"/>
        <rFont val="Arial"/>
        <family val="2"/>
      </rPr>
      <t xml:space="preserve">0.1 </t>
    </r>
    <r>
      <rPr>
        <sz val="12"/>
        <color rgb="FF222222"/>
        <rFont val="細明體"/>
        <family val="3"/>
        <charset val="136"/>
      </rPr>
      <t>毫米或以上的降雨）機會的百分數。</t>
    </r>
    <phoneticPr fontId="18" type="noConversion"/>
  </si>
  <si>
    <t>降雨機率</t>
    <phoneticPr fontId="18" type="noConversion"/>
  </si>
  <si>
    <t>https://udn.com/weather</t>
  </si>
  <si>
    <t>https://www.cwb.gov.tw/V8/C/P/Rainfall/Rainfall_10Min_County.html</t>
    <phoneticPr fontId="18" type="noConversion"/>
  </si>
  <si>
    <t>註:</t>
    <phoneticPr fontId="18" type="noConversion"/>
  </si>
  <si>
    <t>中
(7-10)</t>
    <phoneticPr fontId="18" type="noConversion"/>
  </si>
  <si>
    <t>甚低
(0-3)</t>
    <phoneticPr fontId="18" type="noConversion"/>
  </si>
  <si>
    <t>高
(33-41)</t>
    <phoneticPr fontId="18" type="noConversion"/>
  </si>
  <si>
    <t>甚高
(42-54)</t>
    <phoneticPr fontId="18" type="noConversion"/>
  </si>
  <si>
    <t>毛毛雨
(DRF&lt;0.1mm)</t>
    <phoneticPr fontId="18" type="noConversion"/>
  </si>
  <si>
    <t>綠色
(15mm≦HRF&lt;40mm)</t>
    <phoneticPr fontId="18" type="noConversion"/>
  </si>
  <si>
    <t>中雨
(10mm≦DRF&lt;25mm)</t>
    <phoneticPr fontId="18" type="noConversion"/>
  </si>
  <si>
    <t>大雨
(25mm≦DRF&lt;50mm)</t>
    <phoneticPr fontId="18" type="noConversion"/>
  </si>
  <si>
    <t>藍色
(3mm≦HRF&lt;15mm)</t>
    <phoneticPr fontId="18" type="noConversion"/>
  </si>
  <si>
    <t>黑色
(0.1mm≦HRF&lt;3mm)</t>
    <phoneticPr fontId="18" type="noConversion"/>
  </si>
  <si>
    <t>暴雨
(50mm≦DRF)</t>
    <phoneticPr fontId="18" type="noConversion"/>
  </si>
  <si>
    <t>黃色
(40mm≦HRF)</t>
    <phoneticPr fontId="18" type="noConversion"/>
  </si>
  <si>
    <r>
      <t>p</t>
    </r>
    <r>
      <rPr>
        <vertAlign val="subscript"/>
        <sz val="12"/>
        <color rgb="FF000000"/>
        <rFont val="微軟正黑體"/>
        <family val="2"/>
        <charset val="136"/>
      </rPr>
      <t>4</t>
    </r>
    <phoneticPr fontId="18" type="noConversion"/>
  </si>
  <si>
    <t>白色
(HRF&lt;0.1mm)</t>
    <phoneticPr fontId="18" type="noConversion"/>
  </si>
  <si>
    <r>
      <t>p</t>
    </r>
    <r>
      <rPr>
        <vertAlign val="subscript"/>
        <sz val="12"/>
        <color rgb="FF000000"/>
        <rFont val="微軟正黑體"/>
        <family val="2"/>
        <charset val="136"/>
      </rPr>
      <t>7</t>
    </r>
    <phoneticPr fontId="18" type="noConversion"/>
  </si>
  <si>
    <t>data source for reference</t>
    <phoneticPr fontId="18" type="noConversion"/>
  </si>
  <si>
    <r>
      <t>U</t>
    </r>
    <r>
      <rPr>
        <sz val="12"/>
        <color rgb="FF000000"/>
        <rFont val="PMingLiu"/>
        <family val="1"/>
        <charset val="136"/>
      </rPr>
      <t>DN</t>
    </r>
    <phoneticPr fontId="18" type="noConversion"/>
  </si>
  <si>
    <r>
      <t>C</t>
    </r>
    <r>
      <rPr>
        <sz val="12"/>
        <color rgb="FF000000"/>
        <rFont val="PMingLiu"/>
        <family val="1"/>
        <charset val="136"/>
      </rPr>
      <t>WB</t>
    </r>
    <phoneticPr fontId="18" type="noConversion"/>
  </si>
  <si>
    <t xml:space="preserve">計算式子(exp.1.1_20191004) (舒適指數=環境因子 * 體感因子) </t>
    <phoneticPr fontId="18" type="noConversion"/>
  </si>
  <si>
    <t>極端氣溫
&lt;0, &gt;40</t>
    <phoneticPr fontId="18" type="noConversion"/>
  </si>
  <si>
    <t>小雨
(0.1mm≦DRF&lt;10mm)</t>
    <phoneticPr fontId="18" type="noConversion"/>
  </si>
  <si>
    <t>風寒指數
WCI (Wind Chill Index)
氣溫 ≦12℃
(given 氣溫、風速)</t>
    <phoneticPr fontId="18" type="noConversion"/>
  </si>
  <si>
    <t>酷熱指數
HI (Heat Index)
氣溫 13℃~
(given 氣溫、相對濕度)</t>
    <phoneticPr fontId="18" type="noConversion"/>
  </si>
  <si>
    <t>HI用UVI及RF加權計算，WCI用WR及RF加權計算</t>
    <phoneticPr fontId="18" type="noConversion"/>
  </si>
  <si>
    <t>therefore, 
we can get</t>
    <phoneticPr fontId="18" type="noConversion"/>
  </si>
  <si>
    <r>
      <t>( step 3 )
根據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1</t>
    </r>
    <r>
      <rPr>
        <sz val="12"/>
        <color theme="1"/>
        <rFont val="微軟正黑體"/>
        <family val="2"/>
        <charset val="136"/>
      </rPr>
      <t>及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的乘積，算出舒適指數的數值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CI</t>
    </r>
    <phoneticPr fontId="18" type="noConversion"/>
  </si>
  <si>
    <t>s.t., the</t>
    <phoneticPr fontId="18" type="noConversion"/>
  </si>
  <si>
    <t>comforting</t>
    <phoneticPr fontId="18" type="noConversion"/>
  </si>
  <si>
    <t>index can be</t>
    <phoneticPr fontId="18" type="noConversion"/>
  </si>
  <si>
    <t>assigned as</t>
    <phoneticPr fontId="18" type="noConversion"/>
  </si>
  <si>
    <r>
      <t>根據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CI</t>
    </r>
    <r>
      <rPr>
        <sz val="12"/>
        <color theme="1"/>
        <rFont val="微軟正黑體"/>
        <family val="2"/>
        <charset val="136"/>
      </rPr>
      <t>，加入區間條件值</t>
    </r>
    <r>
      <rPr>
        <i/>
        <sz val="12"/>
        <color theme="1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x</t>
    </r>
    <r>
      <rPr>
        <vertAlign val="subscript"/>
        <sz val="12"/>
        <color theme="1"/>
        <rFont val="微軟正黑體"/>
        <family val="2"/>
        <charset val="136"/>
      </rPr>
      <t>1</t>
    </r>
    <r>
      <rPr>
        <sz val="12"/>
        <color theme="1"/>
        <rFont val="微軟正黑體"/>
        <family val="2"/>
        <charset val="136"/>
      </rPr>
      <t>, x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, x</t>
    </r>
    <r>
      <rPr>
        <vertAlign val="subscript"/>
        <sz val="12"/>
        <color theme="1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 xml:space="preserve"> and x</t>
    </r>
    <r>
      <rPr>
        <vertAlign val="subscript"/>
        <sz val="12"/>
        <color theme="1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),</t>
    </r>
    <phoneticPr fontId="18" type="noConversion"/>
  </si>
  <si>
    <t>求出五個等級之舒適指數</t>
    <phoneticPr fontId="18" type="noConversion"/>
  </si>
  <si>
    <r>
      <t xml:space="preserve">雨量
RF (Rainfall)
</t>
    </r>
    <r>
      <rPr>
        <sz val="12"/>
        <color rgb="FFFF0000"/>
        <rFont val="微軟正黑體"/>
        <family val="2"/>
        <charset val="136"/>
      </rPr>
      <t>使用日雨量</t>
    </r>
    <r>
      <rPr>
        <sz val="12"/>
        <color theme="1"/>
        <rFont val="微軟正黑體"/>
        <family val="2"/>
        <charset val="136"/>
      </rPr>
      <t xml:space="preserve">
DRF (Daily Rainfall) </t>
    </r>
    <phoneticPr fontId="18" type="noConversion"/>
  </si>
  <si>
    <r>
      <t xml:space="preserve">雨量
RF (Rainfall)
</t>
    </r>
    <r>
      <rPr>
        <sz val="12"/>
        <color rgb="FFFF0000"/>
        <rFont val="微軟正黑體"/>
        <family val="2"/>
        <charset val="136"/>
      </rPr>
      <t>使用小時雨量</t>
    </r>
    <r>
      <rPr>
        <sz val="12"/>
        <color theme="1"/>
        <rFont val="微軟正黑體"/>
        <family val="2"/>
        <charset val="136"/>
      </rPr>
      <t xml:space="preserve">
HRF (Hourly Rainfall) </t>
    </r>
    <phoneticPr fontId="18" type="noConversion"/>
  </si>
  <si>
    <t>RF可以選用DRF(日雨量)或HRF(小時雨量)</t>
    <phoneticPr fontId="18" type="noConversion"/>
  </si>
  <si>
    <r>
      <t>x</t>
    </r>
    <r>
      <rPr>
        <b/>
        <vertAlign val="subscript"/>
        <sz val="12"/>
        <color theme="0"/>
        <rFont val="微軟正黑體"/>
        <family val="2"/>
        <charset val="136"/>
      </rPr>
      <t>1</t>
    </r>
    <r>
      <rPr>
        <b/>
        <sz val="12"/>
        <color theme="0"/>
        <rFont val="微軟正黑體"/>
        <family val="2"/>
        <charset val="136"/>
      </rPr>
      <t xml:space="preserve"> =  </t>
    </r>
    <phoneticPr fontId="18" type="noConversion"/>
  </si>
  <si>
    <r>
      <t>x</t>
    </r>
    <r>
      <rPr>
        <b/>
        <vertAlign val="subscript"/>
        <sz val="12"/>
        <color theme="0"/>
        <rFont val="微軟正黑體"/>
        <family val="2"/>
        <charset val="136"/>
      </rPr>
      <t>2</t>
    </r>
    <r>
      <rPr>
        <b/>
        <sz val="12"/>
        <color theme="0"/>
        <rFont val="微軟正黑體"/>
        <family val="2"/>
        <charset val="136"/>
      </rPr>
      <t xml:space="preserve"> =  </t>
    </r>
    <phoneticPr fontId="18" type="noConversion"/>
  </si>
  <si>
    <r>
      <t>x</t>
    </r>
    <r>
      <rPr>
        <b/>
        <vertAlign val="subscript"/>
        <sz val="12"/>
        <color theme="0"/>
        <rFont val="微軟正黑體"/>
        <family val="2"/>
        <charset val="136"/>
      </rPr>
      <t>3</t>
    </r>
    <r>
      <rPr>
        <b/>
        <sz val="12"/>
        <color theme="0"/>
        <rFont val="微軟正黑體"/>
        <family val="2"/>
        <charset val="136"/>
      </rPr>
      <t xml:space="preserve"> =  </t>
    </r>
    <phoneticPr fontId="18" type="noConversion"/>
  </si>
  <si>
    <r>
      <t>x</t>
    </r>
    <r>
      <rPr>
        <b/>
        <vertAlign val="subscript"/>
        <sz val="12"/>
        <color theme="0"/>
        <rFont val="微軟正黑體"/>
        <family val="2"/>
        <charset val="136"/>
      </rPr>
      <t>4</t>
    </r>
    <r>
      <rPr>
        <b/>
        <sz val="12"/>
        <color theme="0"/>
        <rFont val="微軟正黑體"/>
        <family val="2"/>
        <charset val="136"/>
      </rPr>
      <t xml:space="preserve"> = </t>
    </r>
    <phoneticPr fontId="18" type="noConversion"/>
  </si>
  <si>
    <t>氣溫(常溫)
0~12,13~40</t>
    <phoneticPr fontId="18" type="noConversion"/>
  </si>
  <si>
    <t>低量
(0-2)</t>
    <phoneticPr fontId="18" type="noConversion"/>
  </si>
  <si>
    <t>中量
(3-5)</t>
    <phoneticPr fontId="18" type="noConversion"/>
  </si>
  <si>
    <t>高量
(6-7)</t>
    <phoneticPr fontId="18" type="noConversion"/>
  </si>
  <si>
    <t>過量
(8-10)</t>
    <phoneticPr fontId="18" type="noConversion"/>
  </si>
  <si>
    <t>危險
(&gt;11)</t>
    <phoneticPr fontId="18" type="noConversion"/>
  </si>
  <si>
    <t xml:space="preserve">( step 1 ) </t>
    <phoneticPr fontId="18" type="noConversion"/>
  </si>
  <si>
    <r>
      <t>選擇p</t>
    </r>
    <r>
      <rPr>
        <vertAlign val="subscript"/>
        <sz val="12"/>
        <color theme="1"/>
        <rFont val="微軟正黑體"/>
        <family val="2"/>
        <charset val="136"/>
      </rPr>
      <t>1</t>
    </r>
    <r>
      <rPr>
        <sz val="12"/>
        <color theme="1"/>
        <rFont val="微軟正黑體"/>
        <family val="2"/>
        <charset val="136"/>
      </rPr>
      <t>, p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二個參數中分數低者，反映環境因子</t>
    </r>
    <phoneticPr fontId="18" type="noConversion"/>
  </si>
  <si>
    <t xml:space="preserve">( step 0 ) </t>
    <phoneticPr fontId="18" type="noConversion"/>
  </si>
  <si>
    <t>計算參數 p1,..,p7對應的等級(優, 好, 普通, 不良, 劣)，以及分數(1, 0,8, 0.6, 0.4, 0.2)</t>
    <phoneticPr fontId="18" type="noConversion"/>
  </si>
  <si>
    <t xml:space="preserve">( step 2 ) </t>
  </si>
  <si>
    <r>
      <t>根據氣溫(temp)，挑選使用酷熱指數HI(p</t>
    </r>
    <r>
      <rPr>
        <vertAlign val="subscript"/>
        <sz val="12"/>
        <color theme="1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)或是風寒指數WCI(p</t>
    </r>
    <r>
      <rPr>
        <vertAlign val="subscript"/>
        <sz val="12"/>
        <color theme="1"/>
        <rFont val="微軟正黑體"/>
        <family val="2"/>
        <charset val="136"/>
      </rPr>
      <t>5</t>
    </r>
    <r>
      <rPr>
        <sz val="12"/>
        <color theme="1"/>
        <rFont val="微軟正黑體"/>
        <family val="2"/>
        <charset val="136"/>
      </rPr>
      <t>)</t>
    </r>
    <phoneticPr fontId="18" type="noConversion"/>
  </si>
  <si>
    <t>空氣品質指數
AQI
(中央氣象局數據)</t>
    <phoneticPr fontId="18" type="noConversion"/>
  </si>
  <si>
    <t>PM2.5濃度指數
PM
(量測數據)</t>
    <phoneticPr fontId="18" type="noConversion"/>
  </si>
  <si>
    <t>中
(21-40)</t>
    <phoneticPr fontId="18" type="noConversion"/>
  </si>
  <si>
    <t>中量
(3-5)</t>
    <phoneticPr fontId="18" type="noConversion"/>
  </si>
  <si>
    <t>中
(7-10)</t>
    <phoneticPr fontId="18" type="noConversion"/>
  </si>
  <si>
    <t>不良
(101-199)</t>
    <phoneticPr fontId="18" type="noConversion"/>
  </si>
  <si>
    <t>高
(41-53)</t>
    <phoneticPr fontId="18" type="noConversion"/>
  </si>
  <si>
    <t>低
(4-6)</t>
    <phoneticPr fontId="18" type="noConversion"/>
  </si>
  <si>
    <t>非常不良
(200-299)</t>
    <phoneticPr fontId="18" type="noConversion"/>
  </si>
  <si>
    <t>甚低
(0-3)</t>
    <phoneticPr fontId="18" type="noConversion"/>
  </si>
  <si>
    <t>temp</t>
    <phoneticPr fontId="18" type="noConversion"/>
  </si>
  <si>
    <t>氣溫(常溫)
0~12,13~40</t>
    <phoneticPr fontId="18" type="noConversion"/>
  </si>
  <si>
    <t>極端氣溫
&lt;0, &gt;40</t>
    <phoneticPr fontId="18" type="noConversion"/>
  </si>
  <si>
    <t>( step 0 )</t>
    <phoneticPr fontId="18" type="noConversion"/>
  </si>
  <si>
    <t>and</t>
    <phoneticPr fontId="18" type="noConversion"/>
  </si>
  <si>
    <t>( step 3 )</t>
    <phoneticPr fontId="18" type="noConversion"/>
  </si>
  <si>
    <r>
      <t>( step 3 )
根據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1</t>
    </r>
    <r>
      <rPr>
        <sz val="12"/>
        <color theme="1"/>
        <rFont val="微軟正黑體"/>
        <family val="2"/>
        <charset val="136"/>
      </rPr>
      <t>及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的乘積，算出舒適指數的數值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CI</t>
    </r>
    <phoneticPr fontId="18" type="noConversion"/>
  </si>
  <si>
    <r>
      <t>x</t>
    </r>
    <r>
      <rPr>
        <b/>
        <vertAlign val="subscript"/>
        <sz val="12"/>
        <color theme="0"/>
        <rFont val="微軟正黑體"/>
        <family val="2"/>
        <charset val="136"/>
      </rPr>
      <t>1</t>
    </r>
    <r>
      <rPr>
        <b/>
        <sz val="12"/>
        <color theme="0"/>
        <rFont val="微軟正黑體"/>
        <family val="2"/>
        <charset val="136"/>
      </rPr>
      <t xml:space="preserve"> =  </t>
    </r>
    <phoneticPr fontId="18" type="noConversion"/>
  </si>
  <si>
    <r>
      <t>x</t>
    </r>
    <r>
      <rPr>
        <b/>
        <vertAlign val="subscript"/>
        <sz val="12"/>
        <color theme="0"/>
        <rFont val="微軟正黑體"/>
        <family val="2"/>
        <charset val="136"/>
      </rPr>
      <t>2</t>
    </r>
    <r>
      <rPr>
        <b/>
        <sz val="12"/>
        <color theme="0"/>
        <rFont val="微軟正黑體"/>
        <family val="2"/>
        <charset val="136"/>
      </rPr>
      <t xml:space="preserve"> =  </t>
    </r>
    <phoneticPr fontId="18" type="noConversion"/>
  </si>
  <si>
    <t xml:space="preserve">和風
(=4級風)
</t>
    <phoneticPr fontId="18" type="noConversion"/>
  </si>
  <si>
    <t>微風
(=3級風)</t>
    <phoneticPr fontId="18" type="noConversion"/>
  </si>
  <si>
    <t>輕風
(=2級風)</t>
    <phoneticPr fontId="18" type="noConversion"/>
  </si>
  <si>
    <t>軟風
(≦1級風)</t>
    <phoneticPr fontId="18" type="noConversion"/>
  </si>
  <si>
    <t xml:space="preserve">清風
(≧5級風)
</t>
    <phoneticPr fontId="18" type="noConversion"/>
  </si>
  <si>
    <t>無雨
(DRF≦0mm)</t>
    <phoneticPr fontId="18" type="noConversion"/>
  </si>
  <si>
    <t>毛毛雨
(0mm&lt;DRF&lt;0.1mm)</t>
    <phoneticPr fontId="18" type="noConversion"/>
  </si>
  <si>
    <t>白色
(0mm&lt;HRF&lt;0.1mm)</t>
    <phoneticPr fontId="18" type="noConversion"/>
  </si>
  <si>
    <t>無色
(HRF≦0mm)</t>
    <phoneticPr fontId="18" type="noConversion"/>
  </si>
  <si>
    <t>分數
G (Grade)
[0, 100]
正規化成(0, 1]</t>
    <phoneticPr fontId="18" type="noConversion"/>
  </si>
  <si>
    <t>風寒指數
WCI (Wind Chill Index)
氣溫 ≦12℃
(帶入 氣溫、風速)</t>
    <phoneticPr fontId="18" type="noConversion"/>
  </si>
  <si>
    <t xml:space="preserve">等級
R (Rank)
</t>
    <phoneticPr fontId="18" type="noConversion"/>
  </si>
  <si>
    <r>
      <t>優 (100%)
R</t>
    </r>
    <r>
      <rPr>
        <vertAlign val="subscript"/>
        <sz val="12"/>
        <color rgb="FF000000"/>
        <rFont val="微軟正黑體"/>
        <family val="2"/>
        <charset val="136"/>
      </rPr>
      <t>1</t>
    </r>
    <phoneticPr fontId="18" type="noConversion"/>
  </si>
  <si>
    <r>
      <t>好 (80%)
R</t>
    </r>
    <r>
      <rPr>
        <vertAlign val="subscript"/>
        <sz val="12"/>
        <color rgb="FF000000"/>
        <rFont val="微軟正黑體"/>
        <family val="2"/>
        <charset val="136"/>
      </rPr>
      <t>2</t>
    </r>
    <phoneticPr fontId="18" type="noConversion"/>
  </si>
  <si>
    <r>
      <t>普通 (60%)
R</t>
    </r>
    <r>
      <rPr>
        <vertAlign val="subscript"/>
        <sz val="12"/>
        <color rgb="FF000000"/>
        <rFont val="微軟正黑體"/>
        <family val="2"/>
        <charset val="136"/>
      </rPr>
      <t>3</t>
    </r>
    <phoneticPr fontId="18" type="noConversion"/>
  </si>
  <si>
    <r>
      <t>不良 (40%)
R</t>
    </r>
    <r>
      <rPr>
        <vertAlign val="subscript"/>
        <sz val="12"/>
        <color rgb="FF000000"/>
        <rFont val="微軟正黑體"/>
        <family val="2"/>
        <charset val="136"/>
      </rPr>
      <t>4</t>
    </r>
    <phoneticPr fontId="18" type="noConversion"/>
  </si>
  <si>
    <r>
      <t>劣 (20%)
R</t>
    </r>
    <r>
      <rPr>
        <vertAlign val="subscript"/>
        <sz val="12"/>
        <color rgb="FF000000"/>
        <rFont val="微軟正黑體"/>
        <family val="2"/>
        <charset val="136"/>
      </rPr>
      <t>5</t>
    </r>
    <phoneticPr fontId="18" type="noConversion"/>
  </si>
  <si>
    <t xml:space="preserve">計算式子(exp.2.0_20191009)  (舒適指數=環境因子 * 體感因子) </t>
    <phoneticPr fontId="18" type="noConversion"/>
  </si>
  <si>
    <t>Given</t>
    <phoneticPr fontId="18" type="noConversion"/>
  </si>
  <si>
    <t>舒適指數(CI; Comforting Index)條件對照表
Mapping Table of Conditional Parameters for CI</t>
    <phoneticPr fontId="18" type="noConversion"/>
  </si>
  <si>
    <t>( step 4 )</t>
    <phoneticPr fontId="18" type="noConversion"/>
  </si>
  <si>
    <t xml:space="preserve">in addition, </t>
    <phoneticPr fontId="18" type="noConversion"/>
  </si>
  <si>
    <t>we define</t>
    <phoneticPr fontId="18" type="noConversion"/>
  </si>
  <si>
    <t>( step 5 )</t>
    <phoneticPr fontId="18" type="noConversion"/>
  </si>
  <si>
    <t xml:space="preserve">(Rule-1, Rule-2 and Rule-3) </t>
    <phoneticPr fontId="18" type="noConversion"/>
  </si>
  <si>
    <t>3. Rule-3: 沒有前述Rule-1、Rule-2兩種情形時</t>
    <phoneticPr fontId="18" type="noConversion"/>
  </si>
  <si>
    <t>算CI落在那個等級</t>
    <phoneticPr fontId="18" type="noConversion"/>
  </si>
  <si>
    <t xml:space="preserve">雨量
RF (Rainfall)
使用日雨量
DRF (Daily Rainfall) </t>
    <phoneticPr fontId="18" type="noConversion"/>
  </si>
  <si>
    <r>
      <t>透過</t>
    </r>
    <r>
      <rPr>
        <i/>
        <sz val="12"/>
        <color rgb="FFFF0000"/>
        <rFont val="微軟正黑體"/>
        <family val="2"/>
        <charset val="136"/>
      </rPr>
      <t>f</t>
    </r>
    <r>
      <rPr>
        <i/>
        <vertAlign val="subscript"/>
        <sz val="12"/>
        <color rgb="FFFF0000"/>
        <rFont val="微軟正黑體"/>
        <family val="2"/>
        <charset val="136"/>
      </rPr>
      <t>CI</t>
    </r>
    <r>
      <rPr>
        <sz val="12"/>
        <color rgb="FFFF0000"/>
        <rFont val="微軟正黑體"/>
        <family val="2"/>
        <charset val="136"/>
      </rPr>
      <t>，開始求出五個等級之舒適指數</t>
    </r>
    <phoneticPr fontId="18" type="noConversion"/>
  </si>
  <si>
    <r>
      <t>1. Rule-1: g</t>
    </r>
    <r>
      <rPr>
        <vertAlign val="subscript"/>
        <sz val="12"/>
        <color rgb="FFFF0000"/>
        <rFont val="微軟正黑體"/>
        <family val="2"/>
        <charset val="136"/>
      </rPr>
      <t>1</t>
    </r>
    <r>
      <rPr>
        <sz val="12"/>
        <color rgb="FFFF0000"/>
        <rFont val="微軟正黑體"/>
        <family val="2"/>
        <charset val="136"/>
      </rPr>
      <t>(．) 當有任一個參數p</t>
    </r>
    <r>
      <rPr>
        <vertAlign val="subscript"/>
        <sz val="12"/>
        <color rgb="FFFF0000"/>
        <rFont val="微軟正黑體"/>
        <family val="2"/>
        <charset val="136"/>
      </rPr>
      <t>n</t>
    </r>
    <r>
      <rPr>
        <sz val="12"/>
        <color rgb="FFFF0000"/>
        <rFont val="微軟正黑體"/>
        <family val="2"/>
        <charset val="136"/>
      </rPr>
      <t>其等級落在R</t>
    </r>
    <r>
      <rPr>
        <vertAlign val="subscript"/>
        <sz val="12"/>
        <color rgb="FFFF0000"/>
        <rFont val="微軟正黑體"/>
        <family val="2"/>
        <charset val="136"/>
      </rPr>
      <t>5</t>
    </r>
    <r>
      <rPr>
        <sz val="12"/>
        <color rgb="FFFF0000"/>
        <rFont val="微軟正黑體"/>
        <family val="2"/>
        <charset val="136"/>
      </rPr>
      <t>(劣)時</t>
    </r>
    <phoneticPr fontId="18" type="noConversion"/>
  </si>
  <si>
    <r>
      <t>則舒適指數CI直接判定為R</t>
    </r>
    <r>
      <rPr>
        <vertAlign val="subscript"/>
        <sz val="12"/>
        <color rgb="FFFF0000"/>
        <rFont val="微軟正黑體"/>
        <family val="2"/>
        <charset val="136"/>
      </rPr>
      <t>5</t>
    </r>
    <r>
      <rPr>
        <sz val="12"/>
        <color rgb="FFFF0000"/>
        <rFont val="微軟正黑體"/>
        <family val="2"/>
        <charset val="136"/>
      </rPr>
      <t>(劣)</t>
    </r>
    <phoneticPr fontId="18" type="noConversion"/>
  </si>
  <si>
    <r>
      <t>2. Rule-2: g</t>
    </r>
    <r>
      <rPr>
        <vertAlign val="subscript"/>
        <sz val="12"/>
        <color rgb="FFFF0000"/>
        <rFont val="微軟正黑體"/>
        <family val="2"/>
        <charset val="136"/>
      </rPr>
      <t>2</t>
    </r>
    <r>
      <rPr>
        <sz val="12"/>
        <color rgb="FFFF0000"/>
        <rFont val="微軟正黑體"/>
        <family val="2"/>
        <charset val="136"/>
      </rPr>
      <t>(．) 當有任二個參數p</t>
    </r>
    <r>
      <rPr>
        <vertAlign val="subscript"/>
        <sz val="12"/>
        <color rgb="FFFF0000"/>
        <rFont val="微軟正黑體"/>
        <family val="2"/>
        <charset val="136"/>
      </rPr>
      <t>n</t>
    </r>
    <r>
      <rPr>
        <sz val="12"/>
        <color rgb="FFFF0000"/>
        <rFont val="微軟正黑體"/>
        <family val="2"/>
        <charset val="136"/>
      </rPr>
      <t>其等級落在R</t>
    </r>
    <r>
      <rPr>
        <vertAlign val="subscript"/>
        <sz val="12"/>
        <color rgb="FFFF0000"/>
        <rFont val="微軟正黑體"/>
        <family val="2"/>
        <charset val="136"/>
      </rPr>
      <t>4</t>
    </r>
    <r>
      <rPr>
        <sz val="12"/>
        <color rgb="FFFF0000"/>
        <rFont val="微軟正黑體"/>
        <family val="2"/>
        <charset val="136"/>
      </rPr>
      <t>(不良)時</t>
    </r>
    <phoneticPr fontId="18" type="noConversion"/>
  </si>
  <si>
    <r>
      <t>則舒適指數CI直接判定為R</t>
    </r>
    <r>
      <rPr>
        <vertAlign val="subscript"/>
        <sz val="12"/>
        <color rgb="FFFF0000"/>
        <rFont val="微軟正黑體"/>
        <family val="2"/>
        <charset val="136"/>
      </rPr>
      <t>4</t>
    </r>
    <r>
      <rPr>
        <sz val="12"/>
        <color rgb="FFFF0000"/>
        <rFont val="微軟正黑體"/>
        <family val="2"/>
        <charset val="136"/>
      </rPr>
      <t>(不良)</t>
    </r>
    <phoneticPr fontId="18" type="noConversion"/>
  </si>
  <si>
    <r>
      <t>根據</t>
    </r>
    <r>
      <rPr>
        <i/>
        <sz val="12"/>
        <color rgb="FFFF0000"/>
        <rFont val="微軟正黑體"/>
        <family val="2"/>
        <charset val="136"/>
      </rPr>
      <t>f</t>
    </r>
    <r>
      <rPr>
        <i/>
        <vertAlign val="subscript"/>
        <sz val="12"/>
        <color rgb="FFFF0000"/>
        <rFont val="微軟正黑體"/>
        <family val="2"/>
        <charset val="136"/>
      </rPr>
      <t>CI</t>
    </r>
    <r>
      <rPr>
        <sz val="12"/>
        <color rgb="FFFF0000"/>
        <rFont val="微軟正黑體"/>
        <family val="2"/>
        <charset val="136"/>
      </rPr>
      <t>，加入區間條件值</t>
    </r>
    <r>
      <rPr>
        <i/>
        <sz val="12"/>
        <color rgb="FFFF0000"/>
        <rFont val="微軟正黑體"/>
        <family val="2"/>
        <charset val="136"/>
      </rPr>
      <t>(</t>
    </r>
    <r>
      <rPr>
        <sz val="12"/>
        <color rgb="FFFF0000"/>
        <rFont val="微軟正黑體"/>
        <family val="2"/>
        <charset val="136"/>
      </rPr>
      <t>x</t>
    </r>
    <r>
      <rPr>
        <vertAlign val="subscript"/>
        <sz val="12"/>
        <color rgb="FFFF0000"/>
        <rFont val="微軟正黑體"/>
        <family val="2"/>
        <charset val="136"/>
      </rPr>
      <t>1</t>
    </r>
    <r>
      <rPr>
        <sz val="12"/>
        <color rgb="FFFF0000"/>
        <rFont val="微軟正黑體"/>
        <family val="2"/>
        <charset val="136"/>
      </rPr>
      <t>, x</t>
    </r>
    <r>
      <rPr>
        <vertAlign val="subscript"/>
        <sz val="12"/>
        <color rgb="FFFF0000"/>
        <rFont val="微軟正黑體"/>
        <family val="2"/>
        <charset val="136"/>
      </rPr>
      <t>2</t>
    </r>
    <r>
      <rPr>
        <sz val="12"/>
        <color rgb="FFFF0000"/>
        <rFont val="微軟正黑體"/>
        <family val="2"/>
        <charset val="136"/>
      </rPr>
      <t>, x</t>
    </r>
    <r>
      <rPr>
        <vertAlign val="subscript"/>
        <sz val="12"/>
        <color rgb="FFFF0000"/>
        <rFont val="微軟正黑體"/>
        <family val="2"/>
        <charset val="136"/>
      </rPr>
      <t>3</t>
    </r>
    <r>
      <rPr>
        <sz val="12"/>
        <color rgb="FFFF0000"/>
        <rFont val="微軟正黑體"/>
        <family val="2"/>
        <charset val="136"/>
      </rPr>
      <t xml:space="preserve"> and x</t>
    </r>
    <r>
      <rPr>
        <vertAlign val="subscript"/>
        <sz val="12"/>
        <color rgb="FFFF0000"/>
        <rFont val="微軟正黑體"/>
        <family val="2"/>
        <charset val="136"/>
      </rPr>
      <t>4</t>
    </r>
    <r>
      <rPr>
        <sz val="12"/>
        <color rgb="FFFF0000"/>
        <rFont val="微軟正黑體"/>
        <family val="2"/>
        <charset val="136"/>
      </rPr>
      <t>),</t>
    </r>
    <phoneticPr fontId="18" type="noConversion"/>
  </si>
  <si>
    <r>
      <t>1. Rule-1: g</t>
    </r>
    <r>
      <rPr>
        <vertAlign val="subscript"/>
        <sz val="12"/>
        <color rgb="FFFF0000"/>
        <rFont val="微軟正黑體"/>
        <family val="2"/>
        <charset val="136"/>
      </rPr>
      <t>1</t>
    </r>
    <r>
      <rPr>
        <sz val="12"/>
        <color rgb="FFFF0000"/>
        <rFont val="微軟正黑體"/>
        <family val="2"/>
        <charset val="136"/>
      </rPr>
      <t>(．) 為真時，則舒適指數CI直接為R</t>
    </r>
    <r>
      <rPr>
        <vertAlign val="subscript"/>
        <sz val="12"/>
        <color rgb="FFFF0000"/>
        <rFont val="微軟正黑體"/>
        <family val="2"/>
        <charset val="136"/>
      </rPr>
      <t>5</t>
    </r>
    <r>
      <rPr>
        <sz val="12"/>
        <color rgb="FFFF0000"/>
        <rFont val="微軟正黑體"/>
        <family val="2"/>
        <charset val="136"/>
      </rPr>
      <t>(劣)</t>
    </r>
    <phoneticPr fontId="18" type="noConversion"/>
  </si>
  <si>
    <r>
      <t>2. Rule-2: g</t>
    </r>
    <r>
      <rPr>
        <vertAlign val="subscript"/>
        <sz val="12"/>
        <color rgb="FFFF0000"/>
        <rFont val="微軟正黑體"/>
        <family val="2"/>
        <charset val="136"/>
      </rPr>
      <t>2</t>
    </r>
    <r>
      <rPr>
        <sz val="12"/>
        <color rgb="FFFF0000"/>
        <rFont val="微軟正黑體"/>
        <family val="2"/>
        <charset val="136"/>
      </rPr>
      <t>(．) 為真時，則舒適指數CI直接為R</t>
    </r>
    <r>
      <rPr>
        <vertAlign val="subscript"/>
        <sz val="12"/>
        <color rgb="FFFF0000"/>
        <rFont val="微軟正黑體"/>
        <family val="2"/>
        <charset val="136"/>
      </rPr>
      <t>4</t>
    </r>
    <r>
      <rPr>
        <sz val="12"/>
        <color rgb="FFFF0000"/>
        <rFont val="微軟正黑體"/>
        <family val="2"/>
        <charset val="136"/>
      </rPr>
      <t>(不良)</t>
    </r>
    <phoneticPr fontId="18" type="noConversion"/>
  </si>
  <si>
    <r>
      <t>則根據</t>
    </r>
    <r>
      <rPr>
        <i/>
        <sz val="12"/>
        <color rgb="FFFF0000"/>
        <rFont val="微軟正黑體"/>
        <family val="2"/>
        <charset val="136"/>
      </rPr>
      <t>f</t>
    </r>
    <r>
      <rPr>
        <i/>
        <vertAlign val="subscript"/>
        <sz val="12"/>
        <color rgb="FFFF0000"/>
        <rFont val="微軟正黑體"/>
        <family val="2"/>
        <charset val="136"/>
      </rPr>
      <t>CI</t>
    </r>
    <r>
      <rPr>
        <sz val="12"/>
        <color rgb="FFFF0000"/>
        <rFont val="微軟正黑體"/>
        <family val="2"/>
        <charset val="136"/>
      </rPr>
      <t>，區間條件值(x1, x2, x3 and x4)</t>
    </r>
    <phoneticPr fontId="18" type="noConversion"/>
  </si>
  <si>
    <t>RF可以選用DRF(日雨量)或HRF(小時雨量)</t>
    <phoneticPr fontId="18" type="noConversion"/>
  </si>
  <si>
    <t>RF目前使用HRF(小時雨量)</t>
    <phoneticPr fontId="18" type="noConversion"/>
  </si>
  <si>
    <r>
      <t>根據氣溫(temp)，挑選使用酷熱指數HI(p</t>
    </r>
    <r>
      <rPr>
        <vertAlign val="subscript"/>
        <sz val="12"/>
        <color theme="1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)或是風寒指數WCI(p</t>
    </r>
    <r>
      <rPr>
        <vertAlign val="subscript"/>
        <sz val="12"/>
        <color theme="1"/>
        <rFont val="微軟正黑體"/>
        <family val="2"/>
        <charset val="136"/>
      </rPr>
      <t>5</t>
    </r>
    <r>
      <rPr>
        <sz val="12"/>
        <color theme="1"/>
        <rFont val="微軟正黑體"/>
        <family val="2"/>
        <charset val="136"/>
      </rPr>
      <t>)</t>
    </r>
    <phoneticPr fontId="18" type="noConversion"/>
  </si>
  <si>
    <t>註1:</t>
    <phoneticPr fontId="18" type="noConversion"/>
  </si>
  <si>
    <t>註2:</t>
    <phoneticPr fontId="18" type="noConversion"/>
  </si>
  <si>
    <t>不良
(101-199)</t>
    <phoneticPr fontId="18" type="noConversion"/>
  </si>
  <si>
    <t xml:space="preserve">雨量
RF (Rainfall)
使用小時雨量
HRF (Hourly Rainfall) </t>
    <phoneticPr fontId="18" type="noConversion"/>
  </si>
  <si>
    <r>
      <t>p</t>
    </r>
    <r>
      <rPr>
        <vertAlign val="subscript"/>
        <sz val="12"/>
        <color theme="1"/>
        <rFont val="微軟正黑體"/>
        <family val="2"/>
        <charset val="136"/>
      </rPr>
      <t>2</t>
    </r>
    <phoneticPr fontId="18" type="noConversion"/>
  </si>
  <si>
    <r>
      <t>p</t>
    </r>
    <r>
      <rPr>
        <vertAlign val="subscript"/>
        <sz val="12"/>
        <color theme="1"/>
        <rFont val="微軟正黑體"/>
        <family val="2"/>
        <charset val="136"/>
      </rPr>
      <t>7</t>
    </r>
    <phoneticPr fontId="18" type="noConversion"/>
  </si>
  <si>
    <r>
      <t>優 (100%)
R</t>
    </r>
    <r>
      <rPr>
        <vertAlign val="subscript"/>
        <sz val="12"/>
        <color theme="1"/>
        <rFont val="微軟正黑體"/>
        <family val="2"/>
        <charset val="136"/>
      </rPr>
      <t>1</t>
    </r>
    <phoneticPr fontId="18" type="noConversion"/>
  </si>
  <si>
    <r>
      <t>不良 (40%)
R</t>
    </r>
    <r>
      <rPr>
        <vertAlign val="subscript"/>
        <sz val="12"/>
        <color theme="1"/>
        <rFont val="微軟正黑體"/>
        <family val="2"/>
        <charset val="136"/>
      </rPr>
      <t>4</t>
    </r>
    <phoneticPr fontId="18" type="noConversion"/>
  </si>
  <si>
    <r>
      <t>則舒適指數CI直接判定為R</t>
    </r>
    <r>
      <rPr>
        <vertAlign val="subscript"/>
        <sz val="12"/>
        <color theme="1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(不良)</t>
    </r>
    <phoneticPr fontId="18" type="noConversion"/>
  </si>
  <si>
    <r>
      <t>1. Rule-1: g</t>
    </r>
    <r>
      <rPr>
        <vertAlign val="subscript"/>
        <sz val="12"/>
        <color theme="1"/>
        <rFont val="微軟正黑體"/>
        <family val="2"/>
        <charset val="136"/>
      </rPr>
      <t>1</t>
    </r>
    <r>
      <rPr>
        <sz val="12"/>
        <color theme="1"/>
        <rFont val="微軟正黑體"/>
        <family val="2"/>
        <charset val="136"/>
      </rPr>
      <t>(．) 為真時，則舒適指數CI直接為R</t>
    </r>
    <r>
      <rPr>
        <vertAlign val="subscript"/>
        <sz val="12"/>
        <color theme="1"/>
        <rFont val="微軟正黑體"/>
        <family val="2"/>
        <charset val="136"/>
      </rPr>
      <t>5</t>
    </r>
    <r>
      <rPr>
        <sz val="12"/>
        <color theme="1"/>
        <rFont val="微軟正黑體"/>
        <family val="2"/>
        <charset val="136"/>
      </rPr>
      <t>(劣)</t>
    </r>
    <phoneticPr fontId="18" type="noConversion"/>
  </si>
  <si>
    <r>
      <t>2. Rule-2: g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(．) 為真時，則舒適指數CI直接為R</t>
    </r>
    <r>
      <rPr>
        <vertAlign val="subscript"/>
        <sz val="12"/>
        <color theme="1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(不良)</t>
    </r>
    <phoneticPr fontId="18" type="noConversion"/>
  </si>
  <si>
    <r>
      <t>x</t>
    </r>
    <r>
      <rPr>
        <b/>
        <vertAlign val="subscript"/>
        <sz val="12"/>
        <color theme="1"/>
        <rFont val="微軟正黑體"/>
        <family val="2"/>
        <charset val="136"/>
      </rPr>
      <t>2</t>
    </r>
    <r>
      <rPr>
        <b/>
        <sz val="12"/>
        <color theme="1"/>
        <rFont val="微軟正黑體"/>
        <family val="2"/>
        <charset val="136"/>
      </rPr>
      <t xml:space="preserve"> =  </t>
    </r>
    <phoneticPr fontId="18" type="noConversion"/>
  </si>
  <si>
    <r>
      <t>p</t>
    </r>
    <r>
      <rPr>
        <vertAlign val="subscript"/>
        <sz val="12"/>
        <color theme="1"/>
        <rFont val="微軟正黑體"/>
        <family val="2"/>
        <charset val="136"/>
      </rPr>
      <t>1</t>
    </r>
    <phoneticPr fontId="18" type="noConversion"/>
  </si>
  <si>
    <r>
      <t>p</t>
    </r>
    <r>
      <rPr>
        <vertAlign val="subscript"/>
        <sz val="12"/>
        <color theme="1"/>
        <rFont val="微軟正黑體"/>
        <family val="2"/>
        <charset val="136"/>
      </rPr>
      <t>3</t>
    </r>
    <phoneticPr fontId="18" type="noConversion"/>
  </si>
  <si>
    <r>
      <t>p</t>
    </r>
    <r>
      <rPr>
        <vertAlign val="subscript"/>
        <sz val="12"/>
        <color theme="1"/>
        <rFont val="微軟正黑體"/>
        <family val="2"/>
        <charset val="136"/>
      </rPr>
      <t>4</t>
    </r>
    <phoneticPr fontId="18" type="noConversion"/>
  </si>
  <si>
    <r>
      <t>p</t>
    </r>
    <r>
      <rPr>
        <vertAlign val="subscript"/>
        <sz val="12"/>
        <color theme="1"/>
        <rFont val="微軟正黑體"/>
        <family val="2"/>
        <charset val="136"/>
      </rPr>
      <t>5</t>
    </r>
    <phoneticPr fontId="18" type="noConversion"/>
  </si>
  <si>
    <r>
      <t>p</t>
    </r>
    <r>
      <rPr>
        <vertAlign val="subscript"/>
        <sz val="12"/>
        <color theme="1"/>
        <rFont val="微軟正黑體"/>
        <family val="2"/>
        <charset val="136"/>
      </rPr>
      <t>6</t>
    </r>
    <phoneticPr fontId="18" type="noConversion"/>
  </si>
  <si>
    <r>
      <t>好 (80%)
R</t>
    </r>
    <r>
      <rPr>
        <vertAlign val="subscript"/>
        <sz val="12"/>
        <color theme="1"/>
        <rFont val="微軟正黑體"/>
        <family val="2"/>
        <charset val="136"/>
      </rPr>
      <t>2</t>
    </r>
    <phoneticPr fontId="18" type="noConversion"/>
  </si>
  <si>
    <r>
      <t>普通 (60%)
R</t>
    </r>
    <r>
      <rPr>
        <vertAlign val="subscript"/>
        <sz val="12"/>
        <color theme="1"/>
        <rFont val="微軟正黑體"/>
        <family val="2"/>
        <charset val="136"/>
      </rPr>
      <t>3</t>
    </r>
    <phoneticPr fontId="18" type="noConversion"/>
  </si>
  <si>
    <r>
      <t>劣 (20%)
R</t>
    </r>
    <r>
      <rPr>
        <vertAlign val="subscript"/>
        <sz val="12"/>
        <color theme="1"/>
        <rFont val="微軟正黑體"/>
        <family val="2"/>
        <charset val="136"/>
      </rPr>
      <t>5</t>
    </r>
    <phoneticPr fontId="18" type="noConversion"/>
  </si>
  <si>
    <r>
      <t>透過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CI</t>
    </r>
    <r>
      <rPr>
        <sz val="12"/>
        <color theme="1"/>
        <rFont val="微軟正黑體"/>
        <family val="2"/>
        <charset val="136"/>
      </rPr>
      <t>，開始求出五個等級之舒適指數</t>
    </r>
    <phoneticPr fontId="18" type="noConversion"/>
  </si>
  <si>
    <r>
      <t>1. Rule-1: g</t>
    </r>
    <r>
      <rPr>
        <vertAlign val="subscript"/>
        <sz val="12"/>
        <color theme="1"/>
        <rFont val="微軟正黑體"/>
        <family val="2"/>
        <charset val="136"/>
      </rPr>
      <t>1</t>
    </r>
    <r>
      <rPr>
        <sz val="12"/>
        <color theme="1"/>
        <rFont val="微軟正黑體"/>
        <family val="2"/>
        <charset val="136"/>
      </rPr>
      <t>(．) 當有任一個參數p</t>
    </r>
    <r>
      <rPr>
        <vertAlign val="subscript"/>
        <sz val="12"/>
        <color theme="1"/>
        <rFont val="微軟正黑體"/>
        <family val="2"/>
        <charset val="136"/>
      </rPr>
      <t>n</t>
    </r>
    <r>
      <rPr>
        <sz val="12"/>
        <color theme="1"/>
        <rFont val="微軟正黑體"/>
        <family val="2"/>
        <charset val="136"/>
      </rPr>
      <t>其等級落在R</t>
    </r>
    <r>
      <rPr>
        <vertAlign val="subscript"/>
        <sz val="12"/>
        <color theme="1"/>
        <rFont val="微軟正黑體"/>
        <family val="2"/>
        <charset val="136"/>
      </rPr>
      <t>5</t>
    </r>
    <r>
      <rPr>
        <sz val="12"/>
        <color theme="1"/>
        <rFont val="微軟正黑體"/>
        <family val="2"/>
        <charset val="136"/>
      </rPr>
      <t>(劣)時</t>
    </r>
    <phoneticPr fontId="18" type="noConversion"/>
  </si>
  <si>
    <r>
      <t>則舒適指數CI直接判定為R</t>
    </r>
    <r>
      <rPr>
        <vertAlign val="subscript"/>
        <sz val="12"/>
        <color theme="1"/>
        <rFont val="微軟正黑體"/>
        <family val="2"/>
        <charset val="136"/>
      </rPr>
      <t>5</t>
    </r>
    <r>
      <rPr>
        <sz val="12"/>
        <color theme="1"/>
        <rFont val="微軟正黑體"/>
        <family val="2"/>
        <charset val="136"/>
      </rPr>
      <t>(劣)</t>
    </r>
    <phoneticPr fontId="18" type="noConversion"/>
  </si>
  <si>
    <r>
      <t>2. Rule-2: g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(．) 當有任二個參數p</t>
    </r>
    <r>
      <rPr>
        <vertAlign val="subscript"/>
        <sz val="12"/>
        <color theme="1"/>
        <rFont val="微軟正黑體"/>
        <family val="2"/>
        <charset val="136"/>
      </rPr>
      <t>n</t>
    </r>
    <r>
      <rPr>
        <sz val="12"/>
        <color theme="1"/>
        <rFont val="微軟正黑體"/>
        <family val="2"/>
        <charset val="136"/>
      </rPr>
      <t>其等級落在R</t>
    </r>
    <r>
      <rPr>
        <vertAlign val="subscript"/>
        <sz val="12"/>
        <color theme="1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(不良)時</t>
    </r>
    <phoneticPr fontId="18" type="noConversion"/>
  </si>
  <si>
    <r>
      <t>則根據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CI</t>
    </r>
    <r>
      <rPr>
        <sz val="12"/>
        <color theme="1"/>
        <rFont val="微軟正黑體"/>
        <family val="2"/>
        <charset val="136"/>
      </rPr>
      <t>，區間條件值(x1, x2, x3 and x4)</t>
    </r>
    <phoneticPr fontId="18" type="noConversion"/>
  </si>
  <si>
    <r>
      <t>x</t>
    </r>
    <r>
      <rPr>
        <b/>
        <vertAlign val="subscript"/>
        <sz val="12"/>
        <color theme="1"/>
        <rFont val="微軟正黑體"/>
        <family val="2"/>
        <charset val="136"/>
      </rPr>
      <t>1</t>
    </r>
    <r>
      <rPr>
        <b/>
        <sz val="12"/>
        <color theme="1"/>
        <rFont val="微軟正黑體"/>
        <family val="2"/>
        <charset val="136"/>
      </rPr>
      <t xml:space="preserve"> =  </t>
    </r>
    <phoneticPr fontId="18" type="noConversion"/>
  </si>
  <si>
    <r>
      <t>x</t>
    </r>
    <r>
      <rPr>
        <b/>
        <vertAlign val="subscript"/>
        <sz val="12"/>
        <color theme="1"/>
        <rFont val="微軟正黑體"/>
        <family val="2"/>
        <charset val="136"/>
      </rPr>
      <t>3</t>
    </r>
    <r>
      <rPr>
        <b/>
        <sz val="12"/>
        <color theme="1"/>
        <rFont val="微軟正黑體"/>
        <family val="2"/>
        <charset val="136"/>
      </rPr>
      <t xml:space="preserve"> =  </t>
    </r>
    <phoneticPr fontId="18" type="noConversion"/>
  </si>
  <si>
    <r>
      <t>x</t>
    </r>
    <r>
      <rPr>
        <b/>
        <vertAlign val="subscript"/>
        <sz val="12"/>
        <color theme="1"/>
        <rFont val="微軟正黑體"/>
        <family val="2"/>
        <charset val="136"/>
      </rPr>
      <t>4</t>
    </r>
    <r>
      <rPr>
        <b/>
        <sz val="12"/>
        <color theme="1"/>
        <rFont val="微軟正黑體"/>
        <family val="2"/>
        <charset val="136"/>
      </rPr>
      <t xml:space="preserve"> = </t>
    </r>
    <phoneticPr fontId="18" type="noConversion"/>
  </si>
  <si>
    <t>普通偏不良
(76-100)</t>
    <phoneticPr fontId="18" type="noConversion"/>
  </si>
  <si>
    <t>非常不良
(&gt;199)</t>
    <phoneticPr fontId="18" type="noConversion"/>
  </si>
  <si>
    <t xml:space="preserve">計算式子(exp.2.1_20191217)  (舒適指數=環境因子 * 體感因子) </t>
    <phoneticPr fontId="18" type="noConversion"/>
  </si>
  <si>
    <t>普通偏良好
(51-75)</t>
    <phoneticPr fontId="18" type="noConversion"/>
  </si>
  <si>
    <t>考慮AQI指數和PM2.5指數的連動關係，調整AQI指數的級距範圍值，將氣象局原先定義為普通(51-100)級距，分為普通偏良好(51-75)及普通偏不良(76-100)兩個級距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</si>
</sst>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66">
    <font>
      <sz val="12"/>
      <color rgb="FF000000"/>
      <name val="PMingLiu"/>
    </font>
    <font>
      <i/>
      <sz val="10"/>
      <color rgb="FF000000"/>
      <name val="Arial"/>
      <family val="2"/>
    </font>
    <font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name val="PMingLiu"/>
      <family val="1"/>
      <charset val="136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標楷體"/>
      <family val="4"/>
      <charset val="136"/>
    </font>
    <font>
      <b/>
      <sz val="10"/>
      <color rgb="FFCCCCCC"/>
      <name val="Arial"/>
      <family val="2"/>
    </font>
    <font>
      <b/>
      <sz val="10"/>
      <color rgb="FFD9D9D9"/>
      <name val="Arial"/>
      <family val="2"/>
    </font>
    <font>
      <sz val="14"/>
      <color rgb="FF000000"/>
      <name val="MingLiU"/>
      <family val="3"/>
      <charset val="136"/>
    </font>
    <font>
      <sz val="12"/>
      <color rgb="FF000000"/>
      <name val="Arial"/>
      <family val="2"/>
    </font>
    <font>
      <sz val="12"/>
      <color rgb="FF000000"/>
      <name val="細明體"/>
      <family val="3"/>
      <charset val="136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4"/>
      <color rgb="FF000000"/>
      <name val="細明體"/>
      <family val="3"/>
      <charset val="136"/>
    </font>
    <font>
      <sz val="14"/>
      <color rgb="FF00000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b/>
      <sz val="14"/>
      <color rgb="FF000000"/>
      <name val="細明體"/>
      <family val="3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微軟正黑體"/>
      <family val="2"/>
      <charset val="136"/>
    </font>
    <font>
      <sz val="11"/>
      <color rgb="FF000000"/>
      <name val="PMingLiu"/>
      <family val="1"/>
      <charset val="136"/>
    </font>
    <font>
      <sz val="11"/>
      <color rgb="FF000000"/>
      <name val="微軟正黑體"/>
      <family val="2"/>
      <charset val="136"/>
    </font>
    <font>
      <sz val="11"/>
      <color rgb="FF222222"/>
      <name val="Arial"/>
      <family val="2"/>
    </font>
    <font>
      <vertAlign val="superscript"/>
      <sz val="12"/>
      <color rgb="FF222222"/>
      <name val="Arial"/>
      <family val="2"/>
    </font>
    <font>
      <b/>
      <sz val="12"/>
      <color rgb="FF000000"/>
      <name val="微軟正黑體"/>
      <family val="2"/>
      <charset val="136"/>
    </font>
    <font>
      <sz val="12"/>
      <color rgb="FF0000CC"/>
      <name val="微軟正黑體"/>
      <family val="2"/>
      <charset val="136"/>
    </font>
    <font>
      <vertAlign val="subscript"/>
      <sz val="12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6"/>
      <color rgb="FF0000CC"/>
      <name val="微軟正黑體"/>
      <family val="2"/>
      <charset val="136"/>
    </font>
    <font>
      <b/>
      <sz val="16"/>
      <color rgb="FF000000"/>
      <name val="PMingLiu"/>
      <family val="1"/>
      <charset val="136"/>
    </font>
    <font>
      <strike/>
      <sz val="12"/>
      <color rgb="FFFF0000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i/>
      <vertAlign val="subscript"/>
      <sz val="12"/>
      <color theme="1"/>
      <name val="微軟正黑體"/>
      <family val="2"/>
      <charset val="136"/>
    </font>
    <font>
      <sz val="12"/>
      <color theme="7" tint="-0.249977111117893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theme="5" tint="-0.249977111117893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sz val="12"/>
      <color theme="1"/>
      <name val="PMingLiu"/>
      <family val="1"/>
      <charset val="136"/>
    </font>
    <font>
      <sz val="11"/>
      <color rgb="FF222222"/>
      <name val="細明體"/>
      <family val="3"/>
      <charset val="136"/>
    </font>
    <font>
      <sz val="12"/>
      <color rgb="FF222222"/>
      <name val="Arial"/>
      <family val="2"/>
    </font>
    <font>
      <sz val="12"/>
      <color rgb="FF222222"/>
      <name val="細明體"/>
      <family val="3"/>
      <charset val="136"/>
    </font>
    <font>
      <sz val="9"/>
      <color rgb="FF000000"/>
      <name val="PMingLiu"/>
      <family val="1"/>
      <charset val="136"/>
    </font>
    <font>
      <b/>
      <sz val="12"/>
      <color theme="0"/>
      <name val="微軟正黑體"/>
      <family val="2"/>
      <charset val="136"/>
    </font>
    <font>
      <b/>
      <vertAlign val="subscript"/>
      <sz val="12"/>
      <color theme="0"/>
      <name val="微軟正黑體"/>
      <family val="2"/>
      <charset val="136"/>
    </font>
    <font>
      <i/>
      <sz val="12"/>
      <color rgb="FFFF0000"/>
      <name val="Calibri"/>
      <family val="2"/>
    </font>
    <font>
      <strike/>
      <sz val="12"/>
      <color theme="0" tint="-0.499984740745262"/>
      <name val="微軟正黑體"/>
      <family val="2"/>
      <charset val="136"/>
    </font>
    <font>
      <sz val="12"/>
      <color rgb="FFFF0000"/>
      <name val="PMingLiu"/>
      <family val="1"/>
      <charset val="136"/>
    </font>
    <font>
      <i/>
      <sz val="12"/>
      <color rgb="FFFF0000"/>
      <name val="微軟正黑體"/>
      <family val="2"/>
      <charset val="136"/>
    </font>
    <font>
      <i/>
      <vertAlign val="subscript"/>
      <sz val="12"/>
      <color rgb="FFFF0000"/>
      <name val="微軟正黑體"/>
      <family val="2"/>
      <charset val="136"/>
    </font>
    <font>
      <vertAlign val="subscript"/>
      <sz val="12"/>
      <color rgb="FFFF0000"/>
      <name val="微軟正黑體"/>
      <family val="2"/>
      <charset val="136"/>
    </font>
    <font>
      <i/>
      <sz val="12"/>
      <color theme="1"/>
      <name val="Calibri"/>
      <family val="2"/>
    </font>
    <font>
      <b/>
      <sz val="16"/>
      <color theme="1"/>
      <name val="微軟正黑體"/>
      <family val="2"/>
      <charset val="136"/>
    </font>
    <font>
      <b/>
      <sz val="16"/>
      <color theme="1"/>
      <name val="PMingLiu"/>
      <family val="1"/>
      <charset val="136"/>
    </font>
    <font>
      <sz val="9"/>
      <color theme="1"/>
      <name val="PMingLiu"/>
      <family val="1"/>
      <charset val="136"/>
    </font>
    <font>
      <sz val="14"/>
      <color theme="1"/>
      <name val="Calibri"/>
      <family val="2"/>
    </font>
    <font>
      <b/>
      <sz val="12"/>
      <color theme="1"/>
      <name val="微軟正黑體"/>
      <family val="2"/>
      <charset val="136"/>
    </font>
    <font>
      <b/>
      <vertAlign val="subscript"/>
      <sz val="12"/>
      <color theme="1"/>
      <name val="微軟正黑體"/>
      <family val="2"/>
      <charset val="136"/>
    </font>
    <font>
      <sz val="12"/>
      <color rgb="FFFF0000"/>
      <name val="細明體"/>
      <family val="3"/>
      <charset val="136"/>
    </font>
    <font>
      <b/>
      <sz val="12"/>
      <color rgb="FFFF0000"/>
      <name val="微軟正黑體"/>
      <family val="2"/>
      <charset val="136"/>
    </font>
    <font>
      <b/>
      <sz val="16"/>
      <color rgb="FFFF0000"/>
      <name val="微軟正黑體"/>
      <family val="2"/>
      <charset val="136"/>
    </font>
    <font>
      <b/>
      <sz val="16"/>
      <color rgb="FFFF0000"/>
      <name val="PMingLiu"/>
      <family val="1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CCFF"/>
        <bgColor rgb="FFFFCCFF"/>
      </patternFill>
    </fill>
    <fill>
      <patternFill patternType="solid">
        <fgColor rgb="FFCCFFCC"/>
        <bgColor rgb="FFCCFF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274E13"/>
      </left>
      <right/>
      <top style="medium">
        <color rgb="FF274E13"/>
      </top>
      <bottom style="medium">
        <color rgb="FF274E13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274E13"/>
      </top>
      <bottom style="medium">
        <color rgb="FF274E13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274E13"/>
      </right>
      <top style="medium">
        <color rgb="FF274E13"/>
      </top>
      <bottom style="medium">
        <color rgb="FF274E13"/>
      </bottom>
      <diagonal/>
    </border>
    <border>
      <left style="thin">
        <color rgb="FFEAD1DC"/>
      </left>
      <right/>
      <top style="thin">
        <color rgb="FFEAD1DC"/>
      </top>
      <bottom style="thin">
        <color rgb="FFEAD1D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EAD1DC"/>
      </top>
      <bottom style="thin">
        <color rgb="FFEAD1DC"/>
      </bottom>
      <diagonal/>
    </border>
    <border>
      <left/>
      <right style="thin">
        <color rgb="FFEAD1DC"/>
      </right>
      <top style="thin">
        <color rgb="FFEAD1DC"/>
      </top>
      <bottom style="thin">
        <color rgb="FFEAD1D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A2A9B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00">
    <xf numFmtId="0" fontId="0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vertical="top"/>
    </xf>
    <xf numFmtId="0" fontId="7" fillId="6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11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12" fillId="0" borderId="13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17" xfId="0" applyFont="1" applyBorder="1" applyAlignment="1">
      <alignment vertical="top" wrapText="1"/>
    </xf>
    <xf numFmtId="0" fontId="12" fillId="0" borderId="18" xfId="0" applyFont="1" applyBorder="1" applyAlignment="1">
      <alignment vertical="top" wrapText="1"/>
    </xf>
    <xf numFmtId="0" fontId="12" fillId="0" borderId="19" xfId="0" applyFont="1" applyBorder="1" applyAlignment="1">
      <alignment vertical="top" wrapText="1"/>
    </xf>
    <xf numFmtId="0" fontId="12" fillId="0" borderId="19" xfId="0" applyFont="1" applyBorder="1" applyAlignment="1">
      <alignment vertical="top" wrapText="1"/>
    </xf>
    <xf numFmtId="0" fontId="12" fillId="0" borderId="20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2" fillId="0" borderId="17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4" fillId="0" borderId="21" xfId="0" applyFont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15" fillId="0" borderId="16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17" xfId="0" applyFont="1" applyBorder="1" applyAlignment="1">
      <alignment vertical="top" wrapText="1"/>
    </xf>
    <xf numFmtId="0" fontId="14" fillId="0" borderId="16" xfId="0" applyFont="1" applyBorder="1" applyAlignment="1">
      <alignment vertical="top" wrapText="1"/>
    </xf>
    <xf numFmtId="0" fontId="14" fillId="0" borderId="17" xfId="0" applyFont="1" applyBorder="1" applyAlignment="1">
      <alignment vertical="top" wrapText="1"/>
    </xf>
    <xf numFmtId="0" fontId="14" fillId="0" borderId="16" xfId="0" applyFont="1" applyBorder="1" applyAlignment="1">
      <alignment vertical="top" wrapText="1"/>
    </xf>
    <xf numFmtId="0" fontId="14" fillId="0" borderId="18" xfId="0" applyFont="1" applyBorder="1" applyAlignment="1">
      <alignment vertical="top" wrapText="1"/>
    </xf>
    <xf numFmtId="0" fontId="14" fillId="0" borderId="19" xfId="0" applyFont="1" applyBorder="1" applyAlignment="1">
      <alignment vertical="top" wrapText="1"/>
    </xf>
    <xf numFmtId="0" fontId="14" fillId="0" borderId="19" xfId="0" applyFont="1" applyBorder="1" applyAlignment="1">
      <alignment vertical="top" wrapText="1"/>
    </xf>
    <xf numFmtId="0" fontId="14" fillId="0" borderId="20" xfId="0" applyFont="1" applyBorder="1" applyAlignment="1">
      <alignment vertical="top" wrapText="1"/>
    </xf>
    <xf numFmtId="0" fontId="20" fillId="0" borderId="0" xfId="0" applyFont="1" applyAlignment="1">
      <alignment horizontal="right" vertical="top"/>
    </xf>
    <xf numFmtId="0" fontId="17" fillId="0" borderId="0" xfId="0" applyFont="1" applyAlignment="1">
      <alignment vertical="top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21" fillId="0" borderId="0" xfId="1" applyAlignment="1">
      <alignment vertical="center"/>
    </xf>
    <xf numFmtId="0" fontId="0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9" fillId="19" borderId="0" xfId="0" applyFont="1" applyFill="1" applyAlignment="1">
      <alignment vertical="top" wrapText="1"/>
    </xf>
    <xf numFmtId="0" fontId="0" fillId="19" borderId="0" xfId="0" applyFont="1" applyFill="1" applyAlignment="1">
      <alignment vertical="top"/>
    </xf>
    <xf numFmtId="0" fontId="19" fillId="20" borderId="0" xfId="0" applyFont="1" applyFill="1" applyAlignment="1">
      <alignment vertical="top" wrapText="1"/>
    </xf>
    <xf numFmtId="0" fontId="0" fillId="20" borderId="0" xfId="0" applyFont="1" applyFill="1" applyAlignment="1">
      <alignment vertical="top"/>
    </xf>
    <xf numFmtId="0" fontId="19" fillId="21" borderId="0" xfId="0" applyFont="1" applyFill="1" applyAlignment="1">
      <alignment vertical="top" wrapText="1"/>
    </xf>
    <xf numFmtId="0" fontId="0" fillId="21" borderId="0" xfId="0" applyFont="1" applyFill="1" applyAlignment="1">
      <alignment vertical="top"/>
    </xf>
    <xf numFmtId="0" fontId="0" fillId="22" borderId="0" xfId="0" applyFont="1" applyFill="1" applyAlignment="1">
      <alignment vertical="top"/>
    </xf>
    <xf numFmtId="0" fontId="19" fillId="22" borderId="0" xfId="0" applyFont="1" applyFill="1" applyAlignment="1">
      <alignment vertical="top" wrapText="1"/>
    </xf>
    <xf numFmtId="0" fontId="19" fillId="21" borderId="0" xfId="0" applyFont="1" applyFill="1" applyAlignment="1">
      <alignment vertical="top"/>
    </xf>
    <xf numFmtId="0" fontId="19" fillId="19" borderId="0" xfId="0" applyFont="1" applyFill="1" applyAlignment="1">
      <alignment vertical="top"/>
    </xf>
    <xf numFmtId="0" fontId="19" fillId="22" borderId="0" xfId="0" applyFont="1" applyFill="1" applyAlignment="1">
      <alignment vertical="top"/>
    </xf>
    <xf numFmtId="0" fontId="19" fillId="24" borderId="0" xfId="0" applyFont="1" applyFill="1" applyAlignment="1">
      <alignment vertical="top"/>
    </xf>
    <xf numFmtId="0" fontId="19" fillId="24" borderId="0" xfId="0" applyFont="1" applyFill="1" applyAlignment="1">
      <alignment vertical="top" wrapText="1"/>
    </xf>
    <xf numFmtId="0" fontId="0" fillId="24" borderId="0" xfId="0" applyFont="1" applyFill="1" applyAlignment="1">
      <alignment vertical="top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9" fillId="0" borderId="23" xfId="0" applyFont="1" applyBorder="1" applyAlignment="1">
      <alignment vertical="top"/>
    </xf>
    <xf numFmtId="0" fontId="19" fillId="20" borderId="24" xfId="0" applyFont="1" applyFill="1" applyBorder="1" applyAlignment="1">
      <alignment vertical="top" wrapText="1"/>
    </xf>
    <xf numFmtId="0" fontId="19" fillId="20" borderId="25" xfId="0" applyFont="1" applyFill="1" applyBorder="1" applyAlignment="1">
      <alignment vertical="top" wrapText="1"/>
    </xf>
    <xf numFmtId="0" fontId="19" fillId="21" borderId="24" xfId="0" applyFont="1" applyFill="1" applyBorder="1" applyAlignment="1">
      <alignment vertical="top" wrapText="1"/>
    </xf>
    <xf numFmtId="0" fontId="19" fillId="21" borderId="25" xfId="0" applyFont="1" applyFill="1" applyBorder="1" applyAlignment="1">
      <alignment vertical="top" wrapText="1"/>
    </xf>
    <xf numFmtId="0" fontId="19" fillId="22" borderId="24" xfId="0" applyFont="1" applyFill="1" applyBorder="1" applyAlignment="1">
      <alignment vertical="top" wrapText="1"/>
    </xf>
    <xf numFmtId="0" fontId="19" fillId="22" borderId="25" xfId="0" applyFont="1" applyFill="1" applyBorder="1" applyAlignment="1">
      <alignment vertical="top" wrapText="1"/>
    </xf>
    <xf numFmtId="0" fontId="19" fillId="19" borderId="24" xfId="0" applyFont="1" applyFill="1" applyBorder="1" applyAlignment="1">
      <alignment vertical="top" wrapText="1"/>
    </xf>
    <xf numFmtId="0" fontId="19" fillId="19" borderId="25" xfId="0" applyFont="1" applyFill="1" applyBorder="1" applyAlignment="1">
      <alignment vertical="top" wrapText="1"/>
    </xf>
    <xf numFmtId="0" fontId="19" fillId="24" borderId="26" xfId="0" applyFont="1" applyFill="1" applyBorder="1" applyAlignment="1">
      <alignment vertical="top" wrapText="1"/>
    </xf>
    <xf numFmtId="0" fontId="19" fillId="24" borderId="27" xfId="0" applyFont="1" applyFill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0" fontId="19" fillId="0" borderId="23" xfId="0" applyFont="1" applyBorder="1" applyAlignment="1">
      <alignment vertical="top" wrapText="1"/>
    </xf>
    <xf numFmtId="0" fontId="19" fillId="24" borderId="24" xfId="0" applyFont="1" applyFill="1" applyBorder="1" applyAlignment="1">
      <alignment vertical="top" wrapText="1"/>
    </xf>
    <xf numFmtId="0" fontId="19" fillId="0" borderId="0" xfId="0" applyFont="1" applyFill="1" applyAlignment="1">
      <alignment vertical="top"/>
    </xf>
    <xf numFmtId="0" fontId="19" fillId="0" borderId="0" xfId="0" applyFont="1" applyFill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vertical="top"/>
    </xf>
    <xf numFmtId="0" fontId="19" fillId="0" borderId="30" xfId="0" applyFont="1" applyFill="1" applyBorder="1" applyAlignment="1">
      <alignment vertical="top" wrapText="1"/>
    </xf>
    <xf numFmtId="0" fontId="19" fillId="0" borderId="31" xfId="0" applyFont="1" applyFill="1" applyBorder="1" applyAlignment="1">
      <alignment vertical="top" wrapText="1"/>
    </xf>
    <xf numFmtId="0" fontId="19" fillId="0" borderId="32" xfId="0" applyFont="1" applyFill="1" applyBorder="1" applyAlignment="1">
      <alignment vertical="top" wrapText="1"/>
    </xf>
    <xf numFmtId="0" fontId="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30" xfId="0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2" xfId="0" applyFont="1" applyBorder="1" applyAlignment="1">
      <alignment vertical="center"/>
    </xf>
    <xf numFmtId="0" fontId="22" fillId="26" borderId="0" xfId="0" applyFont="1" applyFill="1" applyBorder="1" applyAlignment="1">
      <alignment vertical="center"/>
    </xf>
    <xf numFmtId="0" fontId="22" fillId="26" borderId="25" xfId="0" applyFont="1" applyFill="1" applyBorder="1" applyAlignment="1">
      <alignment vertical="center"/>
    </xf>
    <xf numFmtId="0" fontId="22" fillId="0" borderId="34" xfId="0" applyFont="1" applyBorder="1" applyAlignment="1">
      <alignment vertical="center"/>
    </xf>
    <xf numFmtId="0" fontId="22" fillId="25" borderId="0" xfId="0" applyFont="1" applyFill="1" applyBorder="1" applyAlignment="1">
      <alignment vertical="center"/>
    </xf>
    <xf numFmtId="0" fontId="22" fillId="23" borderId="24" xfId="0" applyFont="1" applyFill="1" applyBorder="1" applyAlignment="1">
      <alignment vertical="center"/>
    </xf>
    <xf numFmtId="0" fontId="22" fillId="23" borderId="0" xfId="0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25" borderId="25" xfId="0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23" borderId="25" xfId="0" applyFont="1" applyFill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22" fillId="0" borderId="3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28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27" borderId="0" xfId="0" applyFont="1" applyFill="1" applyBorder="1" applyAlignment="1">
      <alignment vertical="center"/>
    </xf>
    <xf numFmtId="0" fontId="22" fillId="27" borderId="25" xfId="0" applyFont="1" applyFill="1" applyBorder="1" applyAlignment="1">
      <alignment vertical="center"/>
    </xf>
    <xf numFmtId="0" fontId="22" fillId="27" borderId="29" xfId="0" applyFont="1" applyFill="1" applyBorder="1" applyAlignment="1">
      <alignment vertical="center"/>
    </xf>
    <xf numFmtId="0" fontId="22" fillId="27" borderId="27" xfId="0" applyFont="1" applyFill="1" applyBorder="1" applyAlignment="1">
      <alignment vertical="center"/>
    </xf>
    <xf numFmtId="0" fontId="27" fillId="29" borderId="28" xfId="0" applyFont="1" applyFill="1" applyBorder="1" applyAlignment="1">
      <alignment vertical="center"/>
    </xf>
    <xf numFmtId="0" fontId="27" fillId="29" borderId="23" xfId="0" applyFont="1" applyFill="1" applyBorder="1" applyAlignment="1">
      <alignment vertical="center"/>
    </xf>
    <xf numFmtId="0" fontId="27" fillId="29" borderId="22" xfId="0" applyFont="1" applyFill="1" applyBorder="1" applyAlignment="1">
      <alignment vertical="center"/>
    </xf>
    <xf numFmtId="0" fontId="22" fillId="23" borderId="22" xfId="0" applyFont="1" applyFill="1" applyBorder="1" applyAlignment="1">
      <alignment vertical="center"/>
    </xf>
    <xf numFmtId="0" fontId="22" fillId="23" borderId="28" xfId="0" applyFont="1" applyFill="1" applyBorder="1" applyAlignment="1">
      <alignment vertical="center"/>
    </xf>
    <xf numFmtId="0" fontId="22" fillId="25" borderId="28" xfId="0" applyFont="1" applyFill="1" applyBorder="1" applyAlignment="1">
      <alignment vertical="center"/>
    </xf>
    <xf numFmtId="0" fontId="22" fillId="26" borderId="28" xfId="0" applyFont="1" applyFill="1" applyBorder="1" applyAlignment="1">
      <alignment vertical="center"/>
    </xf>
    <xf numFmtId="0" fontId="22" fillId="26" borderId="23" xfId="0" applyFont="1" applyFill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2" fillId="20" borderId="24" xfId="0" applyFont="1" applyFill="1" applyBorder="1" applyAlignment="1">
      <alignment vertical="center"/>
    </xf>
    <xf numFmtId="0" fontId="22" fillId="20" borderId="0" xfId="0" applyFont="1" applyFill="1" applyBorder="1" applyAlignment="1">
      <alignment vertical="center"/>
    </xf>
    <xf numFmtId="0" fontId="22" fillId="23" borderId="34" xfId="0" applyFont="1" applyFill="1" applyBorder="1" applyAlignment="1">
      <alignment vertical="center"/>
    </xf>
    <xf numFmtId="0" fontId="22" fillId="25" borderId="34" xfId="0" applyFont="1" applyFill="1" applyBorder="1" applyAlignment="1">
      <alignment vertical="center"/>
    </xf>
    <xf numFmtId="0" fontId="22" fillId="0" borderId="30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22" fillId="26" borderId="34" xfId="0" applyFont="1" applyFill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7" fillId="29" borderId="33" xfId="0" applyFont="1" applyFill="1" applyBorder="1" applyAlignment="1">
      <alignment vertical="center" wrapText="1"/>
    </xf>
    <xf numFmtId="0" fontId="28" fillId="0" borderId="0" xfId="0" applyFont="1" applyAlignment="1">
      <alignment vertical="center"/>
    </xf>
    <xf numFmtId="0" fontId="22" fillId="20" borderId="34" xfId="0" applyFont="1" applyFill="1" applyBorder="1" applyAlignment="1">
      <alignment vertical="center"/>
    </xf>
    <xf numFmtId="0" fontId="27" fillId="29" borderId="35" xfId="0" applyFont="1" applyFill="1" applyBorder="1" applyAlignment="1">
      <alignment vertical="center" wrapText="1"/>
    </xf>
    <xf numFmtId="0" fontId="27" fillId="0" borderId="33" xfId="0" applyFont="1" applyBorder="1" applyAlignment="1">
      <alignment vertical="center"/>
    </xf>
    <xf numFmtId="0" fontId="22" fillId="31" borderId="22" xfId="0" applyFont="1" applyFill="1" applyBorder="1" applyAlignment="1">
      <alignment vertical="top" wrapText="1"/>
    </xf>
    <xf numFmtId="0" fontId="22" fillId="31" borderId="23" xfId="0" applyFont="1" applyFill="1" applyBorder="1" applyAlignment="1">
      <alignment vertical="top" wrapText="1"/>
    </xf>
    <xf numFmtId="0" fontId="22" fillId="32" borderId="24" xfId="0" applyFont="1" applyFill="1" applyBorder="1" applyAlignment="1">
      <alignment vertical="top" wrapText="1"/>
    </xf>
    <xf numFmtId="0" fontId="22" fillId="32" borderId="0" xfId="0" applyFont="1" applyFill="1" applyBorder="1" applyAlignment="1">
      <alignment vertical="top" wrapText="1"/>
    </xf>
    <xf numFmtId="0" fontId="22" fillId="32" borderId="25" xfId="0" applyFont="1" applyFill="1" applyBorder="1" applyAlignment="1">
      <alignment vertical="top" wrapText="1"/>
    </xf>
    <xf numFmtId="0" fontId="22" fillId="22" borderId="24" xfId="0" applyFont="1" applyFill="1" applyBorder="1" applyAlignment="1">
      <alignment vertical="top" wrapText="1"/>
    </xf>
    <xf numFmtId="0" fontId="22" fillId="22" borderId="0" xfId="0" applyFont="1" applyFill="1" applyBorder="1" applyAlignment="1">
      <alignment vertical="top" wrapText="1"/>
    </xf>
    <xf numFmtId="0" fontId="22" fillId="22" borderId="25" xfId="0" applyFont="1" applyFill="1" applyBorder="1" applyAlignment="1">
      <alignment vertical="top" wrapText="1"/>
    </xf>
    <xf numFmtId="0" fontId="22" fillId="28" borderId="24" xfId="0" applyFont="1" applyFill="1" applyBorder="1" applyAlignment="1">
      <alignment vertical="top" wrapText="1"/>
    </xf>
    <xf numFmtId="0" fontId="22" fillId="28" borderId="0" xfId="0" applyFont="1" applyFill="1" applyBorder="1" applyAlignment="1">
      <alignment vertical="top" wrapText="1"/>
    </xf>
    <xf numFmtId="0" fontId="22" fillId="28" borderId="25" xfId="0" applyFont="1" applyFill="1" applyBorder="1" applyAlignment="1">
      <alignment vertical="top" wrapText="1"/>
    </xf>
    <xf numFmtId="0" fontId="22" fillId="30" borderId="26" xfId="0" applyFont="1" applyFill="1" applyBorder="1" applyAlignment="1">
      <alignment vertical="top" wrapText="1"/>
    </xf>
    <xf numFmtId="0" fontId="22" fillId="30" borderId="29" xfId="0" applyFont="1" applyFill="1" applyBorder="1" applyAlignment="1">
      <alignment vertical="top" wrapText="1"/>
    </xf>
    <xf numFmtId="0" fontId="22" fillId="30" borderId="27" xfId="0" applyFont="1" applyFill="1" applyBorder="1" applyAlignment="1">
      <alignment vertical="top" wrapText="1"/>
    </xf>
    <xf numFmtId="176" fontId="22" fillId="0" borderId="0" xfId="0" applyNumberFormat="1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22" fillId="0" borderId="3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6" xfId="0" applyFont="1" applyFill="1" applyBorder="1" applyAlignment="1">
      <alignment vertical="top"/>
    </xf>
    <xf numFmtId="0" fontId="22" fillId="0" borderId="39" xfId="0" applyFont="1" applyBorder="1" applyAlignment="1">
      <alignment vertical="top"/>
    </xf>
    <xf numFmtId="0" fontId="22" fillId="0" borderId="40" xfId="0" applyFont="1" applyBorder="1" applyAlignment="1">
      <alignment vertical="top"/>
    </xf>
    <xf numFmtId="0" fontId="30" fillId="0" borderId="23" xfId="0" applyFont="1" applyBorder="1" applyAlignment="1">
      <alignment vertical="center"/>
    </xf>
    <xf numFmtId="0" fontId="30" fillId="0" borderId="24" xfId="0" applyFont="1" applyBorder="1" applyAlignment="1">
      <alignment vertical="center"/>
    </xf>
    <xf numFmtId="0" fontId="30" fillId="0" borderId="25" xfId="0" applyFont="1" applyBorder="1" applyAlignment="1">
      <alignment vertical="center"/>
    </xf>
    <xf numFmtId="0" fontId="30" fillId="0" borderId="27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32" fillId="0" borderId="0" xfId="0" applyFont="1" applyBorder="1" applyAlignment="1">
      <alignment horizontal="right" vertical="center"/>
    </xf>
    <xf numFmtId="0" fontId="39" fillId="26" borderId="23" xfId="0" applyFont="1" applyFill="1" applyBorder="1" applyAlignment="1">
      <alignment vertical="center"/>
    </xf>
    <xf numFmtId="0" fontId="22" fillId="29" borderId="22" xfId="0" applyFont="1" applyFill="1" applyBorder="1" applyAlignment="1">
      <alignment horizontal="left" vertical="center"/>
    </xf>
    <xf numFmtId="0" fontId="22" fillId="25" borderId="24" xfId="0" applyFont="1" applyFill="1" applyBorder="1" applyAlignment="1">
      <alignment vertical="center"/>
    </xf>
    <xf numFmtId="0" fontId="39" fillId="26" borderId="0" xfId="0" applyFont="1" applyFill="1" applyBorder="1" applyAlignment="1">
      <alignment vertical="center"/>
    </xf>
    <xf numFmtId="0" fontId="39" fillId="26" borderId="22" xfId="0" applyFont="1" applyFill="1" applyBorder="1" applyAlignment="1">
      <alignment vertical="center"/>
    </xf>
    <xf numFmtId="0" fontId="39" fillId="26" borderId="28" xfId="0" applyFont="1" applyFill="1" applyBorder="1" applyAlignment="1">
      <alignment vertical="center"/>
    </xf>
    <xf numFmtId="0" fontId="22" fillId="26" borderId="24" xfId="0" applyFont="1" applyFill="1" applyBorder="1" applyAlignment="1">
      <alignment vertical="center"/>
    </xf>
    <xf numFmtId="0" fontId="39" fillId="26" borderId="25" xfId="0" applyFont="1" applyFill="1" applyBorder="1" applyAlignment="1">
      <alignment vertical="center"/>
    </xf>
    <xf numFmtId="0" fontId="40" fillId="29" borderId="22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vertical="center"/>
    </xf>
    <xf numFmtId="0" fontId="22" fillId="20" borderId="25" xfId="0" applyFont="1" applyFill="1" applyBorder="1" applyAlignment="1">
      <alignment vertical="center"/>
    </xf>
    <xf numFmtId="0" fontId="22" fillId="29" borderId="24" xfId="0" applyFont="1" applyFill="1" applyBorder="1" applyAlignment="1">
      <alignment horizontal="left" vertical="center"/>
    </xf>
    <xf numFmtId="0" fontId="22" fillId="29" borderId="26" xfId="0" applyFont="1" applyFill="1" applyBorder="1" applyAlignment="1">
      <alignment horizontal="left" vertical="center"/>
    </xf>
    <xf numFmtId="0" fontId="22" fillId="20" borderId="28" xfId="0" applyFont="1" applyFill="1" applyBorder="1" applyAlignment="1">
      <alignment vertical="center"/>
    </xf>
    <xf numFmtId="0" fontId="22" fillId="20" borderId="23" xfId="0" applyFont="1" applyFill="1" applyBorder="1" applyAlignment="1">
      <alignment vertical="center"/>
    </xf>
    <xf numFmtId="0" fontId="40" fillId="29" borderId="26" xfId="0" applyFont="1" applyFill="1" applyBorder="1" applyAlignment="1">
      <alignment horizontal="left" vertical="center"/>
    </xf>
    <xf numFmtId="0" fontId="30" fillId="0" borderId="28" xfId="0" applyFont="1" applyBorder="1" applyAlignment="1">
      <alignment vertical="center"/>
    </xf>
    <xf numFmtId="0" fontId="38" fillId="0" borderId="22" xfId="0" applyFont="1" applyBorder="1" applyAlignment="1">
      <alignment vertical="center"/>
    </xf>
    <xf numFmtId="0" fontId="38" fillId="0" borderId="28" xfId="0" applyFont="1" applyBorder="1" applyAlignment="1">
      <alignment vertical="center"/>
    </xf>
    <xf numFmtId="0" fontId="38" fillId="0" borderId="24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38" fillId="0" borderId="26" xfId="0" applyFont="1" applyBorder="1" applyAlignment="1">
      <alignment vertical="center"/>
    </xf>
    <xf numFmtId="0" fontId="38" fillId="0" borderId="29" xfId="0" applyFont="1" applyBorder="1" applyAlignment="1">
      <alignment vertical="center"/>
    </xf>
    <xf numFmtId="0" fontId="38" fillId="0" borderId="25" xfId="0" applyFont="1" applyBorder="1" applyAlignment="1">
      <alignment vertical="center"/>
    </xf>
    <xf numFmtId="0" fontId="38" fillId="0" borderId="27" xfId="0" applyFont="1" applyBorder="1" applyAlignment="1">
      <alignment vertical="center"/>
    </xf>
    <xf numFmtId="0" fontId="22" fillId="0" borderId="24" xfId="0" applyFont="1" applyBorder="1" applyAlignment="1">
      <alignment horizontal="left" vertical="center"/>
    </xf>
    <xf numFmtId="0" fontId="22" fillId="0" borderId="26" xfId="0" applyFont="1" applyBorder="1" applyAlignment="1">
      <alignment horizontal="left" vertical="center"/>
    </xf>
    <xf numFmtId="0" fontId="22" fillId="27" borderId="24" xfId="0" applyFont="1" applyFill="1" applyBorder="1" applyAlignment="1">
      <alignment vertical="center"/>
    </xf>
    <xf numFmtId="0" fontId="22" fillId="27" borderId="26" xfId="0" applyFont="1" applyFill="1" applyBorder="1" applyAlignment="1">
      <alignment vertical="center"/>
    </xf>
    <xf numFmtId="0" fontId="39" fillId="27" borderId="0" xfId="0" applyFont="1" applyFill="1" applyBorder="1" applyAlignment="1">
      <alignment vertical="center"/>
    </xf>
    <xf numFmtId="0" fontId="40" fillId="0" borderId="26" xfId="0" applyFont="1" applyBorder="1" applyAlignment="1">
      <alignment horizontal="left" vertical="center"/>
    </xf>
    <xf numFmtId="0" fontId="39" fillId="27" borderId="22" xfId="0" applyFont="1" applyFill="1" applyBorder="1" applyAlignment="1">
      <alignment vertical="center"/>
    </xf>
    <xf numFmtId="0" fontId="39" fillId="27" borderId="28" xfId="0" applyFont="1" applyFill="1" applyBorder="1" applyAlignment="1">
      <alignment vertical="center"/>
    </xf>
    <xf numFmtId="0" fontId="39" fillId="27" borderId="23" xfId="0" applyFont="1" applyFill="1" applyBorder="1" applyAlignment="1">
      <alignment vertical="center"/>
    </xf>
    <xf numFmtId="0" fontId="39" fillId="27" borderId="24" xfId="0" applyFont="1" applyFill="1" applyBorder="1" applyAlignment="1">
      <alignment vertical="center"/>
    </xf>
    <xf numFmtId="0" fontId="39" fillId="27" borderId="25" xfId="0" applyFont="1" applyFill="1" applyBorder="1" applyAlignment="1">
      <alignment vertical="center"/>
    </xf>
    <xf numFmtId="0" fontId="39" fillId="27" borderId="26" xfId="0" applyFont="1" applyFill="1" applyBorder="1" applyAlignment="1">
      <alignment vertical="center"/>
    </xf>
    <xf numFmtId="0" fontId="39" fillId="27" borderId="29" xfId="0" applyFont="1" applyFill="1" applyBorder="1" applyAlignment="1">
      <alignment vertical="center"/>
    </xf>
    <xf numFmtId="0" fontId="39" fillId="27" borderId="27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21" fillId="0" borderId="41" xfId="1" applyBorder="1" applyAlignment="1">
      <alignment vertical="top" wrapText="1"/>
    </xf>
    <xf numFmtId="0" fontId="42" fillId="0" borderId="0" xfId="1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5" fillId="0" borderId="0" xfId="0" applyFont="1" applyAlignment="1">
      <alignment horizontal="left" vertical="top" wrapText="1"/>
    </xf>
    <xf numFmtId="0" fontId="21" fillId="0" borderId="0" xfId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42" fillId="0" borderId="0" xfId="1" applyFont="1" applyAlignment="1">
      <alignment horizontal="left" vertical="top" wrapText="1"/>
    </xf>
    <xf numFmtId="0" fontId="44" fillId="0" borderId="0" xfId="0" applyFont="1" applyAlignment="1">
      <alignment vertical="center" wrapText="1"/>
    </xf>
    <xf numFmtId="0" fontId="43" fillId="0" borderId="0" xfId="0" applyFont="1" applyAlignment="1">
      <alignment horizontal="left" vertical="top" wrapText="1"/>
    </xf>
    <xf numFmtId="0" fontId="30" fillId="32" borderId="25" xfId="0" applyFont="1" applyFill="1" applyBorder="1" applyAlignment="1">
      <alignment vertical="top" wrapText="1"/>
    </xf>
    <xf numFmtId="0" fontId="30" fillId="22" borderId="25" xfId="0" applyFont="1" applyFill="1" applyBorder="1" applyAlignment="1">
      <alignment vertical="top" wrapText="1"/>
    </xf>
    <xf numFmtId="0" fontId="30" fillId="28" borderId="25" xfId="0" applyFont="1" applyFill="1" applyBorder="1" applyAlignment="1">
      <alignment vertical="top" wrapText="1"/>
    </xf>
    <xf numFmtId="0" fontId="30" fillId="30" borderId="27" xfId="0" applyFont="1" applyFill="1" applyBorder="1" applyAlignment="1">
      <alignment vertical="top" wrapText="1"/>
    </xf>
    <xf numFmtId="0" fontId="22" fillId="0" borderId="42" xfId="0" applyFont="1" applyFill="1" applyBorder="1" applyAlignment="1">
      <alignment vertical="top"/>
    </xf>
    <xf numFmtId="0" fontId="22" fillId="31" borderId="24" xfId="0" applyFont="1" applyFill="1" applyBorder="1" applyAlignment="1">
      <alignment vertical="top" wrapText="1"/>
    </xf>
    <xf numFmtId="0" fontId="30" fillId="31" borderId="25" xfId="0" applyFont="1" applyFill="1" applyBorder="1" applyAlignment="1">
      <alignment vertical="top" wrapText="1"/>
    </xf>
    <xf numFmtId="0" fontId="22" fillId="31" borderId="0" xfId="0" applyFont="1" applyFill="1" applyBorder="1" applyAlignment="1">
      <alignment vertical="top" wrapText="1"/>
    </xf>
    <xf numFmtId="0" fontId="22" fillId="0" borderId="43" xfId="0" applyFont="1" applyFill="1" applyBorder="1" applyAlignment="1">
      <alignment vertical="top" wrapText="1"/>
    </xf>
    <xf numFmtId="0" fontId="22" fillId="0" borderId="44" xfId="0" applyFont="1" applyFill="1" applyBorder="1" applyAlignment="1">
      <alignment vertical="top" wrapText="1"/>
    </xf>
    <xf numFmtId="0" fontId="46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30" fillId="0" borderId="32" xfId="0" applyFont="1" applyBorder="1" applyAlignment="1">
      <alignment vertical="top" wrapText="1"/>
    </xf>
    <xf numFmtId="0" fontId="30" fillId="0" borderId="37" xfId="0" applyFont="1" applyBorder="1" applyAlignment="1">
      <alignment vertical="top" wrapText="1"/>
    </xf>
    <xf numFmtId="0" fontId="22" fillId="0" borderId="37" xfId="0" applyFont="1" applyBorder="1" applyAlignment="1">
      <alignment vertical="top" wrapText="1"/>
    </xf>
    <xf numFmtId="0" fontId="22" fillId="0" borderId="38" xfId="0" applyFont="1" applyBorder="1" applyAlignment="1">
      <alignment vertical="top" wrapText="1"/>
    </xf>
    <xf numFmtId="0" fontId="42" fillId="0" borderId="0" xfId="1" applyFont="1" applyAlignment="1">
      <alignment vertical="center"/>
    </xf>
    <xf numFmtId="0" fontId="30" fillId="0" borderId="25" xfId="0" applyFont="1" applyBorder="1" applyAlignment="1">
      <alignment vertical="center" wrapText="1"/>
    </xf>
    <xf numFmtId="0" fontId="2" fillId="0" borderId="24" xfId="0" applyFont="1" applyBorder="1" applyAlignment="1">
      <alignment vertical="center"/>
    </xf>
    <xf numFmtId="0" fontId="22" fillId="0" borderId="29" xfId="0" applyFont="1" applyBorder="1" applyAlignment="1">
      <alignment vertical="center"/>
    </xf>
    <xf numFmtId="0" fontId="30" fillId="0" borderId="29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30" fillId="0" borderId="24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30" fillId="0" borderId="26" xfId="0" applyFont="1" applyBorder="1" applyAlignment="1">
      <alignment vertical="center"/>
    </xf>
    <xf numFmtId="0" fontId="32" fillId="0" borderId="27" xfId="0" applyFont="1" applyBorder="1" applyAlignment="1">
      <alignment vertical="center"/>
    </xf>
    <xf numFmtId="0" fontId="22" fillId="32" borderId="25" xfId="0" applyFont="1" applyFill="1" applyBorder="1" applyAlignment="1">
      <alignment vertical="center" wrapText="1"/>
    </xf>
    <xf numFmtId="0" fontId="22" fillId="31" borderId="25" xfId="0" applyFont="1" applyFill="1" applyBorder="1" applyAlignment="1">
      <alignment vertical="center" wrapText="1"/>
    </xf>
    <xf numFmtId="0" fontId="22" fillId="0" borderId="45" xfId="0" applyFont="1" applyBorder="1" applyAlignment="1">
      <alignment vertical="top" wrapText="1"/>
    </xf>
    <xf numFmtId="0" fontId="22" fillId="0" borderId="46" xfId="0" applyFont="1" applyBorder="1" applyAlignment="1">
      <alignment vertical="top" wrapText="1"/>
    </xf>
    <xf numFmtId="0" fontId="47" fillId="34" borderId="22" xfId="0" applyFont="1" applyFill="1" applyBorder="1" applyAlignment="1">
      <alignment horizontal="right" vertical="center"/>
    </xf>
    <xf numFmtId="0" fontId="47" fillId="34" borderId="23" xfId="0" applyFont="1" applyFill="1" applyBorder="1" applyAlignment="1">
      <alignment horizontal="left" vertical="center"/>
    </xf>
    <xf numFmtId="0" fontId="47" fillId="34" borderId="24" xfId="0" applyFont="1" applyFill="1" applyBorder="1" applyAlignment="1">
      <alignment horizontal="right" vertical="center"/>
    </xf>
    <xf numFmtId="0" fontId="47" fillId="34" borderId="25" xfId="0" applyFont="1" applyFill="1" applyBorder="1" applyAlignment="1">
      <alignment horizontal="left" vertical="center"/>
    </xf>
    <xf numFmtId="0" fontId="47" fillId="34" borderId="26" xfId="0" applyFont="1" applyFill="1" applyBorder="1" applyAlignment="1">
      <alignment horizontal="right" vertical="center"/>
    </xf>
    <xf numFmtId="0" fontId="47" fillId="34" borderId="27" xfId="0" applyFont="1" applyFill="1" applyBorder="1" applyAlignment="1">
      <alignment horizontal="left" vertical="center"/>
    </xf>
    <xf numFmtId="0" fontId="49" fillId="0" borderId="0" xfId="0" applyFont="1" applyAlignment="1">
      <alignment horizontal="center" vertical="center"/>
    </xf>
    <xf numFmtId="0" fontId="32" fillId="0" borderId="0" xfId="0" applyFont="1" applyBorder="1" applyAlignment="1">
      <alignment vertical="top" wrapText="1"/>
    </xf>
    <xf numFmtId="0" fontId="30" fillId="0" borderId="24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22" fillId="0" borderId="42" xfId="0" applyFont="1" applyFill="1" applyBorder="1" applyAlignment="1">
      <alignment vertical="top" wrapText="1"/>
    </xf>
    <xf numFmtId="0" fontId="22" fillId="0" borderId="36" xfId="0" applyFont="1" applyFill="1" applyBorder="1" applyAlignment="1">
      <alignment vertical="top" wrapText="1"/>
    </xf>
    <xf numFmtId="0" fontId="22" fillId="0" borderId="39" xfId="0" applyFont="1" applyBorder="1" applyAlignment="1">
      <alignment vertical="top" wrapText="1"/>
    </xf>
    <xf numFmtId="0" fontId="22" fillId="0" borderId="40" xfId="0" applyFont="1" applyBorder="1" applyAlignment="1">
      <alignment vertical="top" wrapText="1"/>
    </xf>
    <xf numFmtId="0" fontId="30" fillId="0" borderId="24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50" fillId="0" borderId="37" xfId="0" applyFont="1" applyBorder="1" applyAlignment="1">
      <alignment vertical="top" wrapText="1"/>
    </xf>
    <xf numFmtId="0" fontId="50" fillId="31" borderId="22" xfId="0" applyFont="1" applyFill="1" applyBorder="1" applyAlignment="1">
      <alignment vertical="top" wrapText="1"/>
    </xf>
    <xf numFmtId="0" fontId="50" fillId="32" borderId="24" xfId="0" applyFont="1" applyFill="1" applyBorder="1" applyAlignment="1">
      <alignment vertical="top" wrapText="1"/>
    </xf>
    <xf numFmtId="0" fontId="50" fillId="22" borderId="24" xfId="0" applyFont="1" applyFill="1" applyBorder="1" applyAlignment="1">
      <alignment vertical="top" wrapText="1"/>
    </xf>
    <xf numFmtId="0" fontId="50" fillId="28" borderId="24" xfId="0" applyFont="1" applyFill="1" applyBorder="1" applyAlignment="1">
      <alignment vertical="top" wrapText="1"/>
    </xf>
    <xf numFmtId="0" fontId="50" fillId="30" borderId="26" xfId="0" applyFont="1" applyFill="1" applyBorder="1" applyAlignment="1">
      <alignment vertical="top" wrapText="1"/>
    </xf>
    <xf numFmtId="0" fontId="32" fillId="31" borderId="23" xfId="0" applyFont="1" applyFill="1" applyBorder="1" applyAlignment="1">
      <alignment vertical="center" wrapText="1"/>
    </xf>
    <xf numFmtId="0" fontId="32" fillId="32" borderId="25" xfId="0" applyFont="1" applyFill="1" applyBorder="1" applyAlignment="1">
      <alignment vertical="center" wrapText="1"/>
    </xf>
    <xf numFmtId="0" fontId="32" fillId="22" borderId="25" xfId="0" applyFont="1" applyFill="1" applyBorder="1" applyAlignment="1">
      <alignment vertical="center" wrapText="1"/>
    </xf>
    <xf numFmtId="0" fontId="32" fillId="28" borderId="25" xfId="0" applyFont="1" applyFill="1" applyBorder="1" applyAlignment="1">
      <alignment vertical="top" wrapText="1"/>
    </xf>
    <xf numFmtId="0" fontId="32" fillId="30" borderId="27" xfId="0" applyFont="1" applyFill="1" applyBorder="1" applyAlignment="1">
      <alignment vertical="top" wrapText="1"/>
    </xf>
    <xf numFmtId="0" fontId="32" fillId="31" borderId="23" xfId="0" applyFont="1" applyFill="1" applyBorder="1" applyAlignment="1">
      <alignment vertical="top" wrapText="1"/>
    </xf>
    <xf numFmtId="0" fontId="32" fillId="32" borderId="25" xfId="0" applyFont="1" applyFill="1" applyBorder="1" applyAlignment="1">
      <alignment vertical="top" wrapText="1"/>
    </xf>
    <xf numFmtId="0" fontId="32" fillId="22" borderId="25" xfId="0" applyFont="1" applyFill="1" applyBorder="1" applyAlignment="1">
      <alignment vertical="top" wrapText="1"/>
    </xf>
    <xf numFmtId="0" fontId="32" fillId="0" borderId="24" xfId="0" applyFont="1" applyBorder="1" applyAlignment="1">
      <alignment vertical="center"/>
    </xf>
    <xf numFmtId="0" fontId="32" fillId="0" borderId="25" xfId="0" applyFont="1" applyBorder="1" applyAlignment="1">
      <alignment vertical="center" wrapText="1"/>
    </xf>
    <xf numFmtId="0" fontId="32" fillId="0" borderId="25" xfId="0" applyFont="1" applyBorder="1" applyAlignment="1">
      <alignment vertical="center"/>
    </xf>
    <xf numFmtId="0" fontId="30" fillId="35" borderId="30" xfId="0" applyFont="1" applyFill="1" applyBorder="1" applyAlignment="1">
      <alignment vertical="center"/>
    </xf>
    <xf numFmtId="0" fontId="55" fillId="35" borderId="31" xfId="0" applyFont="1" applyFill="1" applyBorder="1" applyAlignment="1">
      <alignment horizontal="center" vertical="center"/>
    </xf>
    <xf numFmtId="0" fontId="30" fillId="35" borderId="31" xfId="0" applyFont="1" applyFill="1" applyBorder="1" applyAlignment="1">
      <alignment vertical="top" wrapText="1"/>
    </xf>
    <xf numFmtId="0" fontId="30" fillId="35" borderId="32" xfId="0" applyFont="1" applyFill="1" applyBorder="1" applyAlignment="1">
      <alignment vertical="top" wrapText="1"/>
    </xf>
    <xf numFmtId="0" fontId="30" fillId="0" borderId="24" xfId="0" applyFont="1" applyBorder="1" applyAlignment="1">
      <alignment vertical="center" wrapText="1"/>
    </xf>
    <xf numFmtId="0" fontId="30" fillId="0" borderId="37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36" xfId="0" applyFont="1" applyFill="1" applyBorder="1" applyAlignment="1">
      <alignment vertical="top" wrapText="1"/>
    </xf>
    <xf numFmtId="0" fontId="30" fillId="0" borderId="42" xfId="0" applyFont="1" applyFill="1" applyBorder="1" applyAlignment="1">
      <alignment vertical="top" wrapText="1"/>
    </xf>
    <xf numFmtId="0" fontId="30" fillId="0" borderId="38" xfId="0" applyFont="1" applyBorder="1" applyAlignment="1">
      <alignment vertical="top" wrapText="1"/>
    </xf>
    <xf numFmtId="0" fontId="30" fillId="0" borderId="45" xfId="0" applyFont="1" applyBorder="1" applyAlignment="1">
      <alignment vertical="top" wrapText="1"/>
    </xf>
    <xf numFmtId="0" fontId="30" fillId="0" borderId="46" xfId="0" applyFont="1" applyBorder="1" applyAlignment="1">
      <alignment vertical="top" wrapText="1"/>
    </xf>
    <xf numFmtId="0" fontId="41" fillId="0" borderId="37" xfId="0" applyFont="1" applyBorder="1" applyAlignment="1">
      <alignment vertical="top" wrapText="1"/>
    </xf>
    <xf numFmtId="0" fontId="58" fillId="0" borderId="0" xfId="0" applyFont="1" applyAlignment="1">
      <alignment vertical="top" wrapText="1"/>
    </xf>
    <xf numFmtId="0" fontId="30" fillId="0" borderId="39" xfId="0" applyFont="1" applyBorder="1" applyAlignment="1">
      <alignment vertical="top" wrapText="1"/>
    </xf>
    <xf numFmtId="0" fontId="30" fillId="0" borderId="43" xfId="0" applyFont="1" applyFill="1" applyBorder="1" applyAlignment="1">
      <alignment vertical="top" wrapText="1"/>
    </xf>
    <xf numFmtId="0" fontId="30" fillId="31" borderId="24" xfId="0" applyFont="1" applyFill="1" applyBorder="1" applyAlignment="1">
      <alignment vertical="top" wrapText="1"/>
    </xf>
    <xf numFmtId="0" fontId="30" fillId="31" borderId="0" xfId="0" applyFont="1" applyFill="1" applyBorder="1" applyAlignment="1">
      <alignment vertical="top" wrapText="1"/>
    </xf>
    <xf numFmtId="0" fontId="30" fillId="31" borderId="22" xfId="0" applyFont="1" applyFill="1" applyBorder="1" applyAlignment="1">
      <alignment vertical="top" wrapText="1"/>
    </xf>
    <xf numFmtId="0" fontId="30" fillId="31" borderId="23" xfId="0" applyFont="1" applyFill="1" applyBorder="1" applyAlignment="1">
      <alignment vertical="top" wrapText="1"/>
    </xf>
    <xf numFmtId="0" fontId="41" fillId="31" borderId="22" xfId="0" applyFont="1" applyFill="1" applyBorder="1" applyAlignment="1">
      <alignment vertical="top" wrapText="1"/>
    </xf>
    <xf numFmtId="0" fontId="30" fillId="31" borderId="23" xfId="0" applyFont="1" applyFill="1" applyBorder="1" applyAlignment="1">
      <alignment vertical="center" wrapText="1"/>
    </xf>
    <xf numFmtId="0" fontId="30" fillId="32" borderId="24" xfId="0" applyFont="1" applyFill="1" applyBorder="1" applyAlignment="1">
      <alignment vertical="top" wrapText="1"/>
    </xf>
    <xf numFmtId="0" fontId="30" fillId="32" borderId="0" xfId="0" applyFont="1" applyFill="1" applyBorder="1" applyAlignment="1">
      <alignment vertical="top" wrapText="1"/>
    </xf>
    <xf numFmtId="0" fontId="41" fillId="32" borderId="24" xfId="0" applyFont="1" applyFill="1" applyBorder="1" applyAlignment="1">
      <alignment vertical="top" wrapText="1"/>
    </xf>
    <xf numFmtId="0" fontId="30" fillId="32" borderId="25" xfId="0" applyFont="1" applyFill="1" applyBorder="1" applyAlignment="1">
      <alignment vertical="center" wrapText="1"/>
    </xf>
    <xf numFmtId="0" fontId="30" fillId="22" borderId="24" xfId="0" applyFont="1" applyFill="1" applyBorder="1" applyAlignment="1">
      <alignment vertical="top" wrapText="1"/>
    </xf>
    <xf numFmtId="0" fontId="30" fillId="22" borderId="0" xfId="0" applyFont="1" applyFill="1" applyBorder="1" applyAlignment="1">
      <alignment vertical="top" wrapText="1"/>
    </xf>
    <xf numFmtId="0" fontId="41" fillId="22" borderId="24" xfId="0" applyFont="1" applyFill="1" applyBorder="1" applyAlignment="1">
      <alignment vertical="top" wrapText="1"/>
    </xf>
    <xf numFmtId="0" fontId="30" fillId="22" borderId="25" xfId="0" applyFont="1" applyFill="1" applyBorder="1" applyAlignment="1">
      <alignment vertical="center" wrapText="1"/>
    </xf>
    <xf numFmtId="0" fontId="30" fillId="28" borderId="24" xfId="0" applyFont="1" applyFill="1" applyBorder="1" applyAlignment="1">
      <alignment vertical="top" wrapText="1"/>
    </xf>
    <xf numFmtId="0" fontId="30" fillId="28" borderId="0" xfId="0" applyFont="1" applyFill="1" applyBorder="1" applyAlignment="1">
      <alignment vertical="top" wrapText="1"/>
    </xf>
    <xf numFmtId="0" fontId="41" fillId="28" borderId="24" xfId="0" applyFont="1" applyFill="1" applyBorder="1" applyAlignment="1">
      <alignment vertical="top" wrapText="1"/>
    </xf>
    <xf numFmtId="0" fontId="30" fillId="0" borderId="44" xfId="0" applyFont="1" applyFill="1" applyBorder="1" applyAlignment="1">
      <alignment vertical="top" wrapText="1"/>
    </xf>
    <xf numFmtId="0" fontId="30" fillId="30" borderId="26" xfId="0" applyFont="1" applyFill="1" applyBorder="1" applyAlignment="1">
      <alignment vertical="top" wrapText="1"/>
    </xf>
    <xf numFmtId="0" fontId="30" fillId="30" borderId="29" xfId="0" applyFont="1" applyFill="1" applyBorder="1" applyAlignment="1">
      <alignment vertical="top" wrapText="1"/>
    </xf>
    <xf numFmtId="0" fontId="41" fillId="30" borderId="26" xfId="0" applyFont="1" applyFill="1" applyBorder="1" applyAlignment="1">
      <alignment vertical="top" wrapText="1"/>
    </xf>
    <xf numFmtId="176" fontId="30" fillId="0" borderId="0" xfId="0" applyNumberFormat="1" applyFont="1" applyAlignment="1">
      <alignment vertical="center"/>
    </xf>
    <xf numFmtId="0" fontId="42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42" fillId="0" borderId="25" xfId="0" applyFont="1" applyBorder="1" applyAlignment="1">
      <alignment vertical="center" wrapText="1"/>
    </xf>
    <xf numFmtId="0" fontId="59" fillId="0" borderId="24" xfId="0" applyFont="1" applyBorder="1" applyAlignment="1">
      <alignment vertical="center"/>
    </xf>
    <xf numFmtId="0" fontId="30" fillId="0" borderId="0" xfId="0" applyFont="1" applyBorder="1" applyAlignment="1">
      <alignment horizontal="right" vertical="center"/>
    </xf>
    <xf numFmtId="0" fontId="60" fillId="34" borderId="22" xfId="0" applyFont="1" applyFill="1" applyBorder="1" applyAlignment="1">
      <alignment horizontal="right" vertical="center"/>
    </xf>
    <xf numFmtId="0" fontId="60" fillId="34" borderId="24" xfId="0" applyFont="1" applyFill="1" applyBorder="1" applyAlignment="1">
      <alignment horizontal="right" vertical="center"/>
    </xf>
    <xf numFmtId="0" fontId="60" fillId="34" borderId="26" xfId="0" applyFont="1" applyFill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2" fillId="32" borderId="24" xfId="0" applyFont="1" applyFill="1" applyBorder="1" applyAlignment="1">
      <alignment vertical="top" wrapText="1"/>
    </xf>
    <xf numFmtId="0" fontId="32" fillId="22" borderId="24" xfId="0" applyFont="1" applyFill="1" applyBorder="1" applyAlignment="1">
      <alignment vertical="top" wrapText="1"/>
    </xf>
    <xf numFmtId="0" fontId="32" fillId="28" borderId="24" xfId="0" applyFont="1" applyFill="1" applyBorder="1" applyAlignment="1">
      <alignment vertical="top" wrapText="1"/>
    </xf>
    <xf numFmtId="0" fontId="32" fillId="30" borderId="26" xfId="0" applyFont="1" applyFill="1" applyBorder="1" applyAlignment="1">
      <alignment vertical="top" wrapText="1"/>
    </xf>
    <xf numFmtId="0" fontId="32" fillId="0" borderId="39" xfId="0" applyFont="1" applyBorder="1" applyAlignment="1">
      <alignment vertical="top" wrapText="1"/>
    </xf>
    <xf numFmtId="0" fontId="32" fillId="0" borderId="40" xfId="0" applyFont="1" applyBorder="1" applyAlignment="1">
      <alignment vertical="top" wrapText="1"/>
    </xf>
    <xf numFmtId="0" fontId="32" fillId="35" borderId="30" xfId="0" applyFont="1" applyFill="1" applyBorder="1" applyAlignment="1">
      <alignment vertical="center"/>
    </xf>
    <xf numFmtId="0" fontId="63" fillId="34" borderId="23" xfId="0" applyFont="1" applyFill="1" applyBorder="1" applyAlignment="1">
      <alignment horizontal="left" vertical="center"/>
    </xf>
    <xf numFmtId="0" fontId="63" fillId="34" borderId="25" xfId="0" applyFont="1" applyFill="1" applyBorder="1" applyAlignment="1">
      <alignment horizontal="left" vertical="center"/>
    </xf>
    <xf numFmtId="0" fontId="63" fillId="34" borderId="27" xfId="0" applyFont="1" applyFill="1" applyBorder="1" applyAlignment="1">
      <alignment horizontal="left" vertical="center"/>
    </xf>
    <xf numFmtId="14" fontId="3" fillId="0" borderId="0" xfId="0" applyNumberFormat="1" applyFont="1" applyAlignment="1">
      <alignment horizontal="right" vertical="top" wrapText="1"/>
    </xf>
    <xf numFmtId="0" fontId="0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center"/>
    </xf>
    <xf numFmtId="0" fontId="4" fillId="3" borderId="7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15" borderId="7" xfId="0" applyFont="1" applyFill="1" applyBorder="1" applyAlignment="1">
      <alignment horizontal="center" vertical="top" wrapText="1"/>
    </xf>
    <xf numFmtId="0" fontId="4" fillId="16" borderId="7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vertical="center"/>
    </xf>
    <xf numFmtId="0" fontId="7" fillId="7" borderId="4" xfId="0" applyFont="1" applyFill="1" applyBorder="1" applyAlignment="1">
      <alignment horizontal="center" vertical="top" wrapText="1"/>
    </xf>
    <xf numFmtId="0" fontId="5" fillId="0" borderId="6" xfId="0" applyFont="1" applyBorder="1" applyAlignment="1">
      <alignment vertical="center"/>
    </xf>
    <xf numFmtId="0" fontId="7" fillId="14" borderId="6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vertical="center"/>
    </xf>
    <xf numFmtId="0" fontId="10" fillId="18" borderId="11" xfId="0" applyFont="1" applyFill="1" applyBorder="1" applyAlignment="1">
      <alignment horizontal="center" vertical="top" wrapText="1"/>
    </xf>
    <xf numFmtId="0" fontId="5" fillId="0" borderId="12" xfId="0" applyFont="1" applyBorder="1" applyAlignment="1">
      <alignment vertical="center"/>
    </xf>
    <xf numFmtId="0" fontId="9" fillId="17" borderId="9" xfId="0" applyFont="1" applyFill="1" applyBorder="1" applyAlignment="1">
      <alignment horizontal="center" vertical="top" wrapText="1"/>
    </xf>
    <xf numFmtId="0" fontId="5" fillId="0" borderId="11" xfId="0" applyFont="1" applyBorder="1" applyAlignment="1">
      <alignment vertical="center"/>
    </xf>
    <xf numFmtId="0" fontId="7" fillId="11" borderId="6" xfId="0" applyFont="1" applyFill="1" applyBorder="1" applyAlignment="1">
      <alignment horizontal="center" vertical="top" wrapText="1"/>
    </xf>
    <xf numFmtId="0" fontId="7" fillId="9" borderId="6" xfId="0" applyFont="1" applyFill="1" applyBorder="1" applyAlignment="1">
      <alignment horizontal="center" vertical="top" wrapText="1"/>
    </xf>
    <xf numFmtId="0" fontId="7" fillId="10" borderId="6" xfId="0" applyFont="1" applyFill="1" applyBorder="1" applyAlignment="1">
      <alignment horizontal="center" vertical="top" wrapText="1"/>
    </xf>
    <xf numFmtId="0" fontId="7" fillId="13" borderId="6" xfId="0" applyFont="1" applyFill="1" applyBorder="1" applyAlignment="1">
      <alignment horizontal="center" vertical="top" wrapText="1"/>
    </xf>
    <xf numFmtId="0" fontId="7" fillId="12" borderId="6" xfId="0" applyFont="1" applyFill="1" applyBorder="1" applyAlignment="1">
      <alignment horizontal="center" vertical="top" wrapText="1"/>
    </xf>
    <xf numFmtId="0" fontId="7" fillId="8" borderId="6" xfId="0" applyFont="1" applyFill="1" applyBorder="1" applyAlignment="1">
      <alignment horizontal="center" vertical="top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51" fillId="0" borderId="25" xfId="0" applyFont="1" applyBorder="1" applyAlignment="1">
      <alignment vertical="center" wrapText="1"/>
    </xf>
    <xf numFmtId="0" fontId="32" fillId="0" borderId="25" xfId="0" applyFont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33" fillId="33" borderId="30" xfId="0" applyFont="1" applyFill="1" applyBorder="1" applyAlignment="1">
      <alignment horizontal="center" vertical="center"/>
    </xf>
    <xf numFmtId="0" fontId="34" fillId="33" borderId="31" xfId="0" applyFont="1" applyFill="1" applyBorder="1" applyAlignment="1">
      <alignment horizontal="center" vertical="center"/>
    </xf>
    <xf numFmtId="0" fontId="34" fillId="33" borderId="32" xfId="0" applyFont="1" applyFill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0" fontId="42" fillId="0" borderId="25" xfId="0" applyFont="1" applyBorder="1" applyAlignment="1">
      <alignment vertical="center" wrapText="1"/>
    </xf>
    <xf numFmtId="0" fontId="62" fillId="35" borderId="31" xfId="0" applyFont="1" applyFill="1" applyBorder="1" applyAlignment="1">
      <alignment horizontal="left" vertical="top" wrapText="1"/>
    </xf>
    <xf numFmtId="0" fontId="51" fillId="0" borderId="31" xfId="0" applyFont="1" applyBorder="1" applyAlignment="1">
      <alignment horizontal="left" vertical="top" wrapText="1"/>
    </xf>
    <xf numFmtId="0" fontId="51" fillId="0" borderId="32" xfId="0" applyFont="1" applyBorder="1" applyAlignment="1">
      <alignment horizontal="left" vertical="top" wrapText="1"/>
    </xf>
    <xf numFmtId="0" fontId="30" fillId="0" borderId="25" xfId="0" applyFont="1" applyBorder="1" applyAlignment="1">
      <alignment vertical="center" wrapText="1"/>
    </xf>
    <xf numFmtId="0" fontId="56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32" xfId="0" applyFont="1" applyBorder="1" applyAlignment="1">
      <alignment horizontal="center" vertical="center"/>
    </xf>
    <xf numFmtId="0" fontId="64" fillId="33" borderId="30" xfId="0" applyFont="1" applyFill="1" applyBorder="1" applyAlignment="1">
      <alignment horizontal="center" vertical="center"/>
    </xf>
    <xf numFmtId="0" fontId="65" fillId="33" borderId="31" xfId="0" applyFont="1" applyFill="1" applyBorder="1" applyAlignment="1">
      <alignment horizontal="center" vertical="center"/>
    </xf>
    <xf numFmtId="0" fontId="65" fillId="33" borderId="32" xfId="0" applyFont="1" applyFill="1" applyBorder="1" applyAlignment="1">
      <alignment horizontal="center" vertical="center"/>
    </xf>
    <xf numFmtId="0" fontId="42" fillId="0" borderId="32" xfId="0" applyFont="1" applyBorder="1" applyAlignment="1">
      <alignment vertical="center"/>
    </xf>
    <xf numFmtId="0" fontId="33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g"/><Relationship Id="rId2" Type="http://schemas.openxmlformats.org/officeDocument/2006/relationships/image" Target="../media/image13.jpeg"/><Relationship Id="rId1" Type="http://schemas.openxmlformats.org/officeDocument/2006/relationships/image" Target="../media/image12.png"/><Relationship Id="rId4" Type="http://schemas.openxmlformats.org/officeDocument/2006/relationships/image" Target="../media/image15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13.jpe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504825</xdr:colOff>
      <xdr:row>11</xdr:row>
      <xdr:rowOff>152400</xdr:rowOff>
    </xdr:from>
    <xdr:ext cx="9344025" cy="6791325"/>
    <xdr:pic>
      <xdr:nvPicPr>
        <xdr:cNvPr id="2" name="image1.jp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7</xdr:row>
      <xdr:rowOff>9525</xdr:rowOff>
    </xdr:from>
    <xdr:to>
      <xdr:col>2</xdr:col>
      <xdr:colOff>904030</xdr:colOff>
      <xdr:row>29</xdr:row>
      <xdr:rowOff>60287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866900"/>
          <a:ext cx="5504605" cy="47370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200026</xdr:colOff>
      <xdr:row>31</xdr:row>
      <xdr:rowOff>18056</xdr:rowOff>
    </xdr:from>
    <xdr:to>
      <xdr:col>2</xdr:col>
      <xdr:colOff>533401</xdr:colOff>
      <xdr:row>36</xdr:row>
      <xdr:rowOff>171230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6" y="6980831"/>
          <a:ext cx="4953000" cy="120092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1333500</xdr:colOff>
      <xdr:row>7</xdr:row>
      <xdr:rowOff>219075</xdr:rowOff>
    </xdr:from>
    <xdr:to>
      <xdr:col>8</xdr:col>
      <xdr:colOff>618045</xdr:colOff>
      <xdr:row>19</xdr:row>
      <xdr:rowOff>97030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38925" y="2076450"/>
          <a:ext cx="5971095" cy="2468755"/>
        </a:xfrm>
        <a:prstGeom prst="rect">
          <a:avLst/>
        </a:prstGeom>
      </xdr:spPr>
    </xdr:pic>
    <xdr:clientData/>
  </xdr:twoCellAnchor>
  <xdr:twoCellAnchor editAs="oneCell">
    <xdr:from>
      <xdr:col>2</xdr:col>
      <xdr:colOff>1365888</xdr:colOff>
      <xdr:row>21</xdr:row>
      <xdr:rowOff>57149</xdr:rowOff>
    </xdr:from>
    <xdr:to>
      <xdr:col>9</xdr:col>
      <xdr:colOff>491271</xdr:colOff>
      <xdr:row>42</xdr:row>
      <xdr:rowOff>28574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1313" y="4924424"/>
          <a:ext cx="6497733" cy="437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542925</xdr:colOff>
      <xdr:row>4</xdr:row>
      <xdr:rowOff>44755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9550"/>
          <a:ext cx="6029325" cy="201643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5</xdr:row>
      <xdr:rowOff>19050</xdr:rowOff>
    </xdr:from>
    <xdr:to>
      <xdr:col>10</xdr:col>
      <xdr:colOff>297987</xdr:colOff>
      <xdr:row>20</xdr:row>
      <xdr:rowOff>189844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409825"/>
          <a:ext cx="6555912" cy="331404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28</xdr:row>
      <xdr:rowOff>131647</xdr:rowOff>
    </xdr:from>
    <xdr:to>
      <xdr:col>10</xdr:col>
      <xdr:colOff>276225</xdr:colOff>
      <xdr:row>30</xdr:row>
      <xdr:rowOff>714167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7342072"/>
          <a:ext cx="6381750" cy="10016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122483</xdr:rowOff>
    </xdr:from>
    <xdr:to>
      <xdr:col>6</xdr:col>
      <xdr:colOff>85725</xdr:colOff>
      <xdr:row>47</xdr:row>
      <xdr:rowOff>123406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7247183"/>
          <a:ext cx="3514725" cy="2725073"/>
        </a:xfrm>
        <a:prstGeom prst="rect">
          <a:avLst/>
        </a:prstGeom>
      </xdr:spPr>
    </xdr:pic>
    <xdr:clientData/>
  </xdr:twoCellAnchor>
  <xdr:twoCellAnchor editAs="oneCell">
    <xdr:from>
      <xdr:col>10</xdr:col>
      <xdr:colOff>657225</xdr:colOff>
      <xdr:row>2</xdr:row>
      <xdr:rowOff>186524</xdr:rowOff>
    </xdr:from>
    <xdr:to>
      <xdr:col>12</xdr:col>
      <xdr:colOff>2962275</xdr:colOff>
      <xdr:row>28</xdr:row>
      <xdr:rowOff>142175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15225" y="1948649"/>
          <a:ext cx="6048375" cy="540395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12</xdr:col>
      <xdr:colOff>1971046</xdr:colOff>
      <xdr:row>52</xdr:row>
      <xdr:rowOff>8974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43800" y="8763000"/>
          <a:ext cx="5028571" cy="4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123825</xdr:rowOff>
    </xdr:from>
    <xdr:to>
      <xdr:col>5</xdr:col>
      <xdr:colOff>741111</xdr:colOff>
      <xdr:row>7</xdr:row>
      <xdr:rowOff>95174</xdr:rowOff>
    </xdr:to>
    <xdr:pic>
      <xdr:nvPicPr>
        <xdr:cNvPr id="2" name="Google Shape;372;p49"/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723900" y="123825"/>
          <a:ext cx="3446211" cy="14381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219075</xdr:colOff>
      <xdr:row>5</xdr:row>
      <xdr:rowOff>0</xdr:rowOff>
    </xdr:from>
    <xdr:to>
      <xdr:col>16</xdr:col>
      <xdr:colOff>98425</xdr:colOff>
      <xdr:row>9</xdr:row>
      <xdr:rowOff>2566670</xdr:rowOff>
    </xdr:to>
    <xdr:pic>
      <xdr:nvPicPr>
        <xdr:cNvPr id="3" name="圖片 2" descr="https://pic1.zhimg.com/80/v2-7f276e3b4f13a0ee54a06de450292f38_hd.jp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1047750"/>
          <a:ext cx="5365750" cy="34048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1575289</xdr:colOff>
      <xdr:row>11</xdr:row>
      <xdr:rowOff>190500</xdr:rowOff>
    </xdr:from>
    <xdr:to>
      <xdr:col>16</xdr:col>
      <xdr:colOff>95250</xdr:colOff>
      <xdr:row>31</xdr:row>
      <xdr:rowOff>146766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4860" y="5034643"/>
          <a:ext cx="5541247" cy="4038409"/>
        </a:xfrm>
        <a:prstGeom prst="rect">
          <a:avLst/>
        </a:prstGeom>
      </xdr:spPr>
    </xdr:pic>
    <xdr:clientData/>
  </xdr:twoCellAnchor>
  <xdr:twoCellAnchor editAs="oneCell">
    <xdr:from>
      <xdr:col>16</xdr:col>
      <xdr:colOff>594231</xdr:colOff>
      <xdr:row>11</xdr:row>
      <xdr:rowOff>149679</xdr:rowOff>
    </xdr:from>
    <xdr:to>
      <xdr:col>27</xdr:col>
      <xdr:colOff>182335</xdr:colOff>
      <xdr:row>36</xdr:row>
      <xdr:rowOff>194582</xdr:rowOff>
    </xdr:to>
    <xdr:pic>
      <xdr:nvPicPr>
        <xdr:cNvPr id="6" name="圖片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5088" y="4993822"/>
          <a:ext cx="7072033" cy="5147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385969</xdr:colOff>
      <xdr:row>19</xdr:row>
      <xdr:rowOff>38100</xdr:rowOff>
    </xdr:to>
    <xdr:pic>
      <xdr:nvPicPr>
        <xdr:cNvPr id="2" name="圖片 1" descr="https://pic1.zhimg.com/80/v2-7f276e3b4f13a0ee54a06de450292f38_hd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6210300" cy="381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676275</xdr:colOff>
      <xdr:row>20</xdr:row>
      <xdr:rowOff>110473</xdr:rowOff>
    </xdr:from>
    <xdr:to>
      <xdr:col>9</xdr:col>
      <xdr:colOff>357394</xdr:colOff>
      <xdr:row>46</xdr:row>
      <xdr:rowOff>174726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4301473"/>
          <a:ext cx="6191250" cy="55316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20</xdr:col>
      <xdr:colOff>542925</xdr:colOff>
      <xdr:row>10</xdr:row>
      <xdr:rowOff>130480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3800" y="209550"/>
          <a:ext cx="6029325" cy="20164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27</xdr:col>
      <xdr:colOff>265381</xdr:colOff>
      <xdr:row>26</xdr:row>
      <xdr:rowOff>75824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3800" y="2514600"/>
          <a:ext cx="10552381" cy="3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28</xdr:col>
      <xdr:colOff>427199</xdr:colOff>
      <xdr:row>42</xdr:row>
      <xdr:rowOff>85321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0" y="5657850"/>
          <a:ext cx="11400000" cy="32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46</xdr:row>
      <xdr:rowOff>28575</xdr:rowOff>
    </xdr:from>
    <xdr:to>
      <xdr:col>28</xdr:col>
      <xdr:colOff>350692</xdr:colOff>
      <xdr:row>57</xdr:row>
      <xdr:rowOff>384880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00900" y="9686925"/>
          <a:ext cx="12695092" cy="52140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16</xdr:row>
      <xdr:rowOff>9525</xdr:rowOff>
    </xdr:from>
    <xdr:to>
      <xdr:col>8</xdr:col>
      <xdr:colOff>1390650</xdr:colOff>
      <xdr:row>20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4"/>
            <xdr:cNvSpPr txBox="1"/>
          </xdr:nvSpPr>
          <xdr:spPr>
            <a:xfrm>
              <a:off x="2105025" y="6076950"/>
              <a:ext cx="7572375" cy="6667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e>
                  </m:d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sty m:val="p"/>
                    </m:rPr>
                    <a:rPr lang="en-US" altLang="zh-TW" sz="14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min</m:t>
                  </m:r>
                  <m:d>
                    <m:dPr>
                      <m:begChr m:val="["/>
                      <m:endChr m:val="]"/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𝑚𝑎𝑝</m:t>
                      </m:r>
                      <m:d>
                        <m:d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𝑚𝑎𝑝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d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, 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represents</a:t>
              </a:r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the status quo of the environment in term of air quality</a:t>
              </a:r>
            </a:p>
            <a:p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in which the function min() elects the smaller number between </a:t>
              </a:r>
              <a14:m>
                <m:oMath xmlns:m="http://schemas.openxmlformats.org/officeDocument/2006/math"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𝑚𝑎𝑝</m:t>
                  </m:r>
                  <m:d>
                    <m:d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𝑎𝑛𝑑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𝑚𝑎𝑝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2" name="文字方塊 4"/>
            <xdr:cNvSpPr txBox="1"/>
          </xdr:nvSpPr>
          <xdr:spPr>
            <a:xfrm>
              <a:off x="2105025" y="6076950"/>
              <a:ext cx="7572375" cy="6667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𝑓_1 (𝑝_1, 𝑝_2 )=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min[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𝑚𝑎𝑝(𝑝_1 ), 𝑚𝑎𝑝(𝑝_2)]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, 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where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𝑓_1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represents</a:t>
              </a:r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the status quo of the environment in term of air quality</a:t>
              </a:r>
            </a:p>
            <a:p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in which the function min() elects the smaller number between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𝑚𝑎𝑝(𝑝_1 )  𝑎𝑛𝑑 𝑚𝑎𝑝(𝑝_2)</a:t>
              </a:r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28574</xdr:colOff>
      <xdr:row>21</xdr:row>
      <xdr:rowOff>19049</xdr:rowOff>
    </xdr:from>
    <xdr:to>
      <xdr:col>8</xdr:col>
      <xdr:colOff>1381125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4"/>
            <xdr:cNvSpPr txBox="1"/>
          </xdr:nvSpPr>
          <xdr:spPr>
            <a:xfrm>
              <a:off x="2105024" y="7153274"/>
              <a:ext cx="7562851" cy="14192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sub>
                      </m:s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𝑡𝑒𝑚𝑝</m:t>
                      </m:r>
                    </m:e>
                  </m:d>
                  <m:r>
                    <a:rPr lang="en-US" altLang="zh-TW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0.0001                               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   ,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&gt;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40</m:t>
                          </m:r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4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kumimoji="0" lang="zh-TW" altLang="en-US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7</m:t>
                                  </m:r>
                                </m:sub>
                              </m:sSub>
                            </m:e>
                          </m:d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,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12&lt;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≤40</m:t>
                          </m:r>
                        </m:e>
                        <m:e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&amp;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5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6</m:t>
                                  </m:r>
                                </m:sub>
                              </m:sSub>
                            </m:e>
                          </m:d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kumimoji="0" lang="zh-TW" altLang="en-US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7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,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0≤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12</m:t>
                          </m:r>
                        </m:e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0.0001                                    , 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&lt;0</m:t>
                          </m:r>
                        </m:e>
                      </m:eqArr>
                    </m:e>
                  </m:d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,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gives a number that ranks the mutual influence of the body temperature in terms of the HI w.r.t. UVI and RF or the WCI w.r.t. WR and RF</a:t>
              </a:r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3" name="文字方塊 4"/>
            <xdr:cNvSpPr txBox="1"/>
          </xdr:nvSpPr>
          <xdr:spPr>
            <a:xfrm>
              <a:off x="2105024" y="7153274"/>
              <a:ext cx="7562851" cy="14192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𝑓_2 (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𝑝_3, 𝑝_4, 𝑝_5, 𝑝_6,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𝑝_7,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={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█(0.0001                              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,𝑤ℎ𝑒𝑛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&gt;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𝑚𝑎𝑝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𝑝_3 )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𝑝_4 )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𝑚𝑎𝑝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(𝑝_7 )    ,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𝑤ℎ𝑒𝑛 12&lt;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𝑡𝑒𝑚𝑝≤40@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&amp;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𝑚𝑎𝑝(𝑝_5 )∗𝑚𝑎𝑝(𝑝_6 )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𝑚𝑎𝑝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(𝑝_7 )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,𝑤ℎ𝑒𝑛 0≤𝑡𝑒𝑚𝑝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12@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0.0001                                    , 𝑤ℎ𝑒𝑛 𝑡𝑒𝑚𝑝&lt;0)┤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,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where </a:t>
              </a:r>
              <a:r>
                <a:rPr kumimoji="0" lang="en-US" altLang="zh-TW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𝑓_2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gives a number that ranks the mutual influence of the body temperature in terms of the HI w.r.t. UVI and RF or the WCI w.r.t. WR and RF</a:t>
              </a:r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28575</xdr:colOff>
      <xdr:row>30</xdr:row>
      <xdr:rowOff>17146</xdr:rowOff>
    </xdr:from>
    <xdr:to>
      <xdr:col>8</xdr:col>
      <xdr:colOff>1381125</xdr:colOff>
      <xdr:row>30</xdr:row>
      <xdr:rowOff>379095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/>
            <xdr:cNvSpPr txBox="1"/>
          </xdr:nvSpPr>
          <xdr:spPr>
            <a:xfrm>
              <a:off x="2105025" y="9027796"/>
              <a:ext cx="7562850" cy="3619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𝐶𝐼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𝑡𝑒𝑚𝑝</m:t>
                        </m:r>
                      </m:e>
                    </m:d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2105025" y="9027796"/>
              <a:ext cx="7562850" cy="3619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𝑓_𝐶𝐼=𝑓_1 (𝑝_1, 𝑝_2 )∗ 𝑓_2 (𝑝_3, 𝑝_4, 𝑝_5, 𝑝_6,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𝑝_7,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38100</xdr:colOff>
      <xdr:row>53</xdr:row>
      <xdr:rowOff>0</xdr:rowOff>
    </xdr:from>
    <xdr:to>
      <xdr:col>6</xdr:col>
      <xdr:colOff>9524</xdr:colOff>
      <xdr:row>58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字方塊 4"/>
            <xdr:cNvSpPr txBox="1"/>
          </xdr:nvSpPr>
          <xdr:spPr>
            <a:xfrm>
              <a:off x="2114550" y="11515724"/>
              <a:ext cx="3638549" cy="13906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zh-TW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𝐶𝐼</m:t>
                  </m:r>
                  <m:r>
                    <a:rPr lang="en-US" altLang="zh-TW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zh-TW" altLang="en-US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優</m:t>
                          </m:r>
                          <m:d>
                            <m:dPr>
                              <m:ctrlP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,     </m:t>
                          </m:r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𝑤h𝑒𝑟𝑒</m:t>
                          </m:r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  </m:t>
                          </m:r>
                          <m:sSub>
                            <m:sSubPr>
                              <m:ctrlP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≤1</m:t>
                          </m:r>
                        </m:e>
                        <m:e>
                          <m:r>
                            <a:rPr lang="zh-TW" altLang="en-US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好</m:t>
                          </m:r>
                          <m:d>
                            <m:dPr>
                              <m:ctrlP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  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普通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不良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4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劣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5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 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0≤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b>
                          </m:sSub>
                        </m:e>
                      </m:eqArr>
                    </m:e>
                  </m:d>
                </m:oMath>
              </a14:m>
              <a:r>
                <a:rPr lang="en-US" altLang="zh-TW" sz="1400" b="0">
                  <a:solidFill>
                    <a:schemeClr val="tx1"/>
                  </a:solidFill>
                  <a:latin typeface="+mn-lt"/>
                </a:rPr>
                <a:t> ,  while</a:t>
              </a:r>
              <a:r>
                <a:rPr lang="en-US" altLang="zh-TW" sz="1400" b="0" baseline="0">
                  <a:solidFill>
                    <a:schemeClr val="tx1"/>
                  </a:solidFill>
                  <a:latin typeface="+mn-lt"/>
                </a:rPr>
                <a:t> </a:t>
              </a:r>
              <a:endParaRPr lang="en-US" altLang="zh-TW" sz="1400" b="0">
                <a:solidFill>
                  <a:schemeClr val="tx1"/>
                </a:solidFill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文字方塊 4"/>
            <xdr:cNvSpPr txBox="1"/>
          </xdr:nvSpPr>
          <xdr:spPr>
            <a:xfrm>
              <a:off x="2114550" y="11515724"/>
              <a:ext cx="3638549" cy="13906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𝐶𝐼={█(</a:t>
              </a:r>
              <a:r>
                <a:rPr lang="zh-TW" alt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優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(𝑅_1 ),     𝑤ℎ𝑒𝑟𝑒  𝑥_1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𝑓_𝐶𝐼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≤1@</a:t>
              </a:r>
              <a:r>
                <a:rPr lang="zh-TW" alt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好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(𝑅_2 )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    𝑤ℎ𝑒𝑟𝑒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 𝑥〗_2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&lt;𝑓_𝐶𝐼≤𝑥_1@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普通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(𝑅_3 ),  𝑤ℎ𝑒𝑟𝑒 〖 𝑥〗_3&lt;𝑓_𝐶𝐼≤𝑥_2@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不良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(𝑅_4 ),  𝑤ℎ𝑒𝑟𝑒  𝑥_4&lt;𝑓_𝐶𝐼≤𝑥_3@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劣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(𝑅_5 ),     𝑤ℎ𝑒𝑟𝑒  0≤𝑓_𝐶𝐼≤𝑥_4 )┤</a:t>
              </a:r>
              <a:r>
                <a:rPr lang="en-US" altLang="zh-TW" sz="1400" b="0">
                  <a:solidFill>
                    <a:schemeClr val="tx1"/>
                  </a:solidFill>
                  <a:latin typeface="+mn-lt"/>
                </a:rPr>
                <a:t> ,  while</a:t>
              </a:r>
              <a:r>
                <a:rPr lang="en-US" altLang="zh-TW" sz="1400" b="0" baseline="0">
                  <a:solidFill>
                    <a:schemeClr val="tx1"/>
                  </a:solidFill>
                  <a:latin typeface="+mn-lt"/>
                </a:rPr>
                <a:t> </a:t>
              </a:r>
              <a:endParaRPr lang="en-US" altLang="zh-TW" sz="1400" b="0">
                <a:solidFill>
                  <a:schemeClr val="tx1"/>
                </a:solidFill>
                <a:latin typeface="+mn-lt"/>
              </a:endParaRPr>
            </a:p>
          </xdr:txBody>
        </xdr:sp>
      </mc:Fallback>
    </mc:AlternateContent>
    <xdr:clientData/>
  </xdr:twoCellAnchor>
  <xdr:twoCellAnchor editAs="oneCell">
    <xdr:from>
      <xdr:col>11</xdr:col>
      <xdr:colOff>121920</xdr:colOff>
      <xdr:row>1</xdr:row>
      <xdr:rowOff>17603</xdr:rowOff>
    </xdr:from>
    <xdr:to>
      <xdr:col>16</xdr:col>
      <xdr:colOff>335280</xdr:colOff>
      <xdr:row>8</xdr:row>
      <xdr:rowOff>35530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2960" y="307163"/>
          <a:ext cx="4625340" cy="346978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46</xdr:row>
      <xdr:rowOff>28575</xdr:rowOff>
    </xdr:from>
    <xdr:to>
      <xdr:col>8</xdr:col>
      <xdr:colOff>1371600</xdr:colOff>
      <xdr:row>53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字方塊 15"/>
            <xdr:cNvSpPr txBox="1"/>
          </xdr:nvSpPr>
          <xdr:spPr>
            <a:xfrm>
              <a:off x="2114551" y="11953875"/>
              <a:ext cx="7543799" cy="14382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𝑖𝑓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𝑇𝑅𝑈𝐸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i="1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lang="en-US" altLang="zh-TW" sz="1400" b="0" kern="1200">
                  <a:solidFill>
                    <a:srgbClr val="FF0000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       	</a:t>
              </a:r>
              <a14:m>
                <m:oMath xmlns:m="http://schemas.openxmlformats.org/officeDocument/2006/math">
                  <m:r>
                    <a:rPr lang="en-US" altLang="zh-TW" sz="1400" b="0" i="1" kern="1200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𝑡h𝑒𝑛</m:t>
                  </m:r>
                </m:oMath>
              </a14:m>
              <a:r>
                <a:rPr lang="en-US" altLang="zh-TW" sz="1400" b="0" kern="1200">
                  <a:solidFill>
                    <a:srgbClr val="FF0000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𝐶𝐼</m:t>
                      </m:r>
                    </m:sub>
                  </m:sSub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4</m:t>
                      </m:r>
                    </m:sub>
                  </m:sSub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and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CI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kumimoji="0" lang="zh-TW" altLang="en-US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劣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;</m:t>
                  </m:r>
                  <m:r>
                    <a:rPr kumimoji="0" lang="zh-TW" altLang="en-US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i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e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.,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Rank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is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5</m:t>
                      </m:r>
                    </m:sub>
                  </m:sSub>
                </m:oMath>
              </a14:m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  <a:p>
              <a:pPr algn="l"/>
              <a:r>
                <a:rPr lang="en-US" altLang="zh-TW" sz="1400" b="0" kern="1200">
                  <a:solidFill>
                    <a:srgbClr val="FF0000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else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</a:t>
              </a: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    </a:t>
              </a:r>
              <a14:m>
                <m:oMath xmlns:m="http://schemas.openxmlformats.org/officeDocument/2006/math"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𝑖𝑓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rgbClr val="FF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rgbClr val="FF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𝑔</m:t>
                          </m:r>
                        </m:e>
                        <m:sub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rgbClr val="FF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d>
                        <m:d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rgbClr val="FF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rgbClr val="FF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rgbClr val="FF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rgbClr val="FF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e>
                      </m:d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𝑖𝑠</m:t>
                      </m:r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𝑇𝑅𝑈𝐸</m:t>
                      </m:r>
                    </m:e>
                  </m:d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</m:oMath>
              </a14:m>
              <a:endParaRPr kumimoji="0" lang="en-US" altLang="zh-TW" sz="1400" b="0" i="1" u="none" strike="noStrike" kern="120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kumimoji="0" lang="en-US" altLang="zh-TW" sz="1400" b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	</a:t>
              </a:r>
              <a14:m>
                <m:oMath xmlns:m="http://schemas.openxmlformats.org/officeDocument/2006/math"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𝑡h𝑒𝑛</m:t>
                  </m:r>
                </m:oMath>
              </a14:m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𝐶𝐼</m:t>
                      </m:r>
                    </m:sub>
                  </m:sSub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</m:sub>
                  </m:sSub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and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CI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kumimoji="0" lang="zh-TW" altLang="en-US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不良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;</m:t>
                  </m:r>
                  <m:r>
                    <a:rPr kumimoji="0" lang="zh-TW" altLang="en-US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i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e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.,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Rank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is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4</m:t>
                      </m:r>
                    </m:sub>
                  </m:sSub>
                </m:oMath>
              </a14:m>
              <a:endParaRPr kumimoji="0" lang="en-US" altLang="zh-TW" sz="1400" b="0" i="0" u="none" strike="noStrike" kern="120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   else</a:t>
              </a:r>
            </a:p>
            <a:p>
              <a:pPr algn="l"/>
              <a:endParaRPr kumimoji="0" lang="en-US" altLang="zh-TW" sz="1400" b="0" i="0" u="none" strike="noStrike" kern="120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16" name="文字方塊 15"/>
            <xdr:cNvSpPr txBox="1"/>
          </xdr:nvSpPr>
          <xdr:spPr>
            <a:xfrm>
              <a:off x="2114551" y="11953875"/>
              <a:ext cx="7543799" cy="14382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𝑔_1 (𝑝_𝑛 )  𝑖𝑠 𝑇𝑅𝑈𝐸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altLang="zh-TW" sz="1400" b="0" i="1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lang="en-US" altLang="zh-TW" sz="1400" b="0" kern="1200">
                  <a:solidFill>
                    <a:srgbClr val="FF0000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       	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𝑡ℎ𝑒𝑛</a:t>
              </a:r>
              <a:r>
                <a:rPr lang="en-US" altLang="zh-TW" sz="1400" b="0" kern="1200">
                  <a:solidFill>
                    <a:srgbClr val="FF0000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𝑓_𝐶𝐼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=𝑥_4   and CI=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劣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;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i.e., Rank is 𝑅_5</a:t>
              </a:r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  <a:p>
              <a:pPr algn="l"/>
              <a:r>
                <a:rPr lang="en-US" altLang="zh-TW" sz="1400" b="0" kern="1200">
                  <a:solidFill>
                    <a:srgbClr val="FF0000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else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</a:t>
              </a: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   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𝑖𝑓 (𝑔_2 (𝑝_𝑛 )  𝑖𝑠 𝑇𝑅𝑈𝐸)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endParaRPr kumimoji="0" lang="en-US" altLang="zh-TW" sz="1400" b="0" i="1" u="none" strike="noStrike" kern="120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kumimoji="0" lang="en-US" altLang="zh-TW" sz="1400" b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	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𝑡ℎ𝑒𝑛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𝑓_𝐶𝐼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=𝑥_3  and CI=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不良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;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i.e., Rank is 𝑅_4</a:t>
              </a:r>
              <a:endParaRPr kumimoji="0" lang="en-US" altLang="zh-TW" sz="1400" b="0" i="0" u="none" strike="noStrike" kern="120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   else</a:t>
              </a:r>
            </a:p>
            <a:p>
              <a:pPr algn="l"/>
              <a:endParaRPr kumimoji="0" lang="en-US" altLang="zh-TW" sz="1400" b="0" i="0" u="none" strike="noStrike" kern="120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28574</xdr:colOff>
      <xdr:row>12</xdr:row>
      <xdr:rowOff>19051</xdr:rowOff>
    </xdr:from>
    <xdr:to>
      <xdr:col>8</xdr:col>
      <xdr:colOff>1381125</xdr:colOff>
      <xdr:row>14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字方塊 4"/>
            <xdr:cNvSpPr txBox="1"/>
          </xdr:nvSpPr>
          <xdr:spPr>
            <a:xfrm>
              <a:off x="2105024" y="5248276"/>
              <a:ext cx="7562851" cy="476249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 xmlns:m="http://schemas.openxmlformats.org/officeDocument/2006/math"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∀</m:t>
                  </m:r>
                  <m:r>
                    <a:rPr lang="zh-TW" altLang="en-US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, 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𝑛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=1,..7; ∃ </m:t>
                  </m:r>
                  <m:sSub>
                    <m:sSub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𝑖</m:t>
                      </m:r>
                    </m:sub>
                  </m:sSub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∈</m:t>
                  </m:r>
                  <m:sSub>
                    <m:sSub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𝑡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 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𝑚𝑎𝑝</m:t>
                  </m:r>
                  <m:d>
                    <m:d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d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𝐺𝑟𝑎𝑑𝑒</m:t>
                  </m:r>
                  <m:d>
                    <m:dPr>
                      <m:begChr m:val="["/>
                      <m:endChr m:val="]"/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𝑅𝑎𝑛𝑘</m:t>
                      </m:r>
                      <m:d>
                        <m:d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e>
                  </m:d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; 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𝑖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𝑒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., 分數</m:t>
                  </m:r>
                  <m:d>
                    <m:dPr>
                      <m:begChr m:val="["/>
                      <m:endChr m:val="]"/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zh-TW" altLang="en-US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等級</m:t>
                      </m:r>
                      <m:d>
                        <m:d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e>
                  </m:d>
                </m:oMath>
              </a14:m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; where</a:t>
              </a:r>
              <a:r>
                <a:rPr lang="en-US" altLang="zh-TW" sz="1400" b="0" kern="120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,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𝑅𝑎𝑛𝑘</m:t>
                    </m:r>
                    <m:d>
                      <m:dPr>
                        <m:ctrlP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d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𝑎𝑛𝑑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𝐺𝑟𝑎𝑑𝑒</m:t>
                    </m:r>
                    <m:d>
                      <m:dPr>
                        <m:begChr m:val="["/>
                        <m:endChr m:val="]"/>
                        <m:ctrlP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d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𝑎𝑟𝑒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𝑑𝑒𝑓𝑖𝑛𝑒𝑑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Mappying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Table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of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the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Conditional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Parameters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for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CI</m:t>
                    </m:r>
                  </m:oMath>
                </m:oMathPara>
              </a14:m>
              <a:endParaRPr kumimoji="0" lang="en-US" altLang="zh-TW" sz="1400" b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17" name="文字方塊 4"/>
            <xdr:cNvSpPr txBox="1"/>
          </xdr:nvSpPr>
          <xdr:spPr>
            <a:xfrm>
              <a:off x="2105024" y="5248276"/>
              <a:ext cx="7562851" cy="476249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𝑝_𝑛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,  𝑛=1,..7; ∃ 〖 𝑝〗_𝑖∈𝑝_𝑛   𝑠.𝑡.  𝑚𝑎𝑝(𝑝_𝑖 )=𝐺𝑟𝑎𝑑𝑒[𝑅𝑎𝑛𝑘(𝑝_𝑖 )]  ;  𝑖.𝑒., 分數[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等級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(𝑝_𝑖 )]</a:t>
              </a:r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; where</a:t>
              </a:r>
              <a:r>
                <a:rPr lang="en-US" altLang="zh-TW" sz="1400" b="0" kern="120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</a:t>
              </a: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𝑝_𝑛  , 𝑅𝑎𝑛𝑘(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, 𝑎𝑛𝑑 𝐺𝑟𝑎𝑑𝑒[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∙]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 𝑎𝑟𝑒 𝑑𝑒𝑓𝑖𝑛𝑒𝑑 𝑖𝑛 Mappying Table of the Conditional Parameters for CI</a:t>
              </a:r>
              <a:endParaRPr kumimoji="0" lang="en-US" altLang="zh-TW" sz="1400" b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38099</xdr:colOff>
      <xdr:row>33</xdr:row>
      <xdr:rowOff>28575</xdr:rowOff>
    </xdr:from>
    <xdr:to>
      <xdr:col>8</xdr:col>
      <xdr:colOff>1400174</xdr:colOff>
      <xdr:row>35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字方塊 19"/>
            <xdr:cNvSpPr txBox="1"/>
          </xdr:nvSpPr>
          <xdr:spPr>
            <a:xfrm>
              <a:off x="2114549" y="9858375"/>
              <a:ext cx="7572375" cy="54292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∀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=1,..,7  ∃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∈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𝑤h𝑒𝑟𝑒</m:t>
                    </m:r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map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𝐺𝑟𝑎𝑑𝑒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., 0.2; </m:t>
                    </m:r>
                  </m:oMath>
                </m:oMathPara>
              </a14:m>
              <a:endParaRPr lang="en-US" altLang="zh-TW" sz="1400" b="0" i="1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h𝑒𝑟𝑒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𝑇𝑟𝑢𝑒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𝑚𝑒𝑎𝑛𝑠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𝑡h𝑒𝑟𝑒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𝑙𝑒𝑎𝑠𝑡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𝑜𝑛𝑒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𝑒𝑥𝑖𝑠𝑡𝑠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𝑤h𝑜𝑠𝑒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𝑔𝑟𝑎𝑑𝑒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𝑔𝑟𝑎𝑑𝑒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</m:t>
                    </m:r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20" name="文字方塊 19"/>
            <xdr:cNvSpPr txBox="1"/>
          </xdr:nvSpPr>
          <xdr:spPr>
            <a:xfrm>
              <a:off x="2114549" y="9858375"/>
              <a:ext cx="7572375" cy="54292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𝑔_1 (𝑝_𝑛 ); 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∀𝑝_𝑛  ,𝑛=1,..,7  ∃𝑝_𝑖∈𝑝_𝑛  𝑤ℎ𝑒𝑟𝑒 map(𝑝_𝑖 )≤𝐺𝑟𝑎𝑑𝑒(𝑅_5 )  𝑖.𝑒., 0.2; </a:t>
              </a:r>
              <a:endParaRPr lang="en-US" altLang="zh-TW" sz="1400" b="0" i="1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ℎ𝑒𝑟𝑒 𝑔_1 (∙)=𝑇𝑟𝑢𝑒 𝑚𝑒𝑎𝑛𝑠 𝑡ℎ𝑒𝑟𝑒 𝑖𝑠 𝑎𝑡 𝑙𝑒𝑎𝑠𝑡 𝑜𝑛𝑒 𝑝_𝑖  𝑒𝑥𝑖𝑠𝑡𝑠 𝑤ℎ𝑜𝑠𝑒 𝑔𝑟𝑎𝑑𝑒 𝑖𝑠 𝑎𝑡 𝑔𝑟𝑎𝑑𝑒 𝑅_5   </a:t>
              </a:r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19048</xdr:colOff>
      <xdr:row>36</xdr:row>
      <xdr:rowOff>19050</xdr:rowOff>
    </xdr:from>
    <xdr:to>
      <xdr:col>8</xdr:col>
      <xdr:colOff>1371599</xdr:colOff>
      <xdr:row>37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字方塊 20"/>
            <xdr:cNvSpPr txBox="1"/>
          </xdr:nvSpPr>
          <xdr:spPr>
            <a:xfrm>
              <a:off x="2095498" y="10572750"/>
              <a:ext cx="7562851" cy="3714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∴</m:t>
                        </m:r>
                        <m: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𝑖𝑠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𝑇𝑅𝑈𝐸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𝑖𝑓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d>
                      <m:dPr>
                        <m:begChr m:val="{"/>
                        <m:endChr m:val="}"/>
                        <m:ctrlP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kumimoji="0" lang="en-US" altLang="zh-TW" sz="14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min</m:t>
                                </m:r>
                              </m:e>
                              <m:lim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=1,..,7</m:t>
                                </m:r>
                              </m:lim>
                            </m:limLow>
                          </m:fName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𝑚𝑎𝑝</m:t>
                                </m:r>
                                <m:d>
                                  <m:dPr>
                                    <m:ctrlPr>
                                      <a:rPr kumimoji="0" lang="en-US" altLang="zh-TW" sz="1400" b="0" i="1" u="none" strike="noStrike" kern="120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rgbClr val="FF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</m:func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≤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𝐺𝑟𝑎𝑑𝑒</m:t>
                        </m:r>
                        <m:d>
                          <m:d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</m:e>
                        </m:d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0" lang="en-US" altLang="zh-TW" sz="14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libri" panose="020F0502020204030204" pitchFamily="34" charset="0"/>
                            <a:ea typeface="Cambria Math" panose="02040503050406030204" pitchFamily="18" charset="0"/>
                            <a:cs typeface="Calibri" panose="020F0502020204030204" pitchFamily="34" charset="0"/>
                          </a:rPr>
                          <m:t> 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21" name="文字方塊 20"/>
            <xdr:cNvSpPr txBox="1"/>
          </xdr:nvSpPr>
          <xdr:spPr>
            <a:xfrm>
              <a:off x="2095498" y="10572750"/>
              <a:ext cx="7562851" cy="3714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∴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𝑔〗_1 (𝑝_𝑛 )  𝑖𝑠 𝑇𝑅𝑈𝐸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=𝑖𝑓 {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min┬(𝑖=1,..,7)⁡[𝑚𝑎𝑝(𝑝_𝑖 )]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≤𝐺𝑟𝑎𝑑𝑒(𝑅_5 )  "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} 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38100</xdr:colOff>
      <xdr:row>38</xdr:row>
      <xdr:rowOff>200025</xdr:rowOff>
    </xdr:from>
    <xdr:to>
      <xdr:col>8</xdr:col>
      <xdr:colOff>1318260</xdr:colOff>
      <xdr:row>42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字方塊 21"/>
            <xdr:cNvSpPr txBox="1"/>
          </xdr:nvSpPr>
          <xdr:spPr>
            <a:xfrm>
              <a:off x="2114550" y="11172825"/>
              <a:ext cx="7490460" cy="7905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∀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=1,..,7 ; ∃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𝑎𝑛𝑑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∈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𝑤h𝑒𝑟𝑒</m:t>
                    </m:r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map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𝑚𝑎𝑝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</m:t>
                    </m:r>
                    <m:sSup>
                      <m:sSup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𝐺𝑟𝑎𝑑𝑒</m:t>
                            </m:r>
                            <m:d>
                              <m:dPr>
                                <m:ctrlP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  <m:sup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., 0.16</m:t>
                    </m:r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i="0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here</m:t>
                    </m:r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𝑇𝑅𝑈𝐸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𝑎𝑝𝑝𝑒𝑎𝑟𝑠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𝑡h𝑒𝑟𝑒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𝑙𝑒𝑎𝑠𝑡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𝑡𝑤𝑜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𝑎𝑛𝑑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𝑒𝑥𝑖𝑠𝑡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i="1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𝑤h𝑜𝑠𝑒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𝑔𝑟𝑎𝑑𝑒𝑠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𝑔𝑟𝑎𝑑𝑒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𝑟𝑒𝑠𝑝𝑒𝑐𝑡𝑖𝑣𝑒𝑙𝑦</m:t>
                    </m:r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" name="文字方塊 21"/>
            <xdr:cNvSpPr txBox="1"/>
          </xdr:nvSpPr>
          <xdr:spPr>
            <a:xfrm>
              <a:off x="2114550" y="11172825"/>
              <a:ext cx="7490460" cy="7905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𝑔_2 (𝑝_𝑛 ); 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∀𝑝_𝑛  ,𝑛=1,..,7 ; ∃〖 𝑝〗_𝑖  𝑎𝑛𝑑 𝑝_𝑗∈𝑝_𝑛  𝑤ℎ𝑒𝑟𝑒 map(𝑝_𝑖 )×𝑚𝑎𝑝(𝑝_𝑗 )≤(𝐺𝑟𝑎𝑑𝑒(𝑅_4 ))^2   𝑖.𝑒., 0.16 </a:t>
              </a:r>
            </a:p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here 𝑔_2 (∙)=𝑇𝑅𝑈𝐸 𝑎𝑝𝑝𝑒𝑎𝑟𝑠 𝑡ℎ𝑒𝑟𝑒 𝑎𝑟𝑒 𝑎𝑡 𝑙𝑒𝑎𝑠𝑡 𝑡𝑤𝑜 𝑝_(𝑖 ) 𝑎𝑛𝑑 𝑝_𝑗  𝑒𝑥𝑖𝑠𝑡 </a:t>
              </a:r>
              <a:endParaRPr lang="en-US" altLang="zh-TW" sz="1400" b="0" i="1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𝑤ℎ𝑜𝑠𝑒 𝑔𝑟𝑎𝑑𝑒𝑠 𝑎𝑟𝑒 𝑎𝑡 𝑔𝑟𝑎𝑑𝑒 𝑅_4  𝑟𝑒𝑠𝑝𝑒𝑐𝑡𝑖𝑣𝑒𝑙𝑦</a:t>
              </a:r>
              <a:endParaRPr lang="en-US" altLang="zh-TW" sz="1400" b="0" kern="120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47623</xdr:colOff>
      <xdr:row>43</xdr:row>
      <xdr:rowOff>0</xdr:rowOff>
    </xdr:from>
    <xdr:to>
      <xdr:col>8</xdr:col>
      <xdr:colOff>1400174</xdr:colOff>
      <xdr:row>44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字方塊 22"/>
            <xdr:cNvSpPr txBox="1"/>
          </xdr:nvSpPr>
          <xdr:spPr>
            <a:xfrm>
              <a:off x="2124073" y="11715750"/>
              <a:ext cx="7562851" cy="3714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∴</m:t>
                        </m:r>
                        <m: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𝑖𝑠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𝑇𝑟𝑢𝑒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𝑖𝑓</m:t>
                    </m:r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d>
                      <m:dPr>
                        <m:begChr m:val="{"/>
                        <m:endChr m:val="}"/>
                        <m:ctrlPr>
                          <a:rPr lang="en-US" altLang="zh-TW" sz="1400" b="0" i="1" kern="12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∃</m:t>
                        </m:r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 </m:t>
                            </m:r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𝑎𝑛𝑑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𝑤h𝑒𝑟𝑒</m:t>
                        </m:r>
                        <m:r>
                          <a:rPr kumimoji="0" lang="en-US" altLang="zh-TW" sz="14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kumimoji="0" lang="en-US" altLang="zh-TW" sz="14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map</m:t>
                        </m:r>
                        <m:d>
                          <m:d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𝑚𝑎𝑝</m:t>
                        </m:r>
                        <m:d>
                          <m:d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≤</m:t>
                        </m:r>
                        <m:sSup>
                          <m:sSup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𝐺𝑟𝑎𝑑𝑒</m:t>
                                </m:r>
                                <m:d>
                                  <m:dPr>
                                    <m:ctrlPr>
                                      <a:rPr kumimoji="0" lang="en-US" altLang="zh-TW" sz="1400" b="0" i="1" u="none" strike="noStrike" kern="120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rgbClr val="FF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  <a:cs typeface="+mn-cs"/>
                                          </a:rPr>
                                          <m:t>4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23" name="文字方塊 22"/>
            <xdr:cNvSpPr txBox="1"/>
          </xdr:nvSpPr>
          <xdr:spPr>
            <a:xfrm>
              <a:off x="2124073" y="11715750"/>
              <a:ext cx="7562851" cy="3714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∴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𝑔〗_2 (𝑝_𝑛 )  𝑖𝑠 𝑇𝑟𝑢𝑒 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=𝑖𝑓 {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∃〖 𝑝〗_𝑖  𝑎𝑛𝑑 𝑝_𝑗∈𝑝_𝑛  𝑤ℎ𝑒𝑟𝑒 map(𝑝_𝑖 )×𝑚𝑎𝑝(𝑝_𝑗 )≤(𝐺𝑟𝑎𝑑𝑒(𝑅_4 ))^2  } </a:t>
              </a:r>
              <a:r>
                <a:rPr lang="en-US" altLang="zh-TW" sz="1400" b="0" i="0" kern="120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rgbClr val="FF0000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219075</xdr:colOff>
      <xdr:row>8</xdr:row>
      <xdr:rowOff>180975</xdr:rowOff>
    </xdr:from>
    <xdr:to>
      <xdr:col>20</xdr:col>
      <xdr:colOff>201930</xdr:colOff>
      <xdr:row>10</xdr:row>
      <xdr:rowOff>179070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字方塊 23"/>
            <xdr:cNvSpPr txBox="1"/>
          </xdr:nvSpPr>
          <xdr:spPr>
            <a:xfrm>
              <a:off x="13687425" y="4324350"/>
              <a:ext cx="7631430" cy="60769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𝑡𝑒𝑚𝑝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𝑚𝑎𝑝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</m:e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e>
                        </m:d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𝑚𝑎𝑝</m:t>
                            </m:r>
                            <m:d>
                              <m:dPr>
                                <m:ctrlP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12&lt;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≤40</m:t>
                            </m:r>
                          </m:e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𝑚𝑎𝑝</m:t>
                            </m:r>
                            <m:d>
                              <m:dPr>
                                <m:ctrlP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0≤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≤12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" name="文字方塊 23"/>
            <xdr:cNvSpPr txBox="1"/>
          </xdr:nvSpPr>
          <xdr:spPr>
            <a:xfrm>
              <a:off x="13687425" y="4324350"/>
              <a:ext cx="7631430" cy="60769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𝑔_3 (𝑝_3, 𝑝_5,𝑡𝑒𝑚𝑝)=𝑚𝑎𝑝(((𝑝_3, 𝑝_5 )│𝑡𝑒𝑚𝑝))={█(𝑚𝑎𝑝(𝑝_3 )   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 12&lt;𝑡𝑒𝑚𝑝≤40@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𝑚𝑎𝑝(𝑝_5 )      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 0≤𝑡𝑒𝑚𝑝≤12)┤</a:t>
              </a:r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17</xdr:row>
      <xdr:rowOff>9525</xdr:rowOff>
    </xdr:from>
    <xdr:to>
      <xdr:col>8</xdr:col>
      <xdr:colOff>1390650</xdr:colOff>
      <xdr:row>21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4"/>
            <xdr:cNvSpPr txBox="1"/>
          </xdr:nvSpPr>
          <xdr:spPr>
            <a:xfrm>
              <a:off x="2105025" y="6086475"/>
              <a:ext cx="7572375" cy="9048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e>
                  </m:d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sty m:val="p"/>
                    </m:rPr>
                    <a:rPr lang="en-US" altLang="zh-TW" sz="14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min</m:t>
                  </m:r>
                  <m:d>
                    <m:dPr>
                      <m:begChr m:val="["/>
                      <m:endChr m:val="]"/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𝑚𝑎𝑝</m:t>
                      </m:r>
                      <m:d>
                        <m:d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𝑚𝑎𝑝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d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, 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represents</a:t>
              </a:r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the status quo of the environment in term of air quality</a:t>
              </a:r>
            </a:p>
            <a:p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in which the function min() elects the smaller number between </a:t>
              </a:r>
              <a14:m>
                <m:oMath xmlns:m="http://schemas.openxmlformats.org/officeDocument/2006/math"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𝑚𝑎𝑝</m:t>
                  </m:r>
                  <m:d>
                    <m:d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𝑎𝑛𝑑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𝑚𝑎𝑝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2" name="文字方塊 4"/>
            <xdr:cNvSpPr txBox="1"/>
          </xdr:nvSpPr>
          <xdr:spPr>
            <a:xfrm>
              <a:off x="2105025" y="6086475"/>
              <a:ext cx="7572375" cy="9048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𝑓_1 (𝑝_1, 𝑝_2 )=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min[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𝑚𝑎𝑝(𝑝_1 ), 𝑚𝑎𝑝(𝑝_2)]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, 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where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𝑓_1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represents</a:t>
              </a:r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the status quo of the environment in term of air quality</a:t>
              </a:r>
            </a:p>
            <a:p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in which the function min() elects the smaller number between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𝑚𝑎𝑝(𝑝_1 )  𝑎𝑛𝑑 𝑚𝑎𝑝(𝑝_2)</a:t>
              </a:r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28574</xdr:colOff>
      <xdr:row>22</xdr:row>
      <xdr:rowOff>19049</xdr:rowOff>
    </xdr:from>
    <xdr:to>
      <xdr:col>8</xdr:col>
      <xdr:colOff>1381125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4"/>
            <xdr:cNvSpPr txBox="1"/>
          </xdr:nvSpPr>
          <xdr:spPr>
            <a:xfrm>
              <a:off x="2105024" y="7200899"/>
              <a:ext cx="7562851" cy="17145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sub>
                      </m:s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𝑡𝑒𝑚𝑝</m:t>
                      </m:r>
                    </m:e>
                  </m:d>
                  <m:r>
                    <a:rPr lang="en-US" altLang="zh-TW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0.0001                               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   ,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&gt;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40</m:t>
                          </m:r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4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kumimoji="0" lang="zh-TW" altLang="en-US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7</m:t>
                                  </m:r>
                                </m:sub>
                              </m:sSub>
                            </m:e>
                          </m:d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,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12&lt;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≤40</m:t>
                          </m:r>
                        </m:e>
                        <m:e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&amp;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5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6</m:t>
                                  </m:r>
                                </m:sub>
                              </m:sSub>
                            </m:e>
                          </m:d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kumimoji="0" lang="zh-TW" altLang="en-US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7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,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0≤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12</m:t>
                          </m:r>
                        </m:e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0.0001                                    , 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&lt;0</m:t>
                          </m:r>
                        </m:e>
                      </m:eqArr>
                    </m:e>
                  </m:d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,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gives a number that ranks the mutual influence of the body temperature in terms of the HI w.r.t. UVI and RF or the WCI w.r.t. WR and RF</a:t>
              </a:r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3" name="文字方塊 4"/>
            <xdr:cNvSpPr txBox="1"/>
          </xdr:nvSpPr>
          <xdr:spPr>
            <a:xfrm>
              <a:off x="2105024" y="7200899"/>
              <a:ext cx="7562851" cy="17145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𝑓_2 (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𝑝_3, 𝑝_4, 𝑝_5, 𝑝_6,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𝑝_7,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={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█(0.0001                              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,𝑤ℎ𝑒𝑛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&gt;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𝑚𝑎𝑝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𝑝_3 )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𝑝_4 )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𝑚𝑎𝑝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(𝑝_7 )    ,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𝑤ℎ𝑒𝑛 12&lt;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𝑡𝑒𝑚𝑝≤40@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&amp;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𝑚𝑎𝑝(𝑝_5 )∗𝑚𝑎𝑝(𝑝_6 )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𝑚𝑎𝑝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(𝑝_7 )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,𝑤ℎ𝑒𝑛 0≤𝑡𝑒𝑚𝑝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12@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0.0001                                    , 𝑤ℎ𝑒𝑛 𝑡𝑒𝑚𝑝&lt;0)┤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,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where </a:t>
              </a:r>
              <a:r>
                <a:rPr kumimoji="0" lang="en-US" altLang="zh-TW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𝑓_2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cs typeface="Calibri" panose="020F0502020204030204" pitchFamily="34" charset="0"/>
                </a:rPr>
                <a:t> gives a number that ranks the mutual influence of the body temperature in terms of the HI w.r.t. UVI and RF or the WCI w.r.t. WR and RF</a:t>
              </a:r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28575</xdr:colOff>
      <xdr:row>31</xdr:row>
      <xdr:rowOff>17146</xdr:rowOff>
    </xdr:from>
    <xdr:to>
      <xdr:col>8</xdr:col>
      <xdr:colOff>1381125</xdr:colOff>
      <xdr:row>31</xdr:row>
      <xdr:rowOff>379095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/>
            <xdr:cNvSpPr txBox="1"/>
          </xdr:nvSpPr>
          <xdr:spPr>
            <a:xfrm>
              <a:off x="2105025" y="9332596"/>
              <a:ext cx="7562850" cy="3619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𝐶𝐼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𝑡𝑒𝑚𝑝</m:t>
                        </m:r>
                      </m:e>
                    </m:d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2105025" y="9332596"/>
              <a:ext cx="7562850" cy="3619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𝑓_𝐶𝐼=𝑓_1 (𝑝_1, 𝑝_2 )∗ 𝑓_2 (𝑝_3, 𝑝_4, 𝑝_5, 𝑝_6,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𝑝_7,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38100</xdr:colOff>
      <xdr:row>54</xdr:row>
      <xdr:rowOff>0</xdr:rowOff>
    </xdr:from>
    <xdr:to>
      <xdr:col>6</xdr:col>
      <xdr:colOff>9524</xdr:colOff>
      <xdr:row>59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字方塊 4"/>
            <xdr:cNvSpPr txBox="1"/>
          </xdr:nvSpPr>
          <xdr:spPr>
            <a:xfrm>
              <a:off x="2114550" y="14420850"/>
              <a:ext cx="3638549" cy="13906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zh-TW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𝐶𝐼</m:t>
                  </m:r>
                  <m:r>
                    <a:rPr lang="en-US" altLang="zh-TW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zh-TW" altLang="en-US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優</m:t>
                          </m:r>
                          <m:d>
                            <m:dPr>
                              <m:ctrlP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,     </m:t>
                          </m:r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𝑤h𝑒𝑟𝑒</m:t>
                          </m:r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  </m:t>
                          </m:r>
                          <m:sSub>
                            <m:sSubPr>
                              <m:ctrlP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≤1</m:t>
                          </m:r>
                        </m:e>
                        <m:e>
                          <m:r>
                            <a:rPr lang="zh-TW" altLang="en-US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好</m:t>
                          </m:r>
                          <m:d>
                            <m:dPr>
                              <m:ctrlP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  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普通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不良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4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劣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5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 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0≤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b>
                          </m:sSub>
                        </m:e>
                      </m:eqArr>
                    </m:e>
                  </m:d>
                </m:oMath>
              </a14:m>
              <a:r>
                <a:rPr lang="en-US" altLang="zh-TW" sz="1400" b="0">
                  <a:solidFill>
                    <a:schemeClr val="tx1"/>
                  </a:solidFill>
                  <a:latin typeface="+mn-lt"/>
                </a:rPr>
                <a:t> ,  while</a:t>
              </a:r>
              <a:r>
                <a:rPr lang="en-US" altLang="zh-TW" sz="1400" b="0" baseline="0">
                  <a:solidFill>
                    <a:schemeClr val="tx1"/>
                  </a:solidFill>
                  <a:latin typeface="+mn-lt"/>
                </a:rPr>
                <a:t> </a:t>
              </a:r>
              <a:endParaRPr lang="en-US" altLang="zh-TW" sz="1400" b="0">
                <a:solidFill>
                  <a:schemeClr val="tx1"/>
                </a:solidFill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文字方塊 4"/>
            <xdr:cNvSpPr txBox="1"/>
          </xdr:nvSpPr>
          <xdr:spPr>
            <a:xfrm>
              <a:off x="2114550" y="14420850"/>
              <a:ext cx="3638549" cy="13906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𝐶𝐼={█(</a:t>
              </a:r>
              <a:r>
                <a:rPr lang="zh-TW" alt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優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(𝑅_1 ),     𝑤ℎ𝑒𝑟𝑒  𝑥_1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𝑓_𝐶𝐼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≤1@</a:t>
              </a:r>
              <a:r>
                <a:rPr lang="zh-TW" alt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好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(𝑅_2 )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    𝑤ℎ𝑒𝑟𝑒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 𝑥〗_2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&lt;𝑓_𝐶𝐼≤𝑥_1@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普通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(𝑅_3 ),  𝑤ℎ𝑒𝑟𝑒 〖 𝑥〗_3&lt;𝑓_𝐶𝐼≤𝑥_2@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不良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(𝑅_4 ),  𝑤ℎ𝑒𝑟𝑒  𝑥_4&lt;𝑓_𝐶𝐼≤𝑥_3@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劣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(𝑅_5 ),     𝑤ℎ𝑒𝑟𝑒  0≤𝑓_𝐶𝐼≤𝑥_4 )┤</a:t>
              </a:r>
              <a:r>
                <a:rPr lang="en-US" altLang="zh-TW" sz="1400" b="0">
                  <a:solidFill>
                    <a:schemeClr val="tx1"/>
                  </a:solidFill>
                  <a:latin typeface="+mn-lt"/>
                </a:rPr>
                <a:t> ,  while</a:t>
              </a:r>
              <a:r>
                <a:rPr lang="en-US" altLang="zh-TW" sz="1400" b="0" baseline="0">
                  <a:solidFill>
                    <a:schemeClr val="tx1"/>
                  </a:solidFill>
                  <a:latin typeface="+mn-lt"/>
                </a:rPr>
                <a:t> </a:t>
              </a:r>
              <a:endParaRPr lang="en-US" altLang="zh-TW" sz="1400" b="0">
                <a:solidFill>
                  <a:schemeClr val="tx1"/>
                </a:solidFill>
                <a:latin typeface="+mn-lt"/>
              </a:endParaRPr>
            </a:p>
          </xdr:txBody>
        </xdr:sp>
      </mc:Fallback>
    </mc:AlternateContent>
    <xdr:clientData/>
  </xdr:twoCellAnchor>
  <xdr:twoCellAnchor editAs="oneCell">
    <xdr:from>
      <xdr:col>11</xdr:col>
      <xdr:colOff>121920</xdr:colOff>
      <xdr:row>1</xdr:row>
      <xdr:rowOff>17603</xdr:rowOff>
    </xdr:from>
    <xdr:to>
      <xdr:col>16</xdr:col>
      <xdr:colOff>335280</xdr:colOff>
      <xdr:row>14</xdr:row>
      <xdr:rowOff>159355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0270" y="646253"/>
          <a:ext cx="5118735" cy="3532652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47</xdr:row>
      <xdr:rowOff>28575</xdr:rowOff>
    </xdr:from>
    <xdr:to>
      <xdr:col>8</xdr:col>
      <xdr:colOff>1371600</xdr:colOff>
      <xdr:row>54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字方塊 6"/>
            <xdr:cNvSpPr txBox="1"/>
          </xdr:nvSpPr>
          <xdr:spPr>
            <a:xfrm>
              <a:off x="2114551" y="12982575"/>
              <a:ext cx="7543799" cy="14382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𝑖𝑓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𝑇𝑅𝑈𝐸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i="1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       	</a:t>
              </a:r>
              <a14:m>
                <m:oMath xmlns:m="http://schemas.openxmlformats.org/officeDocument/2006/math"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𝑡h𝑒𝑛</m:t>
                  </m:r>
                </m:oMath>
              </a14:m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𝐶𝐼</m:t>
                      </m:r>
                    </m:sub>
                  </m:sSub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4</m:t>
                      </m:r>
                    </m:sub>
                  </m:sSub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and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CI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kumimoji="0" lang="zh-TW" altLang="en-US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劣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;</m:t>
                  </m:r>
                  <m:r>
                    <a:rPr kumimoji="0" lang="zh-TW" altLang="en-US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i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e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.,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Rank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is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5</m:t>
                      </m:r>
                    </m:sub>
                  </m:sSub>
                </m:oMath>
              </a14:m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  <a:p>
              <a:pPr algn="l"/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else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</a:t>
              </a: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    </a:t>
              </a:r>
              <a14:m>
                <m:oMath xmlns:m="http://schemas.openxmlformats.org/officeDocument/2006/math"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𝑖𝑓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𝑔</m:t>
                          </m:r>
                        </m:e>
                        <m:sub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d>
                        <m:d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chemeClr val="tx1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chemeClr val="tx1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chemeClr val="tx1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e>
                      </m:d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𝑖𝑠</m:t>
                      </m:r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𝑇𝑅𝑈𝐸</m:t>
                      </m:r>
                    </m:e>
                  </m:d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</m:oMath>
              </a14:m>
              <a:endParaRPr kumimoji="0" lang="en-US" altLang="zh-TW" sz="1400" b="0" i="1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kumimoji="0" lang="en-US" altLang="zh-TW" sz="1400" b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	</a:t>
              </a:r>
              <a14:m>
                <m:oMath xmlns:m="http://schemas.openxmlformats.org/officeDocument/2006/math"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𝑡h𝑒𝑛</m:t>
                  </m:r>
                </m:oMath>
              </a14:m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𝐶𝐼</m:t>
                      </m:r>
                    </m:sub>
                  </m:sSub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</m:sub>
                  </m:sSub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and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CI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kumimoji="0" lang="zh-TW" altLang="en-US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不良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;</m:t>
                  </m:r>
                  <m:r>
                    <a:rPr kumimoji="0" lang="zh-TW" altLang="en-US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i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e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.,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Rank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is</m:t>
                  </m:r>
                  <m:r>
                    <a:rPr kumimoji="0" lang="en-US" altLang="zh-TW" sz="1400" b="0" i="0" u="none" strike="noStrike" kern="1200" cap="none" spc="0" normalizeH="0" baseline="0" noProof="0">
                      <a:ln>
                        <a:noFill/>
                      </a:ln>
                      <a:solidFill>
                        <a:schemeClr val="tx1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4</m:t>
                      </m:r>
                    </m:sub>
                  </m:sSub>
                </m:oMath>
              </a14:m>
              <a:endParaRPr kumimoji="0" lang="en-US" altLang="zh-TW" sz="1400" b="0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   else</a:t>
              </a:r>
            </a:p>
            <a:p>
              <a:pPr algn="l"/>
              <a:endParaRPr kumimoji="0" lang="en-US" altLang="zh-TW" sz="1400" b="0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7" name="文字方塊 6"/>
            <xdr:cNvSpPr txBox="1"/>
          </xdr:nvSpPr>
          <xdr:spPr>
            <a:xfrm>
              <a:off x="2114551" y="12982575"/>
              <a:ext cx="7543799" cy="14382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𝑖𝑓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𝑔_1 (𝑝_𝑛 )  𝑖𝑠 𝑇𝑅𝑈𝐸)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altLang="zh-TW" sz="1400" b="0" i="1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       	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𝑡ℎ𝑒𝑛</a:t>
              </a:r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𝑓_𝐶𝐼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=𝑥_4   and CI=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劣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;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i.e., Rank is 𝑅_5</a:t>
              </a:r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  <a:p>
              <a:pPr algn="l"/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else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</a:t>
              </a: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   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𝑖𝑓 (𝑔_2 (𝑝_𝑛 )  𝑖𝑠 𝑇𝑅𝑈𝐸)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endParaRPr kumimoji="0" lang="en-US" altLang="zh-TW" sz="1400" b="0" i="1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kumimoji="0" lang="en-US" altLang="zh-TW" sz="1400" b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	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𝑡ℎ𝑒𝑛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 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𝑓_𝐶𝐼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=𝑥_3  and CI=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不良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;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i.e., Rank is 𝑅_4</a:t>
              </a:r>
              <a:endParaRPr kumimoji="0" lang="en-US" altLang="zh-TW" sz="1400" b="0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      else</a:t>
              </a:r>
            </a:p>
            <a:p>
              <a:pPr algn="l"/>
              <a:endParaRPr kumimoji="0" lang="en-US" altLang="zh-TW" sz="1400" b="0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28574</xdr:colOff>
      <xdr:row>13</xdr:row>
      <xdr:rowOff>19051</xdr:rowOff>
    </xdr:from>
    <xdr:to>
      <xdr:col>8</xdr:col>
      <xdr:colOff>1381125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字方塊 4"/>
            <xdr:cNvSpPr txBox="1"/>
          </xdr:nvSpPr>
          <xdr:spPr>
            <a:xfrm>
              <a:off x="2105024" y="5257801"/>
              <a:ext cx="7562851" cy="476249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 xmlns:m="http://schemas.openxmlformats.org/officeDocument/2006/math"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∀</m:t>
                  </m:r>
                  <m:r>
                    <a:rPr lang="zh-TW" altLang="en-US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, 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𝑛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=1,..7; ∃ </m:t>
                  </m:r>
                  <m:sSub>
                    <m:sSub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𝑖</m:t>
                      </m:r>
                    </m:sub>
                  </m:sSub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∈</m:t>
                  </m:r>
                  <m:sSub>
                    <m:sSub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𝑡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 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𝑚𝑎𝑝</m:t>
                  </m:r>
                  <m:d>
                    <m:d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d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𝐺𝑟𝑎𝑑𝑒</m:t>
                  </m:r>
                  <m:d>
                    <m:dPr>
                      <m:begChr m:val="["/>
                      <m:endChr m:val="]"/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𝑅𝑎𝑛𝑘</m:t>
                      </m:r>
                      <m:d>
                        <m:d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e>
                  </m:d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; 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𝑖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𝑒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., 分數</m:t>
                  </m:r>
                  <m:d>
                    <m:dPr>
                      <m:begChr m:val="["/>
                      <m:endChr m:val="]"/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zh-TW" altLang="en-US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等級</m:t>
                      </m:r>
                      <m:d>
                        <m:d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e>
                  </m:d>
                </m:oMath>
              </a14:m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; where</a:t>
              </a:r>
              <a:r>
                <a:rPr lang="en-US" altLang="zh-TW" sz="1400" b="0" kern="120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,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𝑅𝑎𝑛𝑘</m:t>
                    </m:r>
                    <m:d>
                      <m:dPr>
                        <m:ctrlP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d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𝑎𝑛𝑑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𝐺𝑟𝑎𝑑𝑒</m:t>
                    </m:r>
                    <m:d>
                      <m:dPr>
                        <m:begChr m:val="["/>
                        <m:endChr m:val="]"/>
                        <m:ctrlP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d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𝑎𝑟𝑒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𝑑𝑒𝑓𝑖𝑛𝑒𝑑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n-US" altLang="zh-TW" sz="14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Mappying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Table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of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the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Conditional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Parameters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for</m:t>
                    </m:r>
                    <m: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0" lang="en-US" altLang="zh-TW" sz="14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CI</m:t>
                    </m:r>
                  </m:oMath>
                </m:oMathPara>
              </a14:m>
              <a:endParaRPr kumimoji="0" lang="en-US" altLang="zh-TW" sz="1400" b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8" name="文字方塊 4"/>
            <xdr:cNvSpPr txBox="1"/>
          </xdr:nvSpPr>
          <xdr:spPr>
            <a:xfrm>
              <a:off x="2105024" y="5257801"/>
              <a:ext cx="7562851" cy="476249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𝑝_𝑛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,  𝑛=1,..7; ∃ 〖 𝑝〗_𝑖∈𝑝_𝑛   𝑠.𝑡.  𝑚𝑎𝑝(𝑝_𝑖 )=𝐺𝑟𝑎𝑑𝑒[𝑅𝑎𝑛𝑘(𝑝_𝑖 )]  ;  𝑖.𝑒., 分數[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等級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(𝑝_𝑖 )]</a:t>
              </a:r>
              <a:r>
                <a:rPr lang="en-US" altLang="zh-TW" sz="1400" b="0" kern="120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; where</a:t>
              </a:r>
              <a:r>
                <a:rPr lang="en-US" altLang="zh-TW" sz="1400" b="0" kern="120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</a:t>
              </a:r>
            </a:p>
            <a:p>
              <a:pPr algn="l"/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𝑝_𝑛  , 𝑅𝑎𝑛𝑘(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, 𝑎𝑛𝑑 𝐺𝑟𝑎𝑑𝑒[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∙]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 𝑎𝑟𝑒 𝑑𝑒𝑓𝑖𝑛𝑒𝑑 𝑖𝑛 Mappying Table of the Conditional Parameters for CI</a:t>
              </a:r>
              <a:endParaRPr kumimoji="0" lang="en-US" altLang="zh-TW" sz="1400" b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38099</xdr:colOff>
      <xdr:row>34</xdr:row>
      <xdr:rowOff>28575</xdr:rowOff>
    </xdr:from>
    <xdr:to>
      <xdr:col>8</xdr:col>
      <xdr:colOff>1400174</xdr:colOff>
      <xdr:row>36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字方塊 8"/>
            <xdr:cNvSpPr txBox="1"/>
          </xdr:nvSpPr>
          <xdr:spPr>
            <a:xfrm>
              <a:off x="2114549" y="10163175"/>
              <a:ext cx="7572375" cy="54292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∀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=1,..,7  ∃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∈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𝑤h𝑒𝑟𝑒</m:t>
                    </m:r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map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𝐺𝑟𝑎𝑑𝑒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., 0.2; </m:t>
                    </m:r>
                  </m:oMath>
                </m:oMathPara>
              </a14:m>
              <a:endParaRPr lang="en-US" altLang="zh-TW" sz="1400" b="0" i="1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h𝑒𝑟𝑒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𝑇𝑟𝑢𝑒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𝑚𝑒𝑎𝑛𝑠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𝑡h𝑒𝑟𝑒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𝑙𝑒𝑎𝑠𝑡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𝑜𝑛𝑒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𝑒𝑥𝑖𝑠𝑡𝑠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𝑤h𝑜𝑠𝑒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𝑔𝑟𝑎𝑑𝑒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𝑔𝑟𝑎𝑑𝑒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</m:t>
                    </m:r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9" name="文字方塊 8"/>
            <xdr:cNvSpPr txBox="1"/>
          </xdr:nvSpPr>
          <xdr:spPr>
            <a:xfrm>
              <a:off x="2114549" y="10163175"/>
              <a:ext cx="7572375" cy="54292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𝑔_1 (𝑝_𝑛 ); 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∀𝑝_𝑛  ,𝑛=1,..,7  ∃𝑝_𝑖∈𝑝_𝑛  𝑤ℎ𝑒𝑟𝑒 map(𝑝_𝑖 )≤𝐺𝑟𝑎𝑑𝑒(𝑅_5 )  𝑖.𝑒., 0.2; </a:t>
              </a:r>
              <a:endParaRPr lang="en-US" altLang="zh-TW" sz="1400" b="0" i="1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ℎ𝑒𝑟𝑒 𝑔_1 (∙)=𝑇𝑟𝑢𝑒 𝑚𝑒𝑎𝑛𝑠 𝑡ℎ𝑒𝑟𝑒 𝑖𝑠 𝑎𝑡 𝑙𝑒𝑎𝑠𝑡 𝑜𝑛𝑒 𝑝_𝑖  𝑒𝑥𝑖𝑠𝑡𝑠 𝑤ℎ𝑜𝑠𝑒 𝑔𝑟𝑎𝑑𝑒 𝑖𝑠 𝑎𝑡 𝑔𝑟𝑎𝑑𝑒 𝑅_5   </a:t>
              </a:r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19048</xdr:colOff>
      <xdr:row>37</xdr:row>
      <xdr:rowOff>19050</xdr:rowOff>
    </xdr:from>
    <xdr:to>
      <xdr:col>8</xdr:col>
      <xdr:colOff>1371599</xdr:colOff>
      <xdr:row>38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字方塊 9"/>
            <xdr:cNvSpPr txBox="1"/>
          </xdr:nvSpPr>
          <xdr:spPr>
            <a:xfrm>
              <a:off x="2095498" y="10877550"/>
              <a:ext cx="7562851" cy="3714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∴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𝑇𝑅𝑈𝐸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𝑖𝑓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d>
                      <m:dPr>
                        <m:begChr m:val="{"/>
                        <m:endChr m:val="}"/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kumimoji="0" lang="en-US" altLang="zh-TW" sz="14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min</m:t>
                                </m:r>
                              </m:e>
                              <m:lim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=1,..,7</m:t>
                                </m:r>
                              </m:lim>
                            </m:limLow>
                          </m:fName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𝑚𝑎𝑝</m:t>
                                </m:r>
                                <m:d>
                                  <m:dPr>
                                    <m:ctrlPr>
                                      <a:rPr kumimoji="0" lang="en-US" altLang="zh-TW" sz="1400" b="0" i="1" u="none" strike="noStrike" kern="120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chemeClr val="tx1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</m:func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≤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𝐺𝑟𝑎𝑑𝑒</m:t>
                        </m:r>
                        <m:d>
                          <m:d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</m:e>
                        </m:d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0" lang="en-US" altLang="zh-TW" sz="14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libri" panose="020F0502020204030204" pitchFamily="34" charset="0"/>
                            <a:ea typeface="Cambria Math" panose="02040503050406030204" pitchFamily="18" charset="0"/>
                            <a:cs typeface="Calibri" panose="020F0502020204030204" pitchFamily="34" charset="0"/>
                          </a:rPr>
                          <m:t> 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10" name="文字方塊 9"/>
            <xdr:cNvSpPr txBox="1"/>
          </xdr:nvSpPr>
          <xdr:spPr>
            <a:xfrm>
              <a:off x="2095498" y="10877550"/>
              <a:ext cx="7562851" cy="3714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∴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𝑔〗_1 (𝑝_𝑛 )  𝑖𝑠 𝑇𝑅𝑈𝐸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=𝑖𝑓 {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min┬(𝑖=1,..,7)⁡[𝑚𝑎𝑝(𝑝_𝑖 )]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≤𝐺𝑟𝑎𝑑𝑒(𝑅_5 )  "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" }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38100</xdr:colOff>
      <xdr:row>39</xdr:row>
      <xdr:rowOff>200025</xdr:rowOff>
    </xdr:from>
    <xdr:to>
      <xdr:col>8</xdr:col>
      <xdr:colOff>1318260</xdr:colOff>
      <xdr:row>43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字方塊 10"/>
            <xdr:cNvSpPr txBox="1"/>
          </xdr:nvSpPr>
          <xdr:spPr>
            <a:xfrm>
              <a:off x="2114550" y="11477625"/>
              <a:ext cx="7490460" cy="7905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∀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=1,..,7 ; ∃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𝑎𝑛𝑑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∈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𝑤h𝑒𝑟𝑒</m:t>
                    </m:r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map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𝑚𝑎𝑝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</m:t>
                    </m:r>
                    <m:sSup>
                      <m:sSup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𝐺𝑟𝑎𝑑𝑒</m:t>
                            </m:r>
                            <m:d>
                              <m:dPr>
                                <m:ctrlP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  <m:sup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., 0.16</m:t>
                    </m:r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i="0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here</m:t>
                    </m:r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𝑇𝑅𝑈𝐸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𝑎𝑝𝑝𝑒𝑎𝑟𝑠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𝑡h𝑒𝑟𝑒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𝑙𝑒𝑎𝑠𝑡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𝑡𝑤𝑜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𝑎𝑛𝑑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𝑒𝑥𝑖𝑠𝑡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i="1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𝑤h𝑜𝑠𝑒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𝑔𝑟𝑎𝑑𝑒𝑠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𝑎𝑟𝑒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𝑎𝑡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𝑔𝑟𝑎𝑑𝑒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𝑟𝑒𝑠𝑝𝑒𝑐𝑡𝑖𝑣𝑒𝑙𝑦</m:t>
                    </m:r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文字方塊 10"/>
            <xdr:cNvSpPr txBox="1"/>
          </xdr:nvSpPr>
          <xdr:spPr>
            <a:xfrm>
              <a:off x="2114550" y="11477625"/>
              <a:ext cx="7490460" cy="7905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𝑔_2 (𝑝_𝑛 ); 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∀𝑝_𝑛  ,𝑛=1,..,7 ; ∃〖 𝑝〗_𝑖  𝑎𝑛𝑑 𝑝_𝑗∈𝑝_𝑛  𝑤ℎ𝑒𝑟𝑒 map(𝑝_𝑖 )×𝑚𝑎𝑝(𝑝_𝑗 )≤(𝐺𝑟𝑎𝑑𝑒(𝑅_4 ))^2   𝑖.𝑒., 0.16 </a:t>
              </a:r>
            </a:p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here 𝑔_2 (∙)=𝑇𝑅𝑈𝐸 𝑎𝑝𝑝𝑒𝑎𝑟𝑠 𝑡ℎ𝑒𝑟𝑒 𝑎𝑟𝑒 𝑎𝑡 𝑙𝑒𝑎𝑠𝑡 𝑡𝑤𝑜 𝑝_(𝑖 ) 𝑎𝑛𝑑 𝑝_𝑗  𝑒𝑥𝑖𝑠𝑡 </a:t>
              </a:r>
              <a:endParaRPr lang="en-US" altLang="zh-TW" sz="1400" b="0" i="1" kern="120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𝑤ℎ𝑜𝑠𝑒 𝑔𝑟𝑎𝑑𝑒𝑠 𝑎𝑟𝑒 𝑎𝑡 𝑔𝑟𝑎𝑑𝑒 𝑅_4  𝑟𝑒𝑠𝑝𝑒𝑐𝑡𝑖𝑣𝑒𝑙𝑦</a:t>
              </a:r>
              <a:endParaRPr lang="en-US" altLang="zh-TW" sz="1400" b="0" kern="120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47623</xdr:colOff>
      <xdr:row>44</xdr:row>
      <xdr:rowOff>0</xdr:rowOff>
    </xdr:from>
    <xdr:to>
      <xdr:col>8</xdr:col>
      <xdr:colOff>1400174</xdr:colOff>
      <xdr:row>45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字方塊 11"/>
            <xdr:cNvSpPr txBox="1"/>
          </xdr:nvSpPr>
          <xdr:spPr>
            <a:xfrm>
              <a:off x="2124073" y="12325350"/>
              <a:ext cx="7562851" cy="3714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∴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𝑇𝑟𝑢𝑒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𝑖𝑓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d>
                      <m:dPr>
                        <m:begChr m:val="{"/>
                        <m:endChr m:val="}"/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∃</m:t>
                        </m:r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 </m:t>
                            </m:r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𝑎𝑛𝑑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𝑤h𝑒𝑟𝑒</m:t>
                        </m:r>
                        <m:r>
                          <a:rPr kumimoji="0" lang="en-US" altLang="zh-TW" sz="14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kumimoji="0" lang="en-US" altLang="zh-TW" sz="14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map</m:t>
                        </m:r>
                        <m:d>
                          <m:d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𝑚𝑎𝑝</m:t>
                        </m:r>
                        <m:d>
                          <m:d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≤</m:t>
                        </m:r>
                        <m:sSup>
                          <m:sSup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altLang="zh-TW" sz="1400" b="0" i="1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𝐺𝑟𝑎𝑑𝑒</m:t>
                                </m:r>
                                <m:d>
                                  <m:dPr>
                                    <m:ctrlPr>
                                      <a:rPr kumimoji="0" lang="en-US" altLang="zh-TW" sz="1400" b="0" i="1" u="none" strike="noStrike" kern="120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chemeClr val="tx1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kumimoji="0" lang="en-US" altLang="zh-TW" sz="1400" b="0" i="1" u="none" strike="noStrike" kern="120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  <a:cs typeface="+mn-cs"/>
                                          </a:rPr>
                                          <m:t>4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12" name="文字方塊 11"/>
            <xdr:cNvSpPr txBox="1"/>
          </xdr:nvSpPr>
          <xdr:spPr>
            <a:xfrm>
              <a:off x="2124073" y="12325350"/>
              <a:ext cx="7562851" cy="371475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∴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𝑔〗_2 (𝑝_𝑛 )  𝑖𝑠 𝑇𝑟𝑢𝑒 =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𝑖𝑓 {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∃〖 𝑝〗_𝑖  𝑎𝑛𝑑 𝑝_𝑗∈𝑝_𝑛  𝑤ℎ𝑒𝑟𝑒 map(𝑝_𝑖 )×𝑚𝑎𝑝(𝑝_𝑗 )≤(𝐺𝑟𝑎𝑑𝑒(𝑅_4 ))^2  }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  <a:p>
              <a:pPr algn="l"/>
              <a:endParaRPr lang="en-US" altLang="zh-TW" sz="1400" b="0" kern="1200">
                <a:solidFill>
                  <a:schemeClr val="tx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219075</xdr:colOff>
      <xdr:row>8</xdr:row>
      <xdr:rowOff>180975</xdr:rowOff>
    </xdr:from>
    <xdr:to>
      <xdr:col>20</xdr:col>
      <xdr:colOff>201930</xdr:colOff>
      <xdr:row>11</xdr:row>
      <xdr:rowOff>179070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字方塊 12"/>
            <xdr:cNvSpPr txBox="1"/>
          </xdr:nvSpPr>
          <xdr:spPr>
            <a:xfrm>
              <a:off x="13687425" y="4324350"/>
              <a:ext cx="7631430" cy="617220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𝑡𝑒𝑚𝑝</m:t>
                        </m:r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𝑚𝑎𝑝</m:t>
                    </m:r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</m:e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e>
                        </m:d>
                      </m:e>
                    </m:d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𝑚𝑎𝑝</m:t>
                            </m:r>
                            <m:d>
                              <m:dPr>
                                <m:ctrlP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12&lt;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≤40</m:t>
                            </m:r>
                          </m:e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𝑚𝑎𝑝</m:t>
                            </m:r>
                            <m:d>
                              <m:dPr>
                                <m:ctrlPr>
                                  <a:rPr lang="en-US" altLang="zh-TW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TW" sz="14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0≤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  <m:r>
                              <a:rPr lang="zh-TW" alt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≤12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" name="文字方塊 12"/>
            <xdr:cNvSpPr txBox="1"/>
          </xdr:nvSpPr>
          <xdr:spPr>
            <a:xfrm>
              <a:off x="13687425" y="4324350"/>
              <a:ext cx="7631430" cy="617220"/>
            </a:xfrm>
            <a:prstGeom prst="rect">
              <a:avLst/>
            </a:prstGeom>
            <a:noFill/>
          </xdr:spPr>
          <xdr:txBody>
            <a:bodyPr wrap="square" lIns="0" tIns="0" rIns="0" bIns="0" rtlCol="0" anchor="t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𝑔_3 (𝑝_3, 𝑝_5,𝑡𝑒𝑚𝑝)=𝑚𝑎𝑝(((𝑝_3, 𝑝_5 )│𝑡𝑒𝑚𝑝))={█(𝑚𝑎𝑝(𝑝_3 )   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 12&lt;𝑡𝑒𝑚𝑝≤40@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𝑚𝑎𝑝(𝑝_5 )      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 0≤𝑡𝑒𝑚𝑝≤12)┤</a:t>
              </a:r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15</xdr:row>
      <xdr:rowOff>0</xdr:rowOff>
    </xdr:from>
    <xdr:to>
      <xdr:col>8</xdr:col>
      <xdr:colOff>1381125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4"/>
            <xdr:cNvSpPr txBox="1"/>
          </xdr:nvSpPr>
          <xdr:spPr>
            <a:xfrm>
              <a:off x="2438400" y="5781675"/>
              <a:ext cx="7572375" cy="8096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e>
                  </m:d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sty m:val="p"/>
                    </m:rPr>
                    <a:rPr lang="en-US" altLang="zh-TW" sz="14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min</m:t>
                  </m:r>
                  <m:d>
                    <m:dPr>
                      <m:begChr m:val="["/>
                      <m:endChr m:val="]"/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𝑚𝑎𝑝</m:t>
                      </m:r>
                      <m:d>
                        <m:d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𝑚𝑎𝑝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d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, 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 represents</a:t>
              </a:r>
              <a:r>
                <a:rPr lang="en-US" altLang="zh-TW" sz="1400" baseline="0">
                  <a:solidFill>
                    <a:schemeClr val="tx1"/>
                  </a:solidFill>
                  <a:latin typeface="+mn-lt"/>
                </a:rPr>
                <a:t> the status quo of the environment in term of air quality</a:t>
              </a:r>
            </a:p>
            <a:p>
              <a:r>
                <a:rPr lang="en-US" altLang="zh-TW" sz="1400" baseline="0">
                  <a:solidFill>
                    <a:schemeClr val="tx1"/>
                  </a:solidFill>
                  <a:latin typeface="+mn-lt"/>
                </a:rPr>
                <a:t>in which the function min() elects the smaller number between </a:t>
              </a:r>
              <a14:m>
                <m:oMath xmlns:m="http://schemas.openxmlformats.org/officeDocument/2006/math"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𝑚𝑎𝑝</m:t>
                  </m:r>
                  <m:d>
                    <m:d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𝑎𝑛𝑑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𝑚𝑎𝑝</m:t>
                  </m:r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kumimoji="0" lang="en-US" altLang="zh-TW" sz="1400" b="0" i="1" u="none" strike="noStrike" kern="120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zh-TW" altLang="en-US" sz="1400">
                <a:solidFill>
                  <a:schemeClr val="tx1"/>
                </a:solidFill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文字方塊 4"/>
            <xdr:cNvSpPr txBox="1"/>
          </xdr:nvSpPr>
          <xdr:spPr>
            <a:xfrm>
              <a:off x="2438400" y="5781675"/>
              <a:ext cx="7572375" cy="8096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𝑓_1 (𝑝_1, 𝑝_2 )=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min[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𝑚𝑎𝑝(𝑝_1 ), 𝑚𝑎𝑝(𝑝_2)]</a:t>
              </a:r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, 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where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𝑓_1</a:t>
              </a:r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 represents</a:t>
              </a:r>
              <a:r>
                <a:rPr lang="en-US" altLang="zh-TW" sz="1400" baseline="0">
                  <a:solidFill>
                    <a:schemeClr val="tx1"/>
                  </a:solidFill>
                  <a:latin typeface="+mn-lt"/>
                </a:rPr>
                <a:t> the status quo of the environment in term of air quality</a:t>
              </a:r>
            </a:p>
            <a:p>
              <a:r>
                <a:rPr lang="en-US" altLang="zh-TW" sz="1400" baseline="0">
                  <a:solidFill>
                    <a:schemeClr val="tx1"/>
                  </a:solidFill>
                  <a:latin typeface="+mn-lt"/>
                </a:rPr>
                <a:t>in which the function min() elects the smaller number between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𝑚𝑎𝑝(𝑝_1 )  𝑎𝑛𝑑 𝑚𝑎𝑝(𝑝_2)</a:t>
              </a:r>
              <a:endParaRPr lang="zh-TW" altLang="en-US" sz="1400">
                <a:solidFill>
                  <a:schemeClr val="tx1"/>
                </a:solidFill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3</xdr:col>
      <xdr:colOff>19049</xdr:colOff>
      <xdr:row>19</xdr:row>
      <xdr:rowOff>19049</xdr:rowOff>
    </xdr:from>
    <xdr:to>
      <xdr:col>8</xdr:col>
      <xdr:colOff>1390650</xdr:colOff>
      <xdr:row>24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4"/>
            <xdr:cNvSpPr txBox="1"/>
          </xdr:nvSpPr>
          <xdr:spPr>
            <a:xfrm>
              <a:off x="2438399" y="6867524"/>
              <a:ext cx="7581901" cy="14287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</m:sub>
                      </m:s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sSub>
                        <m:sSubPr>
                          <m:ctrlP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sub>
                      </m:s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𝑡𝑒𝑚𝑝</m:t>
                      </m:r>
                    </m:e>
                  </m:d>
                  <m:r>
                    <a:rPr lang="en-US" altLang="zh-TW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0.0001                               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   ,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&gt;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40</m:t>
                          </m:r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chemeClr val="tx1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4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kumimoji="0" lang="zh-TW" altLang="en-US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7</m:t>
                                  </m:r>
                                </m:sub>
                              </m:sSub>
                            </m:e>
                          </m:d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,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12&lt;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≤40</m:t>
                          </m:r>
                        </m:e>
                        <m:e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&amp;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5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altLang="zh-TW" sz="14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6</m:t>
                                  </m:r>
                                </m:sub>
                              </m:sSub>
                            </m:e>
                          </m:d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kumimoji="0" lang="zh-TW" altLang="en-US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𝑚𝑎𝑝</m:t>
                          </m:r>
                          <m:d>
                            <m:d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kumimoji="0" lang="en-US" altLang="zh-TW" sz="1400" b="0" i="1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7</m:t>
                                  </m:r>
                                </m:sub>
                              </m:sSub>
                            </m:e>
                          </m:d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,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0≤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12</m:t>
                          </m:r>
                        </m:e>
                        <m:e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0.0001                                    , 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𝑤h𝑒𝑛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𝑡𝑒𝑚𝑝</m:t>
                          </m:r>
                          <m:r>
                            <a:rPr kumimoji="0" lang="en-US" altLang="zh-TW" sz="14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chemeClr val="tx1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&lt;0</m:t>
                          </m:r>
                        </m:e>
                      </m:eqArr>
                    </m:e>
                  </m:d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,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𝑓</m:t>
                      </m:r>
                    </m:e>
                    <m:sub>
                      <m:r>
                        <a:rPr kumimoji="0" lang="en-US" altLang="zh-TW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 gives a number that ranks the mutual influence of the body temperature in terms of the HI w.r.t UVI and RF or the WCI w.r.t WR and RF</a:t>
              </a:r>
              <a:endParaRPr lang="zh-TW" altLang="en-US" sz="1400">
                <a:solidFill>
                  <a:schemeClr val="tx1"/>
                </a:solidFill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文字方塊 4"/>
            <xdr:cNvSpPr txBox="1"/>
          </xdr:nvSpPr>
          <xdr:spPr>
            <a:xfrm>
              <a:off x="2438399" y="6867524"/>
              <a:ext cx="7581901" cy="14287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𝑓_2 (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𝑝_3, 𝑝_4, 𝑝_5, 𝑝_6,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𝑝_7,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={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█(0.0001                              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,𝑤ℎ𝑒𝑛 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&gt;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𝑚𝑎𝑝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𝑝_3 )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𝑝_4 )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𝑚𝑎𝑝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(𝑝_7 )    ,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𝑤ℎ𝑒𝑛 12&lt;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𝑡𝑒𝑚𝑝≤40@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&amp;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𝑚𝑎𝑝(𝑝_5 )∗𝑚𝑎𝑝(𝑝_6 )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kumimoji="0" lang="zh-TW" altLang="en-US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𝑚𝑎𝑝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(𝑝_7 )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,𝑤ℎ𝑒𝑛 0≤𝑡𝑒𝑚𝑝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12@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0.0001                                    , 𝑤ℎ𝑒𝑛 𝑡𝑒𝑚𝑝&lt;0)┤</a:t>
              </a:r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, </a:t>
              </a:r>
            </a:p>
            <a:p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where </a:t>
              </a:r>
              <a:r>
                <a:rPr kumimoji="0" lang="en-US" altLang="zh-TW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𝑓_2</a:t>
              </a:r>
              <a:r>
                <a:rPr lang="en-US" altLang="zh-TW" sz="1400">
                  <a:solidFill>
                    <a:schemeClr val="tx1"/>
                  </a:solidFill>
                  <a:latin typeface="+mn-lt"/>
                </a:rPr>
                <a:t> gives a number that ranks the mutual influence of the body temperature in terms of the HI w.r.t UVI and RF or the WCI w.r.t WR and RF</a:t>
              </a:r>
              <a:endParaRPr lang="zh-TW" altLang="en-US" sz="1400">
                <a:solidFill>
                  <a:schemeClr val="tx1"/>
                </a:solidFill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3</xdr:col>
      <xdr:colOff>19050</xdr:colOff>
      <xdr:row>25</xdr:row>
      <xdr:rowOff>38101</xdr:rowOff>
    </xdr:from>
    <xdr:to>
      <xdr:col>8</xdr:col>
      <xdr:colOff>1400175</xdr:colOff>
      <xdr:row>26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/>
            <xdr:cNvSpPr txBox="1"/>
          </xdr:nvSpPr>
          <xdr:spPr>
            <a:xfrm>
              <a:off x="2438400" y="8477251"/>
              <a:ext cx="7591425" cy="3619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𝐶𝐼</m:t>
                        </m:r>
                      </m:sub>
                    </m:sSub>
                    <m:r>
                      <a:rPr lang="en-US" altLang="zh-TW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zh-TW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 </m:t>
                    </m:r>
                    <m:sSub>
                      <m:sSub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TW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kumimoji="0" lang="en-US" altLang="zh-TW" sz="1400" b="0" i="1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kumimoji="0" lang="en-US" altLang="zh-TW" sz="14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en-US" altLang="zh-TW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𝑡𝑒𝑚𝑝</m:t>
                        </m:r>
                      </m:e>
                    </m:d>
                  </m:oMath>
                </m:oMathPara>
              </a14:m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2438400" y="8477251"/>
              <a:ext cx="7591425" cy="3619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𝑓_𝐶𝐼=𝑓_1 (𝑝_1, 𝑝_2 )∗ 𝑓_2 (𝑝_3, 𝑝_4, 𝑝_5, 𝑝_6,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𝑝_7,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en-US" altLang="zh-TW" sz="14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19050</xdr:colOff>
      <xdr:row>27</xdr:row>
      <xdr:rowOff>19049</xdr:rowOff>
    </xdr:from>
    <xdr:to>
      <xdr:col>5</xdr:col>
      <xdr:colOff>1276349</xdr:colOff>
      <xdr:row>32</xdr:row>
      <xdr:rowOff>200024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字方塊 4"/>
            <xdr:cNvSpPr txBox="1"/>
          </xdr:nvSpPr>
          <xdr:spPr>
            <a:xfrm>
              <a:off x="2438400" y="8686799"/>
              <a:ext cx="3638549" cy="12477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zh-TW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𝐶𝐼</m:t>
                  </m:r>
                  <m:r>
                    <a:rPr lang="en-US" altLang="zh-TW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altLang="zh-TW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zh-TW" altLang="en-US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優</m:t>
                          </m:r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,    </m:t>
                          </m:r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𝑤h𝑒𝑟𝑒</m:t>
                          </m:r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  </m:t>
                          </m:r>
                          <m:sSub>
                            <m:sSubPr>
                              <m:ctrlP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≤1</m:t>
                          </m:r>
                        </m:e>
                        <m:e>
                          <m:r>
                            <a:rPr lang="zh-TW" altLang="en-US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好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 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0" lang="en-US" altLang="zh-TW" sz="14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普通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不良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</m:e>
                        <m:e>
                          <m:r>
                            <a:rPr lang="zh-TW" altLang="en-US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劣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  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𝑤h𝑒𝑟𝑒</m:t>
                          </m:r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0≤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𝐶𝐼</m:t>
                              </m:r>
                            </m:sub>
                          </m:sSub>
                          <m:r>
                            <a:rPr lang="en-US" altLang="zh-TW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</m:t>
                          </m:r>
                          <m:sSub>
                            <m:sSubPr>
                              <m:ctrlP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TW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b>
                          </m:sSub>
                        </m:e>
                      </m:eqArr>
                    </m:e>
                  </m:d>
                </m:oMath>
              </a14:m>
              <a:r>
                <a:rPr lang="en-US" altLang="zh-TW" sz="1400" b="0">
                  <a:solidFill>
                    <a:schemeClr val="tx1"/>
                  </a:solidFill>
                  <a:latin typeface="+mn-lt"/>
                </a:rPr>
                <a:t> ,  while</a:t>
              </a:r>
              <a:r>
                <a:rPr lang="en-US" altLang="zh-TW" sz="1400" b="0" baseline="0">
                  <a:solidFill>
                    <a:schemeClr val="tx1"/>
                  </a:solidFill>
                  <a:latin typeface="+mn-lt"/>
                </a:rPr>
                <a:t> given</a:t>
              </a:r>
              <a:endParaRPr lang="en-US" altLang="zh-TW" sz="1400" b="0">
                <a:solidFill>
                  <a:schemeClr val="tx1"/>
                </a:solidFill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文字方塊 4"/>
            <xdr:cNvSpPr txBox="1"/>
          </xdr:nvSpPr>
          <xdr:spPr>
            <a:xfrm>
              <a:off x="2438400" y="8686799"/>
              <a:ext cx="3638549" cy="12477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𝐶𝐼={█(</a:t>
              </a:r>
              <a:r>
                <a:rPr lang="zh-TW" alt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優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,    𝑤ℎ𝑒𝑟𝑒  𝑥_1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𝑓_𝐶𝐼</a:t>
              </a:r>
              <a:r>
                <a:rPr lang="en-US" altLang="zh-TW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≤1@</a:t>
              </a:r>
              <a:r>
                <a:rPr lang="zh-TW" alt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好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   𝑤ℎ𝑒𝑟𝑒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 𝑥〗_2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&lt;𝑓_𝐶𝐼≤𝑥_1@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普通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𝑤ℎ𝑒𝑟𝑒 〖 𝑥〗_3&lt;𝑓_𝐶𝐼≤𝑥_2@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不良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𝑤ℎ𝑒𝑟𝑒  𝑥_4&lt;𝑓_𝐶𝐼≤𝑥_3@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劣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  𝑤ℎ𝑒𝑟𝑒  0≤𝑓_𝐶𝐼≤𝑥_4 )┤</a:t>
              </a:r>
              <a:r>
                <a:rPr lang="en-US" altLang="zh-TW" sz="1400" b="0">
                  <a:solidFill>
                    <a:schemeClr val="tx1"/>
                  </a:solidFill>
                  <a:latin typeface="+mn-lt"/>
                </a:rPr>
                <a:t> ,  while</a:t>
              </a:r>
              <a:r>
                <a:rPr lang="en-US" altLang="zh-TW" sz="1400" b="0" baseline="0">
                  <a:solidFill>
                    <a:schemeClr val="tx1"/>
                  </a:solidFill>
                  <a:latin typeface="+mn-lt"/>
                </a:rPr>
                <a:t> given</a:t>
              </a:r>
              <a:endParaRPr lang="en-US" altLang="zh-TW" sz="1400" b="0">
                <a:solidFill>
                  <a:schemeClr val="tx1"/>
                </a:solidFill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3</xdr:col>
      <xdr:colOff>19049</xdr:colOff>
      <xdr:row>12</xdr:row>
      <xdr:rowOff>9525</xdr:rowOff>
    </xdr:from>
    <xdr:to>
      <xdr:col>9</xdr:col>
      <xdr:colOff>9525</xdr:colOff>
      <xdr:row>12</xdr:row>
      <xdr:rowOff>400050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字方塊 4"/>
            <xdr:cNvSpPr txBox="1"/>
          </xdr:nvSpPr>
          <xdr:spPr>
            <a:xfrm>
              <a:off x="2438399" y="5486400"/>
              <a:ext cx="7629526" cy="3905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∀</m:t>
                  </m:r>
                  <m:r>
                    <a:rPr lang="zh-TW" altLang="en-US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,  ∃ </m:t>
                  </m:r>
                  <m:r>
                    <a:rPr lang="en-US" altLang="zh-TW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𝑚𝑎𝑝</m:t>
                  </m:r>
                  <m:r>
                    <a:rPr lang="en-US" altLang="zh-TW" sz="14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altLang="zh-TW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US" altLang="zh-TW" sz="14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=</a:t>
              </a:r>
              <a:r>
                <a:rPr lang="zh-TW" altLang="en-US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分數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[</a:t>
              </a:r>
              <a:r>
                <a:rPr lang="zh-TW" altLang="en-US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 等級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)</a:t>
              </a:r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 ] ,  where n=1,..,7 and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,..,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altLang="zh-TW" sz="1400" b="0" i="1" u="none" strike="noStrike" kern="120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b>
                  </m:sSub>
                </m:oMath>
              </a14:m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in </a:t>
              </a:r>
              <a:r>
                <a:rPr lang="zh-TW" altLang="en-US" sz="1400" baseline="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舒適指數條件對照表</a:t>
              </a:r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ea typeface="微軟正黑體" panose="020B0604030504040204" pitchFamily="34" charset="-120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10" name="文字方塊 4"/>
            <xdr:cNvSpPr txBox="1"/>
          </xdr:nvSpPr>
          <xdr:spPr>
            <a:xfrm>
              <a:off x="2438399" y="5486400"/>
              <a:ext cx="7629526" cy="3905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</a:t>
              </a:r>
              <a:r>
                <a:rPr lang="zh-TW" alt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𝑝_𝑛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,  ∃ </a:t>
              </a:r>
              <a:r>
                <a:rPr lang="en-US" altLang="zh-TW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𝑚𝑎𝑝(𝑝_𝑛)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=</a:t>
              </a:r>
              <a:r>
                <a:rPr lang="zh-TW" altLang="en-US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分數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[</a:t>
              </a:r>
              <a:r>
                <a:rPr lang="zh-TW" altLang="en-US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 等級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(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𝑝_𝑛</a:t>
              </a:r>
              <a:r>
                <a:rPr lang="en-US" altLang="zh-TW" sz="140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)</a:t>
              </a:r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 ] ,  where n=1,..,7 and 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𝑝_1</a:t>
              </a:r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,..,</a:t>
              </a:r>
              <a:r>
                <a:rPr kumimoji="0" lang="en-US" altLang="zh-TW" sz="1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𝑝_7</a:t>
              </a:r>
              <a:r>
                <a:rPr lang="en-US" altLang="zh-TW" sz="1400" baseline="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in </a:t>
              </a:r>
              <a:r>
                <a:rPr lang="zh-TW" altLang="en-US" sz="1400" baseline="0">
                  <a:solidFill>
                    <a:schemeClr val="tx1"/>
                  </a:solidFill>
                  <a:latin typeface="Calibri" panose="020F0502020204030204" pitchFamily="34" charset="0"/>
                  <a:ea typeface="微軟正黑體" panose="020B0604030504040204" pitchFamily="34" charset="-120"/>
                  <a:cs typeface="Calibri" panose="020F0502020204030204" pitchFamily="34" charset="0"/>
                </a:rPr>
                <a:t>舒適指數條件對照表</a:t>
              </a:r>
              <a:endParaRPr lang="zh-TW" altLang="en-US" sz="1400">
                <a:solidFill>
                  <a:schemeClr val="tx1"/>
                </a:solidFill>
                <a:latin typeface="Calibri" panose="020F0502020204030204" pitchFamily="34" charset="0"/>
                <a:ea typeface="微軟正黑體" panose="020B0604030504040204" pitchFamily="34" charset="-120"/>
                <a:cs typeface="Calibri" panose="020F0502020204030204" pitchFamily="34" charset="0"/>
              </a:endParaRP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85725</xdr:rowOff>
    </xdr:from>
    <xdr:to>
      <xdr:col>16</xdr:col>
      <xdr:colOff>265381</xdr:colOff>
      <xdr:row>16</xdr:row>
      <xdr:rowOff>161549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04825"/>
          <a:ext cx="10552381" cy="3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19</xdr:row>
      <xdr:rowOff>76200</xdr:rowOff>
    </xdr:from>
    <xdr:to>
      <xdr:col>17</xdr:col>
      <xdr:colOff>379574</xdr:colOff>
      <xdr:row>34</xdr:row>
      <xdr:rowOff>161521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4057650"/>
          <a:ext cx="11399999" cy="3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38</xdr:row>
      <xdr:rowOff>66675</xdr:rowOff>
    </xdr:from>
    <xdr:to>
      <xdr:col>21</xdr:col>
      <xdr:colOff>179242</xdr:colOff>
      <xdr:row>65</xdr:row>
      <xdr:rowOff>104063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7820025"/>
          <a:ext cx="13866667" cy="5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udn.com/weather" TargetMode="External"/><Relationship Id="rId2" Type="http://schemas.openxmlformats.org/officeDocument/2006/relationships/hyperlink" Target="https://qpeplus.cwb.gov.tw/pub/rainmonitor/" TargetMode="External"/><Relationship Id="rId1" Type="http://schemas.openxmlformats.org/officeDocument/2006/relationships/hyperlink" Target="https://zh.wikipedia.org/w/index.php?title=%E9%9B%A8&amp;action=edit&amp;section=7" TargetMode="External"/><Relationship Id="rId4" Type="http://schemas.openxmlformats.org/officeDocument/2006/relationships/hyperlink" Target="https://www.cwb.gov.tw/V8/C/P/Rainfall/Rainfall_10Min_County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eb.archive.org/web/20071206121620/http:/mirror.weather.org.hk/chinese/wxindice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1.25" defaultRowHeight="15" customHeight="1"/>
  <cols>
    <col min="1" max="1" width="5" customWidth="1"/>
    <col min="2" max="2" width="1.75" customWidth="1"/>
    <col min="3" max="3" width="22.875" customWidth="1"/>
    <col min="4" max="4" width="1.625" customWidth="1"/>
    <col min="5" max="5" width="20.125" customWidth="1"/>
    <col min="6" max="6" width="1.625" customWidth="1"/>
    <col min="7" max="7" width="20" customWidth="1"/>
    <col min="8" max="8" width="2" customWidth="1"/>
    <col min="9" max="9" width="18.875" customWidth="1"/>
    <col min="10" max="10" width="1.5" customWidth="1"/>
    <col min="11" max="11" width="10.75" customWidth="1"/>
    <col min="12" max="12" width="1.875" customWidth="1"/>
    <col min="13" max="13" width="12.375" customWidth="1"/>
    <col min="14" max="26" width="6.75" customWidth="1"/>
  </cols>
  <sheetData>
    <row r="1" spans="1:26" ht="18.75" customHeight="1">
      <c r="A1" s="2"/>
      <c r="B1" s="344">
        <v>43378</v>
      </c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9.5" customHeight="1">
      <c r="A2" s="3"/>
      <c r="B2" s="346" t="s">
        <v>0</v>
      </c>
      <c r="C2" s="347"/>
      <c r="D2" s="348" t="s">
        <v>1</v>
      </c>
      <c r="E2" s="347"/>
      <c r="F2" s="349" t="s">
        <v>2</v>
      </c>
      <c r="G2" s="347"/>
      <c r="H2" s="350" t="s">
        <v>12</v>
      </c>
      <c r="I2" s="347"/>
      <c r="J2" s="351" t="s">
        <v>3</v>
      </c>
      <c r="K2" s="347"/>
      <c r="L2" s="352" t="s">
        <v>13</v>
      </c>
      <c r="M2" s="35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2" customHeight="1">
      <c r="A3" s="2"/>
      <c r="B3" s="7"/>
      <c r="C3" s="8" t="s">
        <v>16</v>
      </c>
      <c r="D3" s="9" t="s">
        <v>6</v>
      </c>
      <c r="E3" s="8" t="s">
        <v>17</v>
      </c>
      <c r="F3" s="9" t="s">
        <v>18</v>
      </c>
      <c r="G3" s="8" t="s">
        <v>19</v>
      </c>
      <c r="H3" s="11" t="s">
        <v>18</v>
      </c>
      <c r="I3" s="13" t="s">
        <v>20</v>
      </c>
      <c r="J3" s="8"/>
      <c r="K3" s="8" t="s">
        <v>21</v>
      </c>
      <c r="L3" s="8"/>
      <c r="M3" s="15" t="s">
        <v>22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.75" customHeight="1">
      <c r="A4" s="2"/>
      <c r="B4" s="9" t="s">
        <v>18</v>
      </c>
      <c r="C4" s="8" t="s">
        <v>24</v>
      </c>
      <c r="D4" s="9" t="s">
        <v>6</v>
      </c>
      <c r="E4" s="8" t="s">
        <v>25</v>
      </c>
      <c r="F4" s="2"/>
      <c r="G4" s="8"/>
      <c r="H4" s="2"/>
      <c r="I4" s="8"/>
      <c r="J4" s="15" t="s">
        <v>18</v>
      </c>
      <c r="K4" s="15" t="s">
        <v>26</v>
      </c>
      <c r="L4" s="15" t="s">
        <v>27</v>
      </c>
      <c r="M4" s="15" t="s">
        <v>29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>
      <c r="A5" s="2"/>
      <c r="B5" s="9" t="s">
        <v>6</v>
      </c>
      <c r="C5" s="8" t="s">
        <v>31</v>
      </c>
      <c r="D5" s="9" t="s">
        <v>27</v>
      </c>
      <c r="E5" s="15" t="s">
        <v>32</v>
      </c>
      <c r="F5" s="7"/>
      <c r="G5" s="8"/>
      <c r="H5" s="2"/>
      <c r="I5" s="8"/>
      <c r="J5" s="8"/>
      <c r="K5" s="8"/>
      <c r="L5" s="15" t="s">
        <v>27</v>
      </c>
      <c r="M5" s="15" t="s">
        <v>37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.75" customHeight="1">
      <c r="A6" s="2"/>
      <c r="B6" s="9" t="s">
        <v>6</v>
      </c>
      <c r="C6" s="8" t="s">
        <v>42</v>
      </c>
      <c r="D6" s="2"/>
      <c r="E6" s="8"/>
      <c r="F6" s="8"/>
      <c r="G6" s="8"/>
      <c r="H6" s="2"/>
      <c r="I6" s="8"/>
      <c r="J6" s="8"/>
      <c r="K6" s="8"/>
      <c r="L6" s="8"/>
      <c r="M6" s="15" t="s">
        <v>44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.75" customHeight="1">
      <c r="A7" s="2"/>
      <c r="B7" s="9" t="s">
        <v>6</v>
      </c>
      <c r="C7" s="8" t="s">
        <v>49</v>
      </c>
      <c r="D7" s="2"/>
      <c r="E7" s="8"/>
      <c r="F7" s="2"/>
      <c r="G7" s="2"/>
      <c r="H7" s="2"/>
      <c r="I7" s="2"/>
      <c r="J7" s="2"/>
      <c r="K7" s="2"/>
      <c r="L7" s="11" t="s">
        <v>18</v>
      </c>
      <c r="M7" s="15" t="s">
        <v>39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.75" customHeight="1">
      <c r="A8" s="2"/>
      <c r="B8" s="11" t="s">
        <v>18</v>
      </c>
      <c r="C8" s="15" t="s">
        <v>57</v>
      </c>
      <c r="D8" s="2"/>
      <c r="E8" s="8"/>
      <c r="F8" s="2"/>
      <c r="G8" s="2"/>
      <c r="H8" s="2"/>
      <c r="I8" s="2"/>
      <c r="J8" s="2"/>
      <c r="K8" s="2"/>
      <c r="L8" s="11" t="s">
        <v>18</v>
      </c>
      <c r="M8" s="11" t="s">
        <v>60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2"/>
      <c r="B9" s="2"/>
      <c r="C9" s="8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.75" customHeight="1">
      <c r="A10" s="2"/>
      <c r="B10" s="7"/>
      <c r="C10" s="8"/>
      <c r="D10" s="2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customHeight="1">
      <c r="A11" s="2"/>
      <c r="B11" s="2"/>
      <c r="C11" s="8"/>
      <c r="D11" s="2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.75" customHeight="1">
      <c r="A12" s="2"/>
      <c r="B12" s="2"/>
      <c r="C12" s="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1:M1"/>
    <mergeCell ref="B2:C2"/>
    <mergeCell ref="D2:E2"/>
    <mergeCell ref="F2:G2"/>
    <mergeCell ref="H2:I2"/>
    <mergeCell ref="J2:K2"/>
    <mergeCell ref="L2:M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3"/>
  <sheetViews>
    <sheetView tabSelected="1" workbookViewId="0">
      <selection activeCell="B1" sqref="B1:K1"/>
    </sheetView>
  </sheetViews>
  <sheetFormatPr defaultColWidth="9" defaultRowHeight="15.75"/>
  <cols>
    <col min="1" max="1" width="2.5" style="170" customWidth="1"/>
    <col min="2" max="2" width="11" style="170" customWidth="1"/>
    <col min="3" max="3" width="13.75" style="170" customWidth="1"/>
    <col min="4" max="4" width="16.25" style="170" customWidth="1"/>
    <col min="5" max="5" width="15.125" style="170" customWidth="1"/>
    <col min="6" max="6" width="16.875" style="170" customWidth="1"/>
    <col min="7" max="7" width="14.625" style="170" customWidth="1"/>
    <col min="8" max="9" width="18.75" style="170" customWidth="1"/>
    <col min="10" max="10" width="23.875" style="170" customWidth="1"/>
    <col min="11" max="11" width="25.375" style="170" customWidth="1"/>
    <col min="12" max="12" width="28.375" style="170" customWidth="1"/>
    <col min="13" max="16384" width="9" style="170"/>
  </cols>
  <sheetData>
    <row r="1" spans="2:13" ht="49.5" customHeight="1" thickBot="1">
      <c r="B1" s="391" t="s">
        <v>361</v>
      </c>
      <c r="C1" s="392"/>
      <c r="D1" s="392"/>
      <c r="E1" s="392"/>
      <c r="F1" s="392"/>
      <c r="G1" s="392"/>
      <c r="H1" s="392"/>
      <c r="I1" s="392"/>
      <c r="J1" s="393"/>
      <c r="K1" s="393"/>
    </row>
    <row r="2" spans="2:13" ht="21" thickBot="1">
      <c r="D2" s="292" t="s">
        <v>394</v>
      </c>
      <c r="E2" s="293" t="s">
        <v>386</v>
      </c>
      <c r="F2" s="292" t="s">
        <v>395</v>
      </c>
      <c r="G2" s="293" t="s">
        <v>396</v>
      </c>
      <c r="H2" s="292" t="s">
        <v>397</v>
      </c>
      <c r="I2" s="293" t="s">
        <v>398</v>
      </c>
      <c r="J2" s="384" t="s">
        <v>387</v>
      </c>
      <c r="K2" s="394"/>
    </row>
    <row r="3" spans="2:13" ht="79.5" thickBot="1">
      <c r="B3" s="294" t="s">
        <v>351</v>
      </c>
      <c r="C3" s="295" t="s">
        <v>353</v>
      </c>
      <c r="D3" s="237" t="s">
        <v>220</v>
      </c>
      <c r="E3" s="296" t="s">
        <v>221</v>
      </c>
      <c r="F3" s="237" t="s">
        <v>294</v>
      </c>
      <c r="G3" s="296" t="s">
        <v>222</v>
      </c>
      <c r="H3" s="297" t="s">
        <v>352</v>
      </c>
      <c r="I3" s="298" t="s">
        <v>223</v>
      </c>
      <c r="J3" s="299" t="s">
        <v>369</v>
      </c>
      <c r="K3" s="236" t="s">
        <v>385</v>
      </c>
      <c r="L3" s="300"/>
    </row>
    <row r="4" spans="2:13" ht="36">
      <c r="B4" s="301">
        <v>1</v>
      </c>
      <c r="C4" s="302" t="s">
        <v>388</v>
      </c>
      <c r="D4" s="303" t="s">
        <v>129</v>
      </c>
      <c r="E4" s="230" t="s">
        <v>230</v>
      </c>
      <c r="F4" s="303" t="s">
        <v>234</v>
      </c>
      <c r="G4" s="304" t="s">
        <v>312</v>
      </c>
      <c r="H4" s="305" t="s">
        <v>208</v>
      </c>
      <c r="I4" s="306" t="s">
        <v>345</v>
      </c>
      <c r="J4" s="307" t="s">
        <v>347</v>
      </c>
      <c r="K4" s="308" t="s">
        <v>350</v>
      </c>
    </row>
    <row r="5" spans="2:13" ht="36">
      <c r="B5" s="338">
        <v>0.9</v>
      </c>
      <c r="C5" s="302" t="s">
        <v>399</v>
      </c>
      <c r="D5" s="334" t="s">
        <v>413</v>
      </c>
      <c r="E5" s="224" t="s">
        <v>231</v>
      </c>
      <c r="F5" s="309" t="s">
        <v>203</v>
      </c>
      <c r="G5" s="310" t="s">
        <v>313</v>
      </c>
      <c r="H5" s="309" t="s">
        <v>272</v>
      </c>
      <c r="I5" s="224" t="s">
        <v>344</v>
      </c>
      <c r="J5" s="311" t="s">
        <v>348</v>
      </c>
      <c r="K5" s="312" t="s">
        <v>349</v>
      </c>
    </row>
    <row r="6" spans="2:13" ht="36">
      <c r="B6" s="338">
        <v>0.8</v>
      </c>
      <c r="C6" s="302" t="s">
        <v>400</v>
      </c>
      <c r="D6" s="335" t="s">
        <v>410</v>
      </c>
      <c r="E6" s="225" t="s">
        <v>232</v>
      </c>
      <c r="F6" s="313" t="s">
        <v>274</v>
      </c>
      <c r="G6" s="314" t="s">
        <v>314</v>
      </c>
      <c r="H6" s="313" t="s">
        <v>210</v>
      </c>
      <c r="I6" s="225" t="s">
        <v>343</v>
      </c>
      <c r="J6" s="315" t="s">
        <v>292</v>
      </c>
      <c r="K6" s="316" t="s">
        <v>281</v>
      </c>
    </row>
    <row r="7" spans="2:13" ht="35.450000000000003" customHeight="1">
      <c r="B7" s="338">
        <v>0.4</v>
      </c>
      <c r="C7" s="302" t="s">
        <v>389</v>
      </c>
      <c r="D7" s="336" t="s">
        <v>384</v>
      </c>
      <c r="E7" s="226" t="s">
        <v>229</v>
      </c>
      <c r="F7" s="317" t="s">
        <v>275</v>
      </c>
      <c r="G7" s="318" t="s">
        <v>315</v>
      </c>
      <c r="H7" s="317" t="s">
        <v>273</v>
      </c>
      <c r="I7" s="226" t="s">
        <v>342</v>
      </c>
      <c r="J7" s="319" t="s">
        <v>278</v>
      </c>
      <c r="K7" s="226" t="s">
        <v>280</v>
      </c>
    </row>
    <row r="8" spans="2:13" ht="33.6" customHeight="1" thickBot="1">
      <c r="B8" s="339">
        <v>0.2</v>
      </c>
      <c r="C8" s="320" t="s">
        <v>401</v>
      </c>
      <c r="D8" s="337" t="s">
        <v>411</v>
      </c>
      <c r="E8" s="227" t="s">
        <v>136</v>
      </c>
      <c r="F8" s="321" t="s">
        <v>143</v>
      </c>
      <c r="G8" s="322" t="s">
        <v>316</v>
      </c>
      <c r="H8" s="321" t="s">
        <v>206</v>
      </c>
      <c r="I8" s="227" t="s">
        <v>346</v>
      </c>
      <c r="J8" s="323" t="s">
        <v>279</v>
      </c>
      <c r="K8" s="227" t="s">
        <v>277</v>
      </c>
      <c r="M8" s="324"/>
    </row>
    <row r="9" spans="2:13" ht="32.25" thickBot="1">
      <c r="B9" s="287" t="s">
        <v>382</v>
      </c>
      <c r="C9" s="288" t="s">
        <v>233</v>
      </c>
      <c r="D9" s="289" t="s">
        <v>311</v>
      </c>
      <c r="E9" s="290" t="s">
        <v>291</v>
      </c>
      <c r="H9" s="325"/>
      <c r="J9" s="326"/>
      <c r="K9" s="326"/>
    </row>
    <row r="10" spans="2:13" ht="69" customHeight="1" thickBot="1">
      <c r="B10" s="340" t="s">
        <v>383</v>
      </c>
      <c r="C10" s="387" t="s">
        <v>414</v>
      </c>
      <c r="D10" s="388"/>
      <c r="E10" s="389"/>
      <c r="H10" s="325"/>
      <c r="J10" s="326"/>
      <c r="K10" s="326"/>
    </row>
    <row r="11" spans="2:13" ht="16.5" thickBot="1"/>
    <row r="12" spans="2:13" ht="21.75" thickBot="1">
      <c r="B12" s="395" t="s">
        <v>412</v>
      </c>
      <c r="C12" s="396"/>
      <c r="D12" s="396"/>
      <c r="E12" s="396"/>
      <c r="F12" s="396"/>
      <c r="G12" s="396"/>
      <c r="H12" s="396"/>
      <c r="I12" s="397"/>
      <c r="J12" s="384" t="s">
        <v>252</v>
      </c>
      <c r="K12" s="398"/>
    </row>
    <row r="13" spans="2:13">
      <c r="B13" s="245"/>
      <c r="C13" s="166"/>
      <c r="D13" s="245"/>
      <c r="E13" s="189"/>
      <c r="F13" s="189"/>
      <c r="G13" s="189"/>
      <c r="H13" s="189"/>
      <c r="I13" s="166"/>
      <c r="J13" s="245"/>
      <c r="K13" s="166"/>
    </row>
    <row r="14" spans="2:13" ht="16.5">
      <c r="B14" s="167" t="s">
        <v>246</v>
      </c>
      <c r="C14" s="168" t="s">
        <v>360</v>
      </c>
      <c r="D14" s="167"/>
      <c r="E14" s="171"/>
      <c r="F14" s="171"/>
      <c r="G14" s="171"/>
      <c r="H14" s="171"/>
      <c r="I14" s="168"/>
      <c r="J14" s="372" t="s">
        <v>319</v>
      </c>
      <c r="K14" s="386"/>
    </row>
    <row r="15" spans="2:13" ht="16.5">
      <c r="B15" s="167"/>
      <c r="C15" s="168"/>
      <c r="D15" s="167"/>
      <c r="E15" s="171"/>
      <c r="F15" s="171"/>
      <c r="G15" s="171"/>
      <c r="H15" s="171"/>
      <c r="I15" s="168"/>
      <c r="J15" s="372" t="s">
        <v>320</v>
      </c>
      <c r="K15" s="386"/>
    </row>
    <row r="16" spans="2:13" ht="16.5">
      <c r="B16" s="167"/>
      <c r="C16" s="168"/>
      <c r="D16" s="167"/>
      <c r="E16" s="171"/>
      <c r="F16" s="171"/>
      <c r="G16" s="171"/>
      <c r="H16" s="171"/>
      <c r="I16" s="168"/>
      <c r="J16" s="291"/>
      <c r="K16" s="327"/>
    </row>
    <row r="17" spans="2:11" ht="16.5">
      <c r="B17" s="167"/>
      <c r="C17" s="168"/>
      <c r="D17" s="167"/>
      <c r="E17" s="171"/>
      <c r="F17" s="171"/>
      <c r="G17" s="171"/>
      <c r="H17" s="171"/>
      <c r="I17" s="168"/>
      <c r="J17" s="291"/>
      <c r="K17" s="327"/>
    </row>
    <row r="18" spans="2:11" ht="16.5">
      <c r="B18" s="167" t="s">
        <v>247</v>
      </c>
      <c r="C18" s="168" t="s">
        <v>245</v>
      </c>
      <c r="D18" s="167"/>
      <c r="E18" s="171"/>
      <c r="F18" s="171"/>
      <c r="G18" s="171"/>
      <c r="H18" s="171"/>
      <c r="I18" s="168"/>
      <c r="J18" s="372" t="s">
        <v>317</v>
      </c>
      <c r="K18" s="386"/>
    </row>
    <row r="19" spans="2:11" ht="16.5">
      <c r="B19" s="167"/>
      <c r="C19" s="168"/>
      <c r="D19" s="167"/>
      <c r="E19" s="171"/>
      <c r="F19" s="171"/>
      <c r="G19" s="171"/>
      <c r="H19" s="171"/>
      <c r="I19" s="168"/>
      <c r="J19" s="372" t="s">
        <v>318</v>
      </c>
      <c r="K19" s="386"/>
    </row>
    <row r="20" spans="2:11" ht="18.75">
      <c r="B20" s="167"/>
      <c r="C20" s="168"/>
      <c r="D20" s="328"/>
      <c r="E20" s="171"/>
      <c r="F20" s="171"/>
      <c r="G20" s="171"/>
      <c r="H20" s="171"/>
      <c r="I20" s="168"/>
      <c r="J20" s="167"/>
      <c r="K20" s="168"/>
    </row>
    <row r="21" spans="2:11" ht="18.75">
      <c r="B21" s="167"/>
      <c r="C21" s="168"/>
      <c r="D21" s="328"/>
      <c r="E21" s="171"/>
      <c r="F21" s="171"/>
      <c r="G21" s="171"/>
      <c r="H21" s="171"/>
      <c r="I21" s="168"/>
      <c r="J21" s="167"/>
      <c r="K21" s="168"/>
    </row>
    <row r="22" spans="2:11" ht="16.5">
      <c r="B22" s="167"/>
      <c r="C22" s="168"/>
      <c r="D22" s="167"/>
      <c r="E22" s="171"/>
      <c r="F22" s="171"/>
      <c r="G22" s="171"/>
      <c r="H22" s="171"/>
      <c r="I22" s="168"/>
      <c r="J22" s="372"/>
      <c r="K22" s="386"/>
    </row>
    <row r="23" spans="2:11" ht="16.5">
      <c r="B23" s="167" t="s">
        <v>248</v>
      </c>
      <c r="C23" s="168" t="s">
        <v>250</v>
      </c>
      <c r="D23" s="167"/>
      <c r="E23" s="171"/>
      <c r="F23" s="171"/>
      <c r="G23" s="171"/>
      <c r="H23" s="171"/>
      <c r="I23" s="168"/>
      <c r="J23" s="372" t="s">
        <v>321</v>
      </c>
      <c r="K23" s="386"/>
    </row>
    <row r="24" spans="2:11" ht="39" customHeight="1">
      <c r="B24" s="167"/>
      <c r="C24" s="168"/>
      <c r="D24" s="167"/>
      <c r="E24" s="171"/>
      <c r="F24" s="171"/>
      <c r="G24" s="171"/>
      <c r="H24" s="171"/>
      <c r="I24" s="168"/>
      <c r="J24" s="372" t="s">
        <v>322</v>
      </c>
      <c r="K24" s="386"/>
    </row>
    <row r="25" spans="2:11" ht="16.5">
      <c r="B25" s="167"/>
      <c r="C25" s="168"/>
      <c r="D25" s="167"/>
      <c r="E25" s="171"/>
      <c r="F25" s="171"/>
      <c r="G25" s="171"/>
      <c r="H25" s="171"/>
      <c r="I25" s="168"/>
      <c r="J25" s="372" t="s">
        <v>295</v>
      </c>
      <c r="K25" s="386"/>
    </row>
    <row r="26" spans="2:11" ht="16.5">
      <c r="B26" s="167"/>
      <c r="C26" s="168"/>
      <c r="D26" s="167"/>
      <c r="E26" s="171"/>
      <c r="F26" s="171"/>
      <c r="G26" s="171"/>
      <c r="H26" s="171"/>
      <c r="I26" s="168"/>
      <c r="J26" s="372" t="s">
        <v>306</v>
      </c>
      <c r="K26" s="386"/>
    </row>
    <row r="27" spans="2:11" ht="16.5">
      <c r="B27" s="167"/>
      <c r="C27" s="168"/>
      <c r="D27" s="167"/>
      <c r="E27" s="171"/>
      <c r="F27" s="171"/>
      <c r="G27" s="171"/>
      <c r="H27" s="171"/>
      <c r="I27" s="168"/>
      <c r="J27" s="372" t="s">
        <v>380</v>
      </c>
      <c r="K27" s="386"/>
    </row>
    <row r="28" spans="2:11">
      <c r="B28" s="167"/>
      <c r="C28" s="168"/>
      <c r="D28" s="167"/>
      <c r="E28" s="171"/>
      <c r="F28" s="171"/>
      <c r="G28" s="171"/>
      <c r="H28" s="171"/>
      <c r="I28" s="168"/>
      <c r="J28" s="167"/>
      <c r="K28" s="168"/>
    </row>
    <row r="29" spans="2:11">
      <c r="B29" s="167"/>
      <c r="C29" s="168"/>
      <c r="D29" s="167"/>
      <c r="E29" s="171"/>
      <c r="F29" s="171"/>
      <c r="G29" s="171"/>
      <c r="H29" s="171"/>
      <c r="I29" s="168"/>
      <c r="J29" s="167"/>
      <c r="K29" s="168"/>
    </row>
    <row r="30" spans="2:11">
      <c r="B30" s="167"/>
      <c r="C30" s="168"/>
      <c r="D30" s="167"/>
      <c r="E30" s="171"/>
      <c r="F30" s="171"/>
      <c r="G30" s="171"/>
      <c r="H30" s="171"/>
      <c r="I30" s="168"/>
      <c r="J30" s="167"/>
      <c r="K30" s="168"/>
    </row>
    <row r="31" spans="2:11">
      <c r="B31" s="167"/>
      <c r="C31" s="168"/>
      <c r="D31" s="167"/>
      <c r="E31" s="171"/>
      <c r="F31" s="171"/>
      <c r="G31" s="171"/>
      <c r="H31" s="171"/>
      <c r="I31" s="168"/>
      <c r="J31" s="167"/>
      <c r="K31" s="168"/>
    </row>
    <row r="32" spans="2:11" ht="31.5">
      <c r="B32" s="167" t="s">
        <v>249</v>
      </c>
      <c r="C32" s="241" t="s">
        <v>296</v>
      </c>
      <c r="D32" s="167"/>
      <c r="E32" s="171"/>
      <c r="F32" s="171"/>
      <c r="G32" s="171"/>
      <c r="H32" s="171"/>
      <c r="I32" s="168"/>
      <c r="J32" s="372" t="s">
        <v>297</v>
      </c>
      <c r="K32" s="386"/>
    </row>
    <row r="33" spans="2:11" ht="16.5">
      <c r="B33" s="167"/>
      <c r="C33" s="241"/>
      <c r="D33" s="167"/>
      <c r="E33" s="171"/>
      <c r="F33" s="171"/>
      <c r="G33" s="171"/>
      <c r="H33" s="171"/>
      <c r="I33" s="168"/>
      <c r="J33" s="291"/>
      <c r="K33" s="327"/>
    </row>
    <row r="34" spans="2:11" ht="16.5">
      <c r="B34" s="167"/>
      <c r="C34" s="241"/>
      <c r="D34" s="167"/>
      <c r="E34" s="171"/>
      <c r="F34" s="171"/>
      <c r="G34" s="171"/>
      <c r="H34" s="171"/>
      <c r="I34" s="168"/>
      <c r="J34" s="291"/>
      <c r="K34" s="327"/>
    </row>
    <row r="35" spans="2:11" ht="16.5">
      <c r="B35" s="167" t="s">
        <v>251</v>
      </c>
      <c r="C35" s="241" t="s">
        <v>363</v>
      </c>
      <c r="D35" s="167"/>
      <c r="E35" s="171"/>
      <c r="F35" s="171"/>
      <c r="G35" s="171"/>
      <c r="H35" s="171"/>
      <c r="I35" s="168"/>
      <c r="J35" s="372" t="s">
        <v>251</v>
      </c>
      <c r="K35" s="386"/>
    </row>
    <row r="36" spans="2:11" ht="24" customHeight="1">
      <c r="B36" s="167"/>
      <c r="C36" s="241" t="s">
        <v>364</v>
      </c>
      <c r="D36" s="167"/>
      <c r="E36" s="171"/>
      <c r="F36" s="171"/>
      <c r="G36" s="171"/>
      <c r="H36" s="171"/>
      <c r="I36" s="168"/>
      <c r="J36" s="372" t="s">
        <v>402</v>
      </c>
      <c r="K36" s="386"/>
    </row>
    <row r="37" spans="2:11" ht="16.5">
      <c r="B37" s="167"/>
      <c r="C37" s="241"/>
      <c r="D37" s="167"/>
      <c r="E37" s="171"/>
      <c r="F37" s="171"/>
      <c r="G37" s="171"/>
      <c r="H37" s="171"/>
      <c r="I37" s="168"/>
      <c r="J37" s="372" t="s">
        <v>366</v>
      </c>
      <c r="K37" s="386"/>
    </row>
    <row r="38" spans="2:11" ht="16.5">
      <c r="B38" s="167"/>
      <c r="C38" s="241"/>
      <c r="D38" s="167"/>
      <c r="E38" s="171"/>
      <c r="F38" s="171"/>
      <c r="G38" s="171"/>
      <c r="H38" s="171"/>
      <c r="I38" s="168"/>
      <c r="J38" s="372" t="s">
        <v>403</v>
      </c>
      <c r="K38" s="386"/>
    </row>
    <row r="39" spans="2:11" ht="16.5">
      <c r="B39" s="167"/>
      <c r="C39" s="241"/>
      <c r="D39" s="167"/>
      <c r="E39" s="171"/>
      <c r="F39" s="171"/>
      <c r="G39" s="171"/>
      <c r="H39" s="171"/>
      <c r="I39" s="168"/>
      <c r="J39" s="372" t="s">
        <v>404</v>
      </c>
      <c r="K39" s="386"/>
    </row>
    <row r="40" spans="2:11" ht="16.5">
      <c r="B40" s="167"/>
      <c r="C40" s="241"/>
      <c r="D40" s="167"/>
      <c r="E40" s="171"/>
      <c r="F40" s="171"/>
      <c r="G40" s="171"/>
      <c r="H40" s="171"/>
      <c r="I40" s="168"/>
      <c r="J40" s="291"/>
      <c r="K40" s="327"/>
    </row>
    <row r="41" spans="2:11" ht="16.5">
      <c r="B41" s="167"/>
      <c r="C41" s="241"/>
      <c r="D41" s="167"/>
      <c r="E41" s="171"/>
      <c r="F41" s="171"/>
      <c r="G41" s="171"/>
      <c r="H41" s="171"/>
      <c r="I41" s="168"/>
      <c r="J41" s="372" t="s">
        <v>405</v>
      </c>
      <c r="K41" s="386"/>
    </row>
    <row r="42" spans="2:11" ht="16.5">
      <c r="B42" s="167"/>
      <c r="C42" s="241"/>
      <c r="D42" s="167"/>
      <c r="E42" s="171"/>
      <c r="F42" s="171"/>
      <c r="G42" s="171"/>
      <c r="H42" s="171"/>
      <c r="I42" s="168"/>
      <c r="J42" s="372" t="s">
        <v>390</v>
      </c>
      <c r="K42" s="386"/>
    </row>
    <row r="43" spans="2:11" ht="16.5">
      <c r="B43" s="167"/>
      <c r="C43" s="241"/>
      <c r="D43" s="167"/>
      <c r="E43" s="171"/>
      <c r="F43" s="171"/>
      <c r="G43" s="171"/>
      <c r="H43" s="171"/>
      <c r="I43" s="168"/>
      <c r="J43" s="291"/>
      <c r="K43" s="327"/>
    </row>
    <row r="44" spans="2:11" ht="16.5">
      <c r="B44" s="167"/>
      <c r="C44" s="241"/>
      <c r="D44" s="167"/>
      <c r="E44" s="171"/>
      <c r="F44" s="171"/>
      <c r="G44" s="171"/>
      <c r="H44" s="171"/>
      <c r="I44" s="168"/>
      <c r="J44" s="291"/>
      <c r="K44" s="327"/>
    </row>
    <row r="45" spans="2:11" ht="16.5">
      <c r="B45" s="167"/>
      <c r="C45" s="241"/>
      <c r="D45" s="167"/>
      <c r="E45" s="171"/>
      <c r="F45" s="171"/>
      <c r="G45" s="171"/>
      <c r="H45" s="171"/>
      <c r="I45" s="168"/>
      <c r="J45" s="291"/>
      <c r="K45" s="327"/>
    </row>
    <row r="46" spans="2:11" ht="16.5">
      <c r="B46" s="167"/>
      <c r="C46" s="241"/>
      <c r="D46" s="167"/>
      <c r="E46" s="171"/>
      <c r="F46" s="171"/>
      <c r="G46" s="171"/>
      <c r="H46" s="171"/>
      <c r="I46" s="168"/>
      <c r="J46" s="291"/>
      <c r="K46" s="327"/>
    </row>
    <row r="47" spans="2:11" ht="16.5">
      <c r="B47" s="167"/>
      <c r="C47" s="241"/>
      <c r="D47" s="167"/>
      <c r="E47" s="171"/>
      <c r="F47" s="171"/>
      <c r="G47" s="171"/>
      <c r="H47" s="171"/>
      <c r="I47" s="168"/>
      <c r="J47" s="291"/>
      <c r="K47" s="327"/>
    </row>
    <row r="48" spans="2:11" ht="16.5">
      <c r="B48" s="167" t="s">
        <v>365</v>
      </c>
      <c r="C48" s="241" t="s">
        <v>298</v>
      </c>
      <c r="D48" s="167"/>
      <c r="E48" s="171"/>
      <c r="F48" s="171"/>
      <c r="G48" s="171"/>
      <c r="H48" s="171"/>
      <c r="I48" s="168"/>
      <c r="J48" s="372" t="s">
        <v>365</v>
      </c>
      <c r="K48" s="386"/>
    </row>
    <row r="49" spans="2:11" ht="16.5">
      <c r="B49" s="167"/>
      <c r="C49" s="241" t="s">
        <v>299</v>
      </c>
      <c r="D49" s="167"/>
      <c r="E49" s="171"/>
      <c r="F49" s="171"/>
      <c r="G49" s="171"/>
      <c r="H49" s="171"/>
      <c r="I49" s="168"/>
      <c r="J49" s="372" t="s">
        <v>302</v>
      </c>
      <c r="K49" s="386"/>
    </row>
    <row r="50" spans="2:11" ht="16.5">
      <c r="B50" s="167"/>
      <c r="C50" s="168" t="s">
        <v>300</v>
      </c>
      <c r="D50" s="167"/>
      <c r="E50" s="171"/>
      <c r="F50" s="329"/>
      <c r="G50" s="171"/>
      <c r="H50" s="171"/>
      <c r="I50" s="168"/>
      <c r="J50" s="372" t="s">
        <v>303</v>
      </c>
      <c r="K50" s="386"/>
    </row>
    <row r="51" spans="2:11" ht="16.5">
      <c r="B51" s="167"/>
      <c r="C51" s="168" t="s">
        <v>301</v>
      </c>
      <c r="D51" s="167"/>
      <c r="E51" s="171"/>
      <c r="F51" s="329"/>
      <c r="G51" s="171"/>
      <c r="H51" s="171"/>
      <c r="I51" s="168"/>
      <c r="J51" s="372" t="s">
        <v>391</v>
      </c>
      <c r="K51" s="386"/>
    </row>
    <row r="52" spans="2:11" ht="16.5" customHeight="1">
      <c r="B52" s="167"/>
      <c r="C52" s="241"/>
      <c r="D52" s="167"/>
      <c r="E52" s="171"/>
      <c r="F52" s="171"/>
      <c r="G52" s="171"/>
      <c r="H52" s="171"/>
      <c r="I52" s="168"/>
      <c r="J52" s="372" t="s">
        <v>392</v>
      </c>
      <c r="K52" s="386"/>
    </row>
    <row r="53" spans="2:11" ht="16.5">
      <c r="B53" s="167"/>
      <c r="C53" s="241"/>
      <c r="D53" s="167"/>
      <c r="E53" s="171"/>
      <c r="F53" s="171"/>
      <c r="G53" s="171"/>
      <c r="H53" s="171"/>
      <c r="I53" s="168"/>
      <c r="J53" s="372" t="s">
        <v>367</v>
      </c>
      <c r="K53" s="386"/>
    </row>
    <row r="54" spans="2:11" ht="16.5" thickBot="1">
      <c r="B54" s="167"/>
      <c r="C54" s="241"/>
      <c r="D54" s="167"/>
      <c r="E54" s="171"/>
      <c r="F54" s="171"/>
      <c r="G54" s="171"/>
      <c r="H54" s="171"/>
      <c r="I54" s="168"/>
      <c r="J54" s="372" t="s">
        <v>406</v>
      </c>
      <c r="K54" s="390"/>
    </row>
    <row r="55" spans="2:11" ht="19.5">
      <c r="B55" s="167"/>
      <c r="C55" s="241"/>
      <c r="D55" s="167"/>
      <c r="E55" s="171"/>
      <c r="F55" s="171"/>
      <c r="G55" s="330" t="s">
        <v>407</v>
      </c>
      <c r="H55" s="341">
        <f>B5^4</f>
        <v>0.65610000000000013</v>
      </c>
      <c r="I55" s="168"/>
      <c r="J55" s="372" t="s">
        <v>368</v>
      </c>
      <c r="K55" s="386"/>
    </row>
    <row r="56" spans="2:11" ht="19.5">
      <c r="B56" s="167"/>
      <c r="C56" s="241"/>
      <c r="D56" s="167"/>
      <c r="E56" s="171"/>
      <c r="F56" s="171"/>
      <c r="G56" s="331" t="s">
        <v>393</v>
      </c>
      <c r="H56" s="342">
        <f t="shared" ref="H56" si="0">B6^4</f>
        <v>0.40960000000000019</v>
      </c>
      <c r="I56" s="168"/>
      <c r="J56" s="372"/>
      <c r="K56" s="386"/>
    </row>
    <row r="57" spans="2:11" ht="19.5">
      <c r="B57" s="167"/>
      <c r="C57" s="168"/>
      <c r="D57" s="167"/>
      <c r="E57" s="171"/>
      <c r="F57" s="329"/>
      <c r="G57" s="331" t="s">
        <v>408</v>
      </c>
      <c r="H57" s="342">
        <f>B7^4</f>
        <v>2.5600000000000012E-2</v>
      </c>
      <c r="I57" s="168"/>
      <c r="J57" s="372"/>
      <c r="K57" s="386"/>
    </row>
    <row r="58" spans="2:11" ht="20.25" thickBot="1">
      <c r="B58" s="167"/>
      <c r="C58" s="168"/>
      <c r="D58" s="167"/>
      <c r="E58" s="171"/>
      <c r="F58" s="329"/>
      <c r="G58" s="332" t="s">
        <v>409</v>
      </c>
      <c r="H58" s="343">
        <f>B8^4</f>
        <v>1.6000000000000007E-3</v>
      </c>
      <c r="I58" s="168"/>
      <c r="J58" s="291"/>
      <c r="K58" s="327"/>
    </row>
    <row r="59" spans="2:11" ht="16.5">
      <c r="B59" s="167"/>
      <c r="C59" s="168"/>
      <c r="D59" s="167"/>
      <c r="E59" s="171"/>
      <c r="F59" s="329"/>
      <c r="I59" s="168"/>
      <c r="J59" s="291"/>
      <c r="K59" s="327"/>
    </row>
    <row r="60" spans="2:11" ht="16.5" thickBot="1">
      <c r="B60" s="248"/>
      <c r="C60" s="169"/>
      <c r="D60" s="248"/>
      <c r="E60" s="244"/>
      <c r="F60" s="244"/>
      <c r="G60" s="244"/>
      <c r="H60" s="244"/>
      <c r="I60" s="169"/>
      <c r="J60" s="248"/>
      <c r="K60" s="169"/>
    </row>
    <row r="61" spans="2:11">
      <c r="D61" s="333"/>
    </row>
    <row r="62" spans="2:11">
      <c r="D62" s="333"/>
    </row>
    <row r="63" spans="2:11">
      <c r="D63" s="333"/>
    </row>
  </sheetData>
  <mergeCells count="33">
    <mergeCell ref="J25:K25"/>
    <mergeCell ref="B1:K1"/>
    <mergeCell ref="J2:K2"/>
    <mergeCell ref="B12:I12"/>
    <mergeCell ref="J12:K12"/>
    <mergeCell ref="J14:K14"/>
    <mergeCell ref="J15:K15"/>
    <mergeCell ref="J18:K18"/>
    <mergeCell ref="J19:K19"/>
    <mergeCell ref="J22:K22"/>
    <mergeCell ref="J23:K23"/>
    <mergeCell ref="J24:K24"/>
    <mergeCell ref="J27:K27"/>
    <mergeCell ref="J32:K32"/>
    <mergeCell ref="J35:K35"/>
    <mergeCell ref="J36:K36"/>
    <mergeCell ref="J37:K37"/>
    <mergeCell ref="J56:K56"/>
    <mergeCell ref="J57:K57"/>
    <mergeCell ref="C10:E10"/>
    <mergeCell ref="J50:K50"/>
    <mergeCell ref="J51:K51"/>
    <mergeCell ref="J52:K52"/>
    <mergeCell ref="J53:K53"/>
    <mergeCell ref="J54:K54"/>
    <mergeCell ref="J55:K55"/>
    <mergeCell ref="J38:K38"/>
    <mergeCell ref="J39:K39"/>
    <mergeCell ref="J41:K41"/>
    <mergeCell ref="J42:K42"/>
    <mergeCell ref="J48:K48"/>
    <mergeCell ref="J49:K49"/>
    <mergeCell ref="J26:K2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opLeftCell="A16" workbookViewId="0">
      <selection activeCell="B5" sqref="B5"/>
    </sheetView>
  </sheetViews>
  <sheetFormatPr defaultColWidth="9" defaultRowHeight="15.75"/>
  <cols>
    <col min="1" max="2" width="9" style="52"/>
    <col min="3" max="3" width="13.75" style="52" customWidth="1"/>
    <col min="4" max="4" width="16.125" style="52" customWidth="1"/>
    <col min="5" max="5" width="15.125" style="52" customWidth="1"/>
    <col min="6" max="6" width="16.875" style="52" customWidth="1"/>
    <col min="7" max="7" width="14.625" style="52" customWidth="1"/>
    <col min="8" max="9" width="18.75" style="52" customWidth="1"/>
    <col min="10" max="10" width="23.875" style="52" customWidth="1"/>
    <col min="11" max="11" width="21.625" style="52" customWidth="1"/>
    <col min="12" max="12" width="28.375" style="52" customWidth="1"/>
    <col min="13" max="16384" width="9" style="52"/>
  </cols>
  <sheetData>
    <row r="1" spans="1:13" ht="21.75" thickBot="1">
      <c r="B1" s="399" t="s">
        <v>243</v>
      </c>
      <c r="C1" s="378"/>
      <c r="D1" s="378"/>
      <c r="E1" s="378"/>
      <c r="F1" s="378"/>
      <c r="G1" s="378"/>
      <c r="H1" s="378"/>
      <c r="I1" s="378"/>
      <c r="J1" s="345"/>
      <c r="K1" s="345"/>
    </row>
    <row r="2" spans="1:13" ht="21" thickBot="1">
      <c r="D2" s="161" t="s">
        <v>235</v>
      </c>
      <c r="E2" s="162" t="s">
        <v>216</v>
      </c>
      <c r="F2" s="161" t="s">
        <v>217</v>
      </c>
      <c r="G2" s="162" t="s">
        <v>284</v>
      </c>
      <c r="H2" s="161" t="s">
        <v>218</v>
      </c>
      <c r="I2" s="162" t="s">
        <v>219</v>
      </c>
      <c r="J2" s="379" t="s">
        <v>286</v>
      </c>
      <c r="K2" s="380"/>
    </row>
    <row r="3" spans="1:13" ht="81.75" customHeight="1" thickBot="1">
      <c r="B3" s="163" t="s">
        <v>237</v>
      </c>
      <c r="C3" s="228" t="s">
        <v>236</v>
      </c>
      <c r="D3" s="238" t="s">
        <v>220</v>
      </c>
      <c r="E3" s="239" t="s">
        <v>221</v>
      </c>
      <c r="F3" s="237" t="s">
        <v>294</v>
      </c>
      <c r="G3" s="239" t="s">
        <v>222</v>
      </c>
      <c r="H3" s="252" t="s">
        <v>293</v>
      </c>
      <c r="I3" s="253" t="s">
        <v>223</v>
      </c>
      <c r="J3" s="237" t="s">
        <v>304</v>
      </c>
      <c r="K3" s="236" t="s">
        <v>305</v>
      </c>
      <c r="L3" s="234"/>
    </row>
    <row r="4" spans="1:13" ht="31.5">
      <c r="B4" s="164">
        <v>1</v>
      </c>
      <c r="C4" s="232" t="s">
        <v>238</v>
      </c>
      <c r="D4" s="229" t="s">
        <v>129</v>
      </c>
      <c r="E4" s="230" t="s">
        <v>230</v>
      </c>
      <c r="F4" s="229" t="s">
        <v>234</v>
      </c>
      <c r="G4" s="231" t="s">
        <v>312</v>
      </c>
      <c r="H4" s="144" t="s">
        <v>208</v>
      </c>
      <c r="I4" s="145" t="s">
        <v>147</v>
      </c>
      <c r="J4" s="231" t="s">
        <v>276</v>
      </c>
      <c r="K4" s="251" t="s">
        <v>285</v>
      </c>
    </row>
    <row r="5" spans="1:13" ht="34.5" customHeight="1">
      <c r="B5" s="164">
        <v>0.8</v>
      </c>
      <c r="C5" s="232" t="s">
        <v>239</v>
      </c>
      <c r="D5" s="146" t="s">
        <v>130</v>
      </c>
      <c r="E5" s="224" t="s">
        <v>231</v>
      </c>
      <c r="F5" s="146" t="s">
        <v>203</v>
      </c>
      <c r="G5" s="147" t="s">
        <v>313</v>
      </c>
      <c r="H5" s="146" t="s">
        <v>272</v>
      </c>
      <c r="I5" s="148" t="s">
        <v>148</v>
      </c>
      <c r="J5" s="147" t="s">
        <v>292</v>
      </c>
      <c r="K5" s="250" t="s">
        <v>281</v>
      </c>
    </row>
    <row r="6" spans="1:13" ht="31.5">
      <c r="B6" s="164">
        <v>0.6</v>
      </c>
      <c r="C6" s="232" t="s">
        <v>240</v>
      </c>
      <c r="D6" s="149" t="s">
        <v>131</v>
      </c>
      <c r="E6" s="225" t="s">
        <v>232</v>
      </c>
      <c r="F6" s="149" t="s">
        <v>274</v>
      </c>
      <c r="G6" s="150" t="s">
        <v>314</v>
      </c>
      <c r="H6" s="149" t="s">
        <v>210</v>
      </c>
      <c r="I6" s="151" t="s">
        <v>149</v>
      </c>
      <c r="J6" s="150" t="s">
        <v>278</v>
      </c>
      <c r="K6" s="151" t="s">
        <v>280</v>
      </c>
    </row>
    <row r="7" spans="1:13" ht="31.5">
      <c r="B7" s="164">
        <v>0.4</v>
      </c>
      <c r="C7" s="232" t="s">
        <v>241</v>
      </c>
      <c r="D7" s="152" t="s">
        <v>137</v>
      </c>
      <c r="E7" s="226" t="s">
        <v>229</v>
      </c>
      <c r="F7" s="152" t="s">
        <v>275</v>
      </c>
      <c r="G7" s="153" t="s">
        <v>315</v>
      </c>
      <c r="H7" s="152" t="s">
        <v>273</v>
      </c>
      <c r="I7" s="154" t="s">
        <v>150</v>
      </c>
      <c r="J7" s="153" t="s">
        <v>279</v>
      </c>
      <c r="K7" s="154" t="s">
        <v>277</v>
      </c>
    </row>
    <row r="8" spans="1:13" ht="32.25" thickBot="1">
      <c r="B8" s="165">
        <v>0.2</v>
      </c>
      <c r="C8" s="233" t="s">
        <v>242</v>
      </c>
      <c r="D8" s="155" t="s">
        <v>138</v>
      </c>
      <c r="E8" s="227" t="s">
        <v>136</v>
      </c>
      <c r="F8" s="155" t="s">
        <v>143</v>
      </c>
      <c r="G8" s="156" t="s">
        <v>316</v>
      </c>
      <c r="H8" s="155" t="s">
        <v>206</v>
      </c>
      <c r="I8" s="157" t="s">
        <v>151</v>
      </c>
      <c r="J8" s="156" t="s">
        <v>282</v>
      </c>
      <c r="K8" s="157" t="s">
        <v>283</v>
      </c>
      <c r="M8" s="158"/>
    </row>
    <row r="9" spans="1:13" ht="31.5">
      <c r="B9" s="160" t="s">
        <v>271</v>
      </c>
      <c r="C9" s="260" t="s">
        <v>233</v>
      </c>
      <c r="D9" s="261" t="s">
        <v>311</v>
      </c>
      <c r="E9" s="261" t="s">
        <v>291</v>
      </c>
      <c r="H9" s="216"/>
      <c r="J9" s="235"/>
      <c r="K9" s="235"/>
    </row>
    <row r="10" spans="1:13" ht="16.5" thickBot="1"/>
    <row r="11" spans="1:13" ht="21.75" thickBot="1">
      <c r="B11" s="381" t="s">
        <v>290</v>
      </c>
      <c r="C11" s="382"/>
      <c r="D11" s="382"/>
      <c r="E11" s="382"/>
      <c r="F11" s="382"/>
      <c r="G11" s="382"/>
      <c r="H11" s="382"/>
      <c r="I11" s="383"/>
      <c r="J11" s="384" t="s">
        <v>252</v>
      </c>
      <c r="K11" s="385"/>
    </row>
    <row r="12" spans="1:13">
      <c r="B12" s="113"/>
      <c r="C12" s="115"/>
      <c r="D12" s="113"/>
      <c r="E12" s="114"/>
      <c r="F12" s="114"/>
      <c r="G12" s="114"/>
      <c r="H12" s="114"/>
      <c r="I12" s="115"/>
      <c r="J12" s="245"/>
      <c r="K12" s="166"/>
    </row>
    <row r="13" spans="1:13" ht="24.75" customHeight="1">
      <c r="A13" s="160"/>
      <c r="B13" s="167" t="s">
        <v>246</v>
      </c>
      <c r="C13" s="116" t="s">
        <v>244</v>
      </c>
      <c r="D13" s="109"/>
      <c r="E13" s="107"/>
      <c r="F13" s="107"/>
      <c r="G13" s="107"/>
      <c r="H13" s="107"/>
      <c r="I13" s="116"/>
      <c r="J13" s="372" t="s">
        <v>319</v>
      </c>
      <c r="K13" s="373"/>
    </row>
    <row r="14" spans="1:13" ht="40.5" customHeight="1">
      <c r="A14" s="160"/>
      <c r="B14" s="167"/>
      <c r="C14" s="116"/>
      <c r="D14" s="109"/>
      <c r="E14" s="107"/>
      <c r="F14" s="107"/>
      <c r="G14" s="107"/>
      <c r="H14" s="107"/>
      <c r="I14" s="116"/>
      <c r="J14" s="372" t="s">
        <v>320</v>
      </c>
      <c r="K14" s="373"/>
    </row>
    <row r="15" spans="1:13" ht="18.75">
      <c r="B15" s="167"/>
      <c r="C15" s="116"/>
      <c r="D15" s="242"/>
      <c r="E15" s="107"/>
      <c r="F15" s="107"/>
      <c r="G15" s="107"/>
      <c r="H15" s="107"/>
      <c r="I15" s="116"/>
      <c r="J15" s="167"/>
      <c r="K15" s="168"/>
    </row>
    <row r="16" spans="1:13" ht="22.5" customHeight="1">
      <c r="A16" s="160"/>
      <c r="B16" s="167" t="s">
        <v>247</v>
      </c>
      <c r="C16" s="116" t="s">
        <v>245</v>
      </c>
      <c r="D16" s="109"/>
      <c r="E16" s="107"/>
      <c r="F16" s="107"/>
      <c r="G16" s="107"/>
      <c r="H16" s="107"/>
      <c r="I16" s="116"/>
      <c r="J16" s="372" t="s">
        <v>317</v>
      </c>
      <c r="K16" s="373"/>
    </row>
    <row r="17" spans="1:11" ht="21" customHeight="1">
      <c r="A17" s="160"/>
      <c r="B17" s="167"/>
      <c r="C17" s="116"/>
      <c r="D17" s="109"/>
      <c r="E17" s="107"/>
      <c r="F17" s="107"/>
      <c r="G17" s="107"/>
      <c r="H17" s="107"/>
      <c r="I17" s="116"/>
      <c r="J17" s="372" t="s">
        <v>318</v>
      </c>
      <c r="K17" s="373"/>
    </row>
    <row r="18" spans="1:11" ht="20.25" customHeight="1">
      <c r="B18" s="167"/>
      <c r="C18" s="116"/>
      <c r="D18" s="109"/>
      <c r="E18" s="107"/>
      <c r="F18" s="107"/>
      <c r="G18" s="107"/>
      <c r="H18" s="107"/>
      <c r="I18" s="116"/>
      <c r="J18" s="167"/>
      <c r="K18" s="168"/>
    </row>
    <row r="19" spans="1:11" ht="20.25" customHeight="1">
      <c r="B19" s="167"/>
      <c r="C19" s="116"/>
      <c r="D19" s="109"/>
      <c r="E19" s="107"/>
      <c r="F19" s="107"/>
      <c r="G19" s="107"/>
      <c r="H19" s="107"/>
      <c r="I19" s="116"/>
      <c r="J19" s="167"/>
      <c r="K19" s="168"/>
    </row>
    <row r="20" spans="1:11" ht="21.75" customHeight="1">
      <c r="B20" s="167" t="s">
        <v>248</v>
      </c>
      <c r="C20" s="116" t="s">
        <v>250</v>
      </c>
      <c r="D20" s="109"/>
      <c r="E20" s="107"/>
      <c r="F20" s="107"/>
      <c r="G20" s="107"/>
      <c r="H20" s="107"/>
      <c r="I20" s="116"/>
      <c r="J20" s="372" t="s">
        <v>321</v>
      </c>
      <c r="K20" s="373"/>
    </row>
    <row r="21" spans="1:11" ht="39" customHeight="1">
      <c r="A21" s="160"/>
      <c r="B21" s="167"/>
      <c r="C21" s="116"/>
      <c r="D21" s="109"/>
      <c r="E21" s="107"/>
      <c r="F21" s="107"/>
      <c r="G21" s="107"/>
      <c r="H21" s="107"/>
      <c r="I21" s="116"/>
      <c r="J21" s="372" t="s">
        <v>322</v>
      </c>
      <c r="K21" s="373"/>
    </row>
    <row r="22" spans="1:11" ht="16.5">
      <c r="B22" s="167"/>
      <c r="C22" s="116"/>
      <c r="D22" s="109"/>
      <c r="E22" s="107"/>
      <c r="F22" s="107"/>
      <c r="G22" s="107"/>
      <c r="H22" s="107"/>
      <c r="I22" s="116"/>
      <c r="J22" s="372" t="s">
        <v>295</v>
      </c>
      <c r="K22" s="373"/>
    </row>
    <row r="23" spans="1:11" ht="16.5">
      <c r="B23" s="167"/>
      <c r="C23" s="116"/>
      <c r="D23" s="109"/>
      <c r="E23" s="107"/>
      <c r="F23" s="107"/>
      <c r="G23" s="107"/>
      <c r="H23" s="107"/>
      <c r="I23" s="116"/>
      <c r="J23" s="372" t="s">
        <v>306</v>
      </c>
      <c r="K23" s="373"/>
    </row>
    <row r="24" spans="1:11">
      <c r="B24" s="167"/>
      <c r="C24" s="116"/>
      <c r="D24" s="109"/>
      <c r="E24" s="107"/>
      <c r="F24" s="107"/>
      <c r="G24" s="107"/>
      <c r="H24" s="107"/>
      <c r="I24" s="116"/>
      <c r="J24" s="167"/>
      <c r="K24" s="168"/>
    </row>
    <row r="25" spans="1:11">
      <c r="B25" s="167"/>
      <c r="C25" s="116"/>
      <c r="D25" s="109"/>
      <c r="E25" s="107"/>
      <c r="F25" s="107"/>
      <c r="G25" s="107"/>
      <c r="H25" s="107"/>
      <c r="I25" s="116"/>
      <c r="J25" s="167"/>
      <c r="K25" s="168"/>
    </row>
    <row r="26" spans="1:11" ht="31.5">
      <c r="B26" s="167" t="s">
        <v>249</v>
      </c>
      <c r="C26" s="241" t="s">
        <v>296</v>
      </c>
      <c r="D26" s="109"/>
      <c r="E26" s="107"/>
      <c r="F26" s="107"/>
      <c r="G26" s="107"/>
      <c r="H26" s="107"/>
      <c r="I26" s="116"/>
      <c r="J26" s="372" t="s">
        <v>297</v>
      </c>
      <c r="K26" s="373"/>
    </row>
    <row r="27" spans="1:11" ht="17.25" thickBot="1">
      <c r="B27" s="167"/>
      <c r="C27" s="241"/>
      <c r="D27" s="109"/>
      <c r="E27" s="107"/>
      <c r="F27" s="107"/>
      <c r="G27" s="107"/>
      <c r="H27" s="107"/>
      <c r="I27" s="116"/>
      <c r="J27" s="246"/>
      <c r="K27" s="247"/>
    </row>
    <row r="28" spans="1:11" ht="19.5">
      <c r="B28" s="167" t="s">
        <v>251</v>
      </c>
      <c r="C28" s="241" t="s">
        <v>298</v>
      </c>
      <c r="D28" s="109"/>
      <c r="E28" s="107"/>
      <c r="F28" s="107"/>
      <c r="G28" s="254" t="s">
        <v>307</v>
      </c>
      <c r="H28" s="255">
        <f>B5^4</f>
        <v>0.40960000000000019</v>
      </c>
      <c r="I28" s="116"/>
      <c r="J28" s="372" t="s">
        <v>251</v>
      </c>
      <c r="K28" s="373"/>
    </row>
    <row r="29" spans="1:11" ht="22.5" customHeight="1">
      <c r="B29" s="167"/>
      <c r="C29" s="241" t="s">
        <v>299</v>
      </c>
      <c r="D29" s="109"/>
      <c r="E29" s="107"/>
      <c r="F29" s="107"/>
      <c r="G29" s="256" t="s">
        <v>308</v>
      </c>
      <c r="H29" s="257">
        <f t="shared" ref="H29" si="0">B6^4</f>
        <v>0.12959999999999999</v>
      </c>
      <c r="I29" s="116"/>
      <c r="J29" s="372" t="s">
        <v>302</v>
      </c>
      <c r="K29" s="373"/>
    </row>
    <row r="30" spans="1:11" ht="19.5">
      <c r="B30" s="109"/>
      <c r="C30" s="168" t="s">
        <v>300</v>
      </c>
      <c r="D30" s="109"/>
      <c r="E30" s="107"/>
      <c r="F30" s="172"/>
      <c r="G30" s="256" t="s">
        <v>309</v>
      </c>
      <c r="H30" s="257">
        <f>B7^4</f>
        <v>2.5600000000000012E-2</v>
      </c>
      <c r="I30" s="116"/>
      <c r="J30" s="372" t="s">
        <v>303</v>
      </c>
      <c r="K30" s="373"/>
    </row>
    <row r="31" spans="1:11" ht="20.25" thickBot="1">
      <c r="B31" s="109"/>
      <c r="C31" s="168" t="s">
        <v>301</v>
      </c>
      <c r="D31" s="109"/>
      <c r="E31" s="107"/>
      <c r="F31" s="172"/>
      <c r="G31" s="258" t="s">
        <v>310</v>
      </c>
      <c r="H31" s="259">
        <f>B8^4</f>
        <v>1.6000000000000007E-3</v>
      </c>
      <c r="I31" s="116"/>
      <c r="J31" s="246"/>
      <c r="K31" s="247"/>
    </row>
    <row r="32" spans="1:11" ht="16.5">
      <c r="B32" s="109"/>
      <c r="C32" s="168"/>
      <c r="D32" s="109"/>
      <c r="E32" s="107"/>
      <c r="F32" s="172"/>
      <c r="I32" s="116"/>
      <c r="J32" s="246"/>
      <c r="K32" s="247"/>
    </row>
    <row r="33" spans="2:11" ht="16.5" thickBot="1">
      <c r="B33" s="111"/>
      <c r="C33" s="169"/>
      <c r="D33" s="111"/>
      <c r="E33" s="243"/>
      <c r="F33" s="244"/>
      <c r="G33" s="243"/>
      <c r="H33" s="243"/>
      <c r="I33" s="129"/>
      <c r="J33" s="248"/>
      <c r="K33" s="249"/>
    </row>
    <row r="34" spans="2:11">
      <c r="D34" s="159"/>
      <c r="E34" s="160"/>
    </row>
    <row r="35" spans="2:11">
      <c r="D35" s="159"/>
      <c r="E35" s="160"/>
    </row>
    <row r="36" spans="2:11">
      <c r="D36" s="159"/>
      <c r="E36" s="160"/>
    </row>
  </sheetData>
  <mergeCells count="16">
    <mergeCell ref="B11:I11"/>
    <mergeCell ref="J2:K2"/>
    <mergeCell ref="B1:K1"/>
    <mergeCell ref="J11:K11"/>
    <mergeCell ref="J17:K17"/>
    <mergeCell ref="J14:K14"/>
    <mergeCell ref="J30:K30"/>
    <mergeCell ref="J29:K29"/>
    <mergeCell ref="J28:K28"/>
    <mergeCell ref="J13:K13"/>
    <mergeCell ref="J16:K16"/>
    <mergeCell ref="J21:K21"/>
    <mergeCell ref="J26:K26"/>
    <mergeCell ref="J22:K22"/>
    <mergeCell ref="J23:K23"/>
    <mergeCell ref="J20:K20"/>
  </mergeCells>
  <phoneticPr fontId="18" type="noConversion"/>
  <pageMargins left="0.25" right="0.25" top="0.75" bottom="0.75" header="0.3" footer="0.3"/>
  <pageSetup paperSize="9" scale="6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8"/>
  <sheetViews>
    <sheetView topLeftCell="A40" workbookViewId="0">
      <selection activeCell="B4" sqref="B4"/>
    </sheetView>
  </sheetViews>
  <sheetFormatPr defaultColWidth="9" defaultRowHeight="15.75"/>
  <cols>
    <col min="1" max="1" width="3.25" style="52" customWidth="1"/>
    <col min="2" max="2" width="13.875" style="52" customWidth="1"/>
    <col min="3" max="16384" width="9" style="52"/>
  </cols>
  <sheetData>
    <row r="2" spans="2:24" ht="16.5" thickBot="1">
      <c r="B2" s="140" t="s">
        <v>228</v>
      </c>
      <c r="J2" s="52" t="s">
        <v>163</v>
      </c>
    </row>
    <row r="3" spans="2:24" s="97" customFormat="1" ht="33.75" thickBot="1">
      <c r="B3" s="139" t="s">
        <v>253</v>
      </c>
      <c r="C3" s="123">
        <v>5</v>
      </c>
      <c r="D3" s="121">
        <v>10</v>
      </c>
      <c r="E3" s="121">
        <v>15</v>
      </c>
      <c r="F3" s="121">
        <v>20</v>
      </c>
      <c r="G3" s="121">
        <v>25</v>
      </c>
      <c r="H3" s="121">
        <v>30</v>
      </c>
      <c r="I3" s="121">
        <v>35</v>
      </c>
      <c r="J3" s="121">
        <v>40</v>
      </c>
      <c r="K3" s="121">
        <v>45</v>
      </c>
      <c r="L3" s="121">
        <v>50</v>
      </c>
      <c r="M3" s="121">
        <v>55</v>
      </c>
      <c r="N3" s="121">
        <v>60</v>
      </c>
      <c r="O3" s="121">
        <v>65</v>
      </c>
      <c r="P3" s="121">
        <v>70</v>
      </c>
      <c r="Q3" s="121">
        <v>75</v>
      </c>
      <c r="R3" s="121">
        <v>80</v>
      </c>
      <c r="S3" s="121">
        <v>85</v>
      </c>
      <c r="T3" s="121">
        <v>90</v>
      </c>
      <c r="U3" s="121">
        <v>95</v>
      </c>
      <c r="V3" s="122">
        <v>100</v>
      </c>
    </row>
    <row r="4" spans="2:24" ht="16.5" thickBot="1">
      <c r="B4" s="181" t="s">
        <v>258</v>
      </c>
      <c r="C4" s="177">
        <v>115.4</v>
      </c>
      <c r="D4" s="178">
        <v>123.1</v>
      </c>
      <c r="E4" s="178">
        <v>131.19999999999999</v>
      </c>
      <c r="F4" s="178">
        <v>139.69999999999999</v>
      </c>
      <c r="G4" s="178">
        <v>148.6</v>
      </c>
      <c r="H4" s="178">
        <v>157.9</v>
      </c>
      <c r="I4" s="178">
        <v>167.6</v>
      </c>
      <c r="J4" s="178">
        <v>177.7</v>
      </c>
      <c r="K4" s="178">
        <v>188.2</v>
      </c>
      <c r="L4" s="178">
        <v>199.1</v>
      </c>
      <c r="M4" s="178">
        <v>210.4</v>
      </c>
      <c r="N4" s="178">
        <v>222.1</v>
      </c>
      <c r="O4" s="178">
        <v>234.2</v>
      </c>
      <c r="P4" s="178">
        <v>246.7</v>
      </c>
      <c r="Q4" s="178">
        <v>259.60000000000002</v>
      </c>
      <c r="R4" s="178">
        <v>272.89999999999998</v>
      </c>
      <c r="S4" s="178">
        <v>286.60000000000002</v>
      </c>
      <c r="T4" s="178">
        <v>300.7</v>
      </c>
      <c r="U4" s="178">
        <v>315.2</v>
      </c>
      <c r="V4" s="173">
        <v>330.1</v>
      </c>
      <c r="W4" s="52">
        <f t="shared" ref="W4:W16" si="0">W5+0.4</f>
        <v>14.900000000000006</v>
      </c>
      <c r="X4" s="52">
        <f t="shared" ref="X4:X16" si="1">V5+W4</f>
        <v>330.1</v>
      </c>
    </row>
    <row r="5" spans="2:24" ht="16.5" thickBot="1">
      <c r="B5" s="181">
        <v>59</v>
      </c>
      <c r="C5" s="179">
        <v>107.9</v>
      </c>
      <c r="D5" s="176">
        <v>115.4</v>
      </c>
      <c r="E5" s="176">
        <v>123.1</v>
      </c>
      <c r="F5" s="176">
        <v>131.19999999999999</v>
      </c>
      <c r="G5" s="176">
        <v>139.69999999999999</v>
      </c>
      <c r="H5" s="176">
        <v>148.6</v>
      </c>
      <c r="I5" s="176">
        <v>157.9</v>
      </c>
      <c r="J5" s="176">
        <v>167.6</v>
      </c>
      <c r="K5" s="176">
        <v>177.7</v>
      </c>
      <c r="L5" s="176">
        <v>188.2</v>
      </c>
      <c r="M5" s="176">
        <v>199.1</v>
      </c>
      <c r="N5" s="176">
        <v>210.4</v>
      </c>
      <c r="O5" s="176">
        <v>222.1</v>
      </c>
      <c r="P5" s="176">
        <v>234.2</v>
      </c>
      <c r="Q5" s="176">
        <v>246.7</v>
      </c>
      <c r="R5" s="176">
        <v>259.60000000000002</v>
      </c>
      <c r="S5" s="176">
        <v>272.89999999999998</v>
      </c>
      <c r="T5" s="176">
        <v>286.60000000000002</v>
      </c>
      <c r="U5" s="176">
        <v>300.7</v>
      </c>
      <c r="V5" s="180">
        <v>315.2</v>
      </c>
      <c r="W5" s="52">
        <f t="shared" si="0"/>
        <v>14.500000000000005</v>
      </c>
      <c r="X5" s="52">
        <f t="shared" si="1"/>
        <v>315.2</v>
      </c>
    </row>
    <row r="6" spans="2:24" ht="16.5" thickBot="1">
      <c r="B6" s="181">
        <v>58</v>
      </c>
      <c r="C6" s="179">
        <v>101</v>
      </c>
      <c r="D6" s="101">
        <v>107.9</v>
      </c>
      <c r="E6" s="176">
        <v>115.4</v>
      </c>
      <c r="F6" s="176">
        <v>123.1</v>
      </c>
      <c r="G6" s="176">
        <v>131.19999999999999</v>
      </c>
      <c r="H6" s="176">
        <v>139.69999999999999</v>
      </c>
      <c r="I6" s="176">
        <v>148.6</v>
      </c>
      <c r="J6" s="176">
        <v>157.9</v>
      </c>
      <c r="K6" s="176">
        <v>167.6</v>
      </c>
      <c r="L6" s="176">
        <v>177.7</v>
      </c>
      <c r="M6" s="176">
        <v>188.2</v>
      </c>
      <c r="N6" s="176">
        <v>199.1</v>
      </c>
      <c r="O6" s="176">
        <v>210.4</v>
      </c>
      <c r="P6" s="176">
        <v>222.1</v>
      </c>
      <c r="Q6" s="176">
        <v>234.2</v>
      </c>
      <c r="R6" s="176">
        <v>246.7</v>
      </c>
      <c r="S6" s="176">
        <v>259.60000000000002</v>
      </c>
      <c r="T6" s="176">
        <v>272.89999999999998</v>
      </c>
      <c r="U6" s="176">
        <v>286.60000000000002</v>
      </c>
      <c r="V6" s="180">
        <v>300.7</v>
      </c>
      <c r="W6" s="52">
        <f t="shared" si="0"/>
        <v>14.100000000000005</v>
      </c>
      <c r="X6" s="52">
        <f t="shared" si="1"/>
        <v>300.70000000000005</v>
      </c>
    </row>
    <row r="7" spans="2:24" ht="16.5" thickBot="1">
      <c r="B7" s="181">
        <v>57</v>
      </c>
      <c r="C7" s="179">
        <v>94.5</v>
      </c>
      <c r="D7" s="101">
        <v>101</v>
      </c>
      <c r="E7" s="101">
        <v>107.9</v>
      </c>
      <c r="F7" s="176">
        <v>115.4</v>
      </c>
      <c r="G7" s="176">
        <v>123.1</v>
      </c>
      <c r="H7" s="176">
        <v>131.19999999999999</v>
      </c>
      <c r="I7" s="176">
        <v>139.69999999999999</v>
      </c>
      <c r="J7" s="176">
        <v>148.6</v>
      </c>
      <c r="K7" s="176">
        <v>157.9</v>
      </c>
      <c r="L7" s="176">
        <v>167.6</v>
      </c>
      <c r="M7" s="176">
        <v>177.7</v>
      </c>
      <c r="N7" s="176">
        <v>188.2</v>
      </c>
      <c r="O7" s="176">
        <v>199.1</v>
      </c>
      <c r="P7" s="176">
        <v>210.4</v>
      </c>
      <c r="Q7" s="176">
        <v>222.1</v>
      </c>
      <c r="R7" s="176">
        <v>234.2</v>
      </c>
      <c r="S7" s="176">
        <v>246.7</v>
      </c>
      <c r="T7" s="176">
        <v>259.60000000000002</v>
      </c>
      <c r="U7" s="176">
        <v>272.89999999999998</v>
      </c>
      <c r="V7" s="180">
        <v>286.60000000000002</v>
      </c>
      <c r="W7" s="52">
        <f t="shared" si="0"/>
        <v>13.700000000000005</v>
      </c>
      <c r="X7" s="52">
        <f t="shared" si="1"/>
        <v>286.59999999999997</v>
      </c>
    </row>
    <row r="8" spans="2:24" ht="16.5" thickBot="1">
      <c r="B8" s="181">
        <v>56</v>
      </c>
      <c r="C8" s="179">
        <v>88.3</v>
      </c>
      <c r="D8" s="101">
        <v>94.5</v>
      </c>
      <c r="E8" s="101">
        <v>101</v>
      </c>
      <c r="F8" s="101">
        <v>107.9</v>
      </c>
      <c r="G8" s="176">
        <v>115.4</v>
      </c>
      <c r="H8" s="176">
        <v>123.1</v>
      </c>
      <c r="I8" s="176">
        <v>131.19999999999999</v>
      </c>
      <c r="J8" s="176">
        <v>139.69999999999999</v>
      </c>
      <c r="K8" s="176">
        <v>148.6</v>
      </c>
      <c r="L8" s="176">
        <v>157.9</v>
      </c>
      <c r="M8" s="176">
        <v>167.6</v>
      </c>
      <c r="N8" s="176">
        <v>177.7</v>
      </c>
      <c r="O8" s="176">
        <v>188.2</v>
      </c>
      <c r="P8" s="176">
        <v>199.1</v>
      </c>
      <c r="Q8" s="176">
        <v>210.4</v>
      </c>
      <c r="R8" s="176">
        <v>222.1</v>
      </c>
      <c r="S8" s="176">
        <v>234.2</v>
      </c>
      <c r="T8" s="176">
        <v>246.7</v>
      </c>
      <c r="U8" s="176">
        <v>259.60000000000002</v>
      </c>
      <c r="V8" s="180">
        <v>272.89999999999998</v>
      </c>
      <c r="W8" s="52">
        <f t="shared" si="0"/>
        <v>13.300000000000004</v>
      </c>
      <c r="X8" s="52">
        <f t="shared" si="1"/>
        <v>272.90000000000003</v>
      </c>
    </row>
    <row r="9" spans="2:24" ht="16.5" thickBot="1">
      <c r="B9" s="181">
        <v>55</v>
      </c>
      <c r="C9" s="179">
        <v>82.5</v>
      </c>
      <c r="D9" s="101">
        <v>88.3</v>
      </c>
      <c r="E9" s="101">
        <v>94.5</v>
      </c>
      <c r="F9" s="101">
        <v>101</v>
      </c>
      <c r="G9" s="101">
        <v>107.9</v>
      </c>
      <c r="H9" s="176">
        <v>115.4</v>
      </c>
      <c r="I9" s="176">
        <v>123.1</v>
      </c>
      <c r="J9" s="176">
        <v>131.19999999999999</v>
      </c>
      <c r="K9" s="176">
        <v>139.69999999999999</v>
      </c>
      <c r="L9" s="176">
        <v>148.6</v>
      </c>
      <c r="M9" s="176">
        <v>157.9</v>
      </c>
      <c r="N9" s="176">
        <v>167.6</v>
      </c>
      <c r="O9" s="176">
        <v>177.7</v>
      </c>
      <c r="P9" s="176">
        <v>188.2</v>
      </c>
      <c r="Q9" s="176">
        <v>199.1</v>
      </c>
      <c r="R9" s="176">
        <v>210.4</v>
      </c>
      <c r="S9" s="176">
        <v>222.1</v>
      </c>
      <c r="T9" s="176">
        <v>234.2</v>
      </c>
      <c r="U9" s="176">
        <v>246.7</v>
      </c>
      <c r="V9" s="180">
        <v>259.60000000000002</v>
      </c>
      <c r="W9" s="52">
        <f t="shared" si="0"/>
        <v>12.900000000000004</v>
      </c>
      <c r="X9" s="52">
        <f t="shared" si="1"/>
        <v>259.59999999999997</v>
      </c>
    </row>
    <row r="10" spans="2:24" ht="16.5" thickBot="1">
      <c r="B10" s="181">
        <v>54</v>
      </c>
      <c r="C10" s="179">
        <v>77</v>
      </c>
      <c r="D10" s="101">
        <v>82.5</v>
      </c>
      <c r="E10" s="101">
        <v>88.3</v>
      </c>
      <c r="F10" s="101">
        <v>94.5</v>
      </c>
      <c r="G10" s="101">
        <v>101</v>
      </c>
      <c r="H10" s="101">
        <v>107.9</v>
      </c>
      <c r="I10" s="176">
        <v>115.4</v>
      </c>
      <c r="J10" s="176">
        <v>123.1</v>
      </c>
      <c r="K10" s="176">
        <v>131.19999999999999</v>
      </c>
      <c r="L10" s="176">
        <v>139.69999999999999</v>
      </c>
      <c r="M10" s="176">
        <v>148.6</v>
      </c>
      <c r="N10" s="176">
        <v>157.9</v>
      </c>
      <c r="O10" s="176">
        <v>167.6</v>
      </c>
      <c r="P10" s="176">
        <v>177.7</v>
      </c>
      <c r="Q10" s="176">
        <v>188.2</v>
      </c>
      <c r="R10" s="176">
        <v>199.1</v>
      </c>
      <c r="S10" s="176">
        <v>210.4</v>
      </c>
      <c r="T10" s="176">
        <v>222.1</v>
      </c>
      <c r="U10" s="176">
        <v>234.2</v>
      </c>
      <c r="V10" s="180">
        <v>246.7</v>
      </c>
      <c r="W10" s="52">
        <f t="shared" si="0"/>
        <v>12.500000000000004</v>
      </c>
      <c r="X10" s="52">
        <f t="shared" si="1"/>
        <v>246.7</v>
      </c>
    </row>
    <row r="11" spans="2:24" ht="16.5" thickBot="1">
      <c r="B11" s="181">
        <v>53</v>
      </c>
      <c r="C11" s="179">
        <v>71.900000000000006</v>
      </c>
      <c r="D11" s="101">
        <v>77</v>
      </c>
      <c r="E11" s="101">
        <v>82.5</v>
      </c>
      <c r="F11" s="101">
        <v>88.3</v>
      </c>
      <c r="G11" s="101">
        <v>94.5</v>
      </c>
      <c r="H11" s="101">
        <v>101</v>
      </c>
      <c r="I11" s="101">
        <v>107.9</v>
      </c>
      <c r="J11" s="176">
        <v>115.4</v>
      </c>
      <c r="K11" s="176">
        <v>123.1</v>
      </c>
      <c r="L11" s="176">
        <v>131.19999999999999</v>
      </c>
      <c r="M11" s="176">
        <v>139.69999999999999</v>
      </c>
      <c r="N11" s="176">
        <v>148.6</v>
      </c>
      <c r="O11" s="176">
        <v>157.9</v>
      </c>
      <c r="P11" s="176">
        <v>167.6</v>
      </c>
      <c r="Q11" s="176">
        <v>177.7</v>
      </c>
      <c r="R11" s="176">
        <v>188.2</v>
      </c>
      <c r="S11" s="176">
        <v>199.1</v>
      </c>
      <c r="T11" s="176">
        <v>210.4</v>
      </c>
      <c r="U11" s="176">
        <v>222.1</v>
      </c>
      <c r="V11" s="180">
        <v>234.2</v>
      </c>
      <c r="W11" s="52">
        <f t="shared" si="0"/>
        <v>12.100000000000003</v>
      </c>
      <c r="X11" s="52">
        <f t="shared" si="1"/>
        <v>234.2</v>
      </c>
    </row>
    <row r="12" spans="2:24" ht="16.5" thickBot="1">
      <c r="B12" s="181">
        <v>52</v>
      </c>
      <c r="C12" s="179">
        <v>67.099999999999994</v>
      </c>
      <c r="D12" s="101">
        <v>71.900000000000006</v>
      </c>
      <c r="E12" s="101">
        <v>77</v>
      </c>
      <c r="F12" s="101">
        <v>82.5</v>
      </c>
      <c r="G12" s="101">
        <v>88.3</v>
      </c>
      <c r="H12" s="101">
        <v>94.5</v>
      </c>
      <c r="I12" s="101">
        <v>101</v>
      </c>
      <c r="J12" s="101">
        <v>107.9</v>
      </c>
      <c r="K12" s="176">
        <v>115.4</v>
      </c>
      <c r="L12" s="176">
        <v>123.1</v>
      </c>
      <c r="M12" s="176">
        <v>131.19999999999999</v>
      </c>
      <c r="N12" s="176">
        <v>139.69999999999999</v>
      </c>
      <c r="O12" s="176">
        <v>148.6</v>
      </c>
      <c r="P12" s="176">
        <v>157.9</v>
      </c>
      <c r="Q12" s="176">
        <v>167.6</v>
      </c>
      <c r="R12" s="176">
        <v>177.7</v>
      </c>
      <c r="S12" s="176">
        <v>188.2</v>
      </c>
      <c r="T12" s="176">
        <v>199.1</v>
      </c>
      <c r="U12" s="176">
        <v>210.4</v>
      </c>
      <c r="V12" s="180">
        <v>222.1</v>
      </c>
      <c r="W12" s="52">
        <f t="shared" si="0"/>
        <v>11.700000000000003</v>
      </c>
      <c r="X12" s="52">
        <f t="shared" si="1"/>
        <v>222.10000000000002</v>
      </c>
    </row>
    <row r="13" spans="2:24" ht="16.5" thickBot="1">
      <c r="B13" s="181">
        <v>51</v>
      </c>
      <c r="C13" s="179">
        <v>62.6</v>
      </c>
      <c r="D13" s="101">
        <v>67.099999999999994</v>
      </c>
      <c r="E13" s="101">
        <v>71.900000000000006</v>
      </c>
      <c r="F13" s="101">
        <v>77</v>
      </c>
      <c r="G13" s="101">
        <v>82.5</v>
      </c>
      <c r="H13" s="101">
        <v>88.3</v>
      </c>
      <c r="I13" s="101">
        <v>94.5</v>
      </c>
      <c r="J13" s="101">
        <v>101</v>
      </c>
      <c r="K13" s="101">
        <v>107.9</v>
      </c>
      <c r="L13" s="176">
        <v>115.4</v>
      </c>
      <c r="M13" s="176">
        <v>123.1</v>
      </c>
      <c r="N13" s="176">
        <v>131.19999999999999</v>
      </c>
      <c r="O13" s="176">
        <v>139.69999999999999</v>
      </c>
      <c r="P13" s="176">
        <v>148.6</v>
      </c>
      <c r="Q13" s="176">
        <v>157.9</v>
      </c>
      <c r="R13" s="176">
        <v>167.6</v>
      </c>
      <c r="S13" s="176">
        <v>177.7</v>
      </c>
      <c r="T13" s="176">
        <v>188.2</v>
      </c>
      <c r="U13" s="176">
        <v>199.1</v>
      </c>
      <c r="V13" s="180">
        <v>210.4</v>
      </c>
      <c r="W13" s="52">
        <f t="shared" si="0"/>
        <v>11.300000000000002</v>
      </c>
      <c r="X13" s="52">
        <f t="shared" si="1"/>
        <v>210.4</v>
      </c>
    </row>
    <row r="14" spans="2:24" ht="16.5" thickBot="1">
      <c r="B14" s="181">
        <v>50</v>
      </c>
      <c r="C14" s="179">
        <v>58.5</v>
      </c>
      <c r="D14" s="101">
        <v>62.6</v>
      </c>
      <c r="E14" s="101">
        <v>67.099999999999994</v>
      </c>
      <c r="F14" s="101">
        <v>71.900000000000006</v>
      </c>
      <c r="G14" s="101">
        <v>77</v>
      </c>
      <c r="H14" s="101">
        <v>82.5</v>
      </c>
      <c r="I14" s="101">
        <v>88.3</v>
      </c>
      <c r="J14" s="101">
        <v>94.5</v>
      </c>
      <c r="K14" s="101">
        <v>101</v>
      </c>
      <c r="L14" s="101">
        <v>107.9</v>
      </c>
      <c r="M14" s="176">
        <v>115.4</v>
      </c>
      <c r="N14" s="176">
        <v>123.1</v>
      </c>
      <c r="O14" s="176">
        <v>131.19999999999999</v>
      </c>
      <c r="P14" s="176">
        <v>139.69999999999999</v>
      </c>
      <c r="Q14" s="176">
        <v>148.6</v>
      </c>
      <c r="R14" s="176">
        <v>157.9</v>
      </c>
      <c r="S14" s="176">
        <v>167.6</v>
      </c>
      <c r="T14" s="176">
        <v>177.7</v>
      </c>
      <c r="U14" s="176">
        <v>188.2</v>
      </c>
      <c r="V14" s="180">
        <v>199.1</v>
      </c>
      <c r="W14" s="52">
        <f t="shared" si="0"/>
        <v>10.900000000000002</v>
      </c>
      <c r="X14" s="52">
        <f t="shared" si="1"/>
        <v>199.1</v>
      </c>
    </row>
    <row r="15" spans="2:24" ht="16.5" thickBot="1">
      <c r="B15" s="181">
        <v>49</v>
      </c>
      <c r="C15" s="179">
        <v>54.8</v>
      </c>
      <c r="D15" s="101">
        <v>58.5</v>
      </c>
      <c r="E15" s="101">
        <v>62.6</v>
      </c>
      <c r="F15" s="101">
        <v>67.099999999999994</v>
      </c>
      <c r="G15" s="101">
        <v>71.900000000000006</v>
      </c>
      <c r="H15" s="101">
        <v>77</v>
      </c>
      <c r="I15" s="101">
        <v>82.5</v>
      </c>
      <c r="J15" s="101">
        <v>88.3</v>
      </c>
      <c r="K15" s="101">
        <v>94.5</v>
      </c>
      <c r="L15" s="101">
        <v>101</v>
      </c>
      <c r="M15" s="101">
        <v>107.9</v>
      </c>
      <c r="N15" s="176">
        <v>115.4</v>
      </c>
      <c r="O15" s="176">
        <v>123.1</v>
      </c>
      <c r="P15" s="176">
        <v>131.19999999999999</v>
      </c>
      <c r="Q15" s="176">
        <v>139.69999999999999</v>
      </c>
      <c r="R15" s="176">
        <v>148.6</v>
      </c>
      <c r="S15" s="176">
        <v>157.9</v>
      </c>
      <c r="T15" s="176">
        <v>167.6</v>
      </c>
      <c r="U15" s="176">
        <v>177.7</v>
      </c>
      <c r="V15" s="180">
        <v>188.2</v>
      </c>
      <c r="W15" s="52">
        <f t="shared" si="0"/>
        <v>10.500000000000002</v>
      </c>
      <c r="X15" s="52">
        <f t="shared" si="1"/>
        <v>188.2</v>
      </c>
    </row>
    <row r="16" spans="2:24" ht="16.5" thickBot="1">
      <c r="B16" s="181">
        <v>48</v>
      </c>
      <c r="C16" s="175">
        <v>51</v>
      </c>
      <c r="D16" s="101">
        <v>54.8</v>
      </c>
      <c r="E16" s="101">
        <v>58.5</v>
      </c>
      <c r="F16" s="101">
        <v>62.6</v>
      </c>
      <c r="G16" s="101">
        <v>67.099999999999994</v>
      </c>
      <c r="H16" s="101">
        <v>71.900000000000006</v>
      </c>
      <c r="I16" s="101">
        <v>77</v>
      </c>
      <c r="J16" s="101">
        <v>82.5</v>
      </c>
      <c r="K16" s="101">
        <v>88.3</v>
      </c>
      <c r="L16" s="101">
        <v>94.5</v>
      </c>
      <c r="M16" s="101">
        <v>101</v>
      </c>
      <c r="N16" s="101">
        <v>107.9</v>
      </c>
      <c r="O16" s="176">
        <v>115.4</v>
      </c>
      <c r="P16" s="176">
        <v>123.1</v>
      </c>
      <c r="Q16" s="176">
        <v>131.19999999999999</v>
      </c>
      <c r="R16" s="176">
        <v>139.69999999999999</v>
      </c>
      <c r="S16" s="176">
        <v>148.6</v>
      </c>
      <c r="T16" s="176">
        <v>157.9</v>
      </c>
      <c r="U16" s="176">
        <v>167.6</v>
      </c>
      <c r="V16" s="180">
        <v>177.7</v>
      </c>
      <c r="W16" s="52">
        <f t="shared" si="0"/>
        <v>10.100000000000001</v>
      </c>
      <c r="X16" s="52">
        <f t="shared" si="1"/>
        <v>177.7</v>
      </c>
    </row>
    <row r="17" spans="2:24" ht="16.5" thickBot="1">
      <c r="B17" s="181">
        <v>47</v>
      </c>
      <c r="C17" s="175">
        <v>48</v>
      </c>
      <c r="D17" s="104">
        <v>51</v>
      </c>
      <c r="E17" s="101">
        <v>54.8</v>
      </c>
      <c r="F17" s="101">
        <v>58.5</v>
      </c>
      <c r="G17" s="101">
        <v>62.6</v>
      </c>
      <c r="H17" s="101">
        <v>67.099999999999994</v>
      </c>
      <c r="I17" s="101">
        <v>71.900000000000006</v>
      </c>
      <c r="J17" s="101">
        <v>77</v>
      </c>
      <c r="K17" s="101">
        <v>82.5</v>
      </c>
      <c r="L17" s="101">
        <v>88.3</v>
      </c>
      <c r="M17" s="101">
        <v>94.5</v>
      </c>
      <c r="N17" s="101">
        <v>101</v>
      </c>
      <c r="O17" s="101">
        <v>107.9</v>
      </c>
      <c r="P17" s="176">
        <v>115.4</v>
      </c>
      <c r="Q17" s="176">
        <v>123.1</v>
      </c>
      <c r="R17" s="176">
        <v>131.19999999999999</v>
      </c>
      <c r="S17" s="176">
        <v>139.69999999999999</v>
      </c>
      <c r="T17" s="176">
        <v>148.6</v>
      </c>
      <c r="U17" s="176">
        <v>157.9</v>
      </c>
      <c r="V17" s="180">
        <v>167.6</v>
      </c>
      <c r="W17" s="52">
        <f>W18+0.4</f>
        <v>9.7000000000000011</v>
      </c>
      <c r="X17" s="52">
        <f>V18+W17</f>
        <v>167.6</v>
      </c>
    </row>
    <row r="18" spans="2:24" ht="16.5" thickBot="1">
      <c r="B18" s="181">
        <v>46</v>
      </c>
      <c r="C18" s="175">
        <v>46</v>
      </c>
      <c r="D18" s="104">
        <v>48</v>
      </c>
      <c r="E18" s="104">
        <v>51</v>
      </c>
      <c r="F18" s="101">
        <v>54.8</v>
      </c>
      <c r="G18" s="101">
        <v>58.5</v>
      </c>
      <c r="H18" s="101">
        <v>62.6</v>
      </c>
      <c r="I18" s="101">
        <v>67.099999999999994</v>
      </c>
      <c r="J18" s="101">
        <v>71.900000000000006</v>
      </c>
      <c r="K18" s="101">
        <v>77</v>
      </c>
      <c r="L18" s="101">
        <v>82.5</v>
      </c>
      <c r="M18" s="101">
        <v>88.3</v>
      </c>
      <c r="N18" s="101">
        <v>94.5</v>
      </c>
      <c r="O18" s="101">
        <v>101</v>
      </c>
      <c r="P18" s="101">
        <v>107.9</v>
      </c>
      <c r="Q18" s="176">
        <v>115.4</v>
      </c>
      <c r="R18" s="176">
        <v>123.1</v>
      </c>
      <c r="S18" s="176">
        <v>131.19999999999999</v>
      </c>
      <c r="T18" s="176">
        <v>139.69999999999999</v>
      </c>
      <c r="U18" s="176">
        <v>148.6</v>
      </c>
      <c r="V18" s="180">
        <v>157.9</v>
      </c>
      <c r="W18" s="52">
        <f>W19+0.4</f>
        <v>9.3000000000000007</v>
      </c>
      <c r="X18" s="52">
        <f>V19+W18</f>
        <v>157.9</v>
      </c>
    </row>
    <row r="19" spans="2:24" ht="16.5" thickBot="1">
      <c r="B19" s="181">
        <v>45</v>
      </c>
      <c r="C19" s="175">
        <v>43</v>
      </c>
      <c r="D19" s="104">
        <v>46</v>
      </c>
      <c r="E19" s="104">
        <v>48</v>
      </c>
      <c r="F19" s="104">
        <v>51</v>
      </c>
      <c r="G19" s="101">
        <v>54.8</v>
      </c>
      <c r="H19" s="101">
        <v>58.5</v>
      </c>
      <c r="I19" s="101">
        <v>62.6</v>
      </c>
      <c r="J19" s="101">
        <v>67.099999999999994</v>
      </c>
      <c r="K19" s="101">
        <v>71.900000000000006</v>
      </c>
      <c r="L19" s="101">
        <v>77</v>
      </c>
      <c r="M19" s="101">
        <v>82.5</v>
      </c>
      <c r="N19" s="101">
        <v>88.3</v>
      </c>
      <c r="O19" s="101">
        <v>94.5</v>
      </c>
      <c r="P19" s="101">
        <v>101</v>
      </c>
      <c r="Q19" s="101">
        <v>107.9</v>
      </c>
      <c r="R19" s="176">
        <v>115.4</v>
      </c>
      <c r="S19" s="176">
        <v>123.1</v>
      </c>
      <c r="T19" s="176">
        <v>131.19999999999999</v>
      </c>
      <c r="U19" s="176">
        <v>139.69999999999999</v>
      </c>
      <c r="V19" s="180">
        <v>148.6</v>
      </c>
      <c r="W19" s="52">
        <v>8.9</v>
      </c>
    </row>
    <row r="20" spans="2:24" ht="16.5" thickBot="1">
      <c r="B20" s="181">
        <v>44</v>
      </c>
      <c r="C20" s="105">
        <v>41</v>
      </c>
      <c r="D20" s="104">
        <v>43</v>
      </c>
      <c r="E20" s="104">
        <v>46</v>
      </c>
      <c r="F20" s="104">
        <v>48</v>
      </c>
      <c r="G20" s="104">
        <v>51</v>
      </c>
      <c r="H20" s="101">
        <v>54.8</v>
      </c>
      <c r="I20" s="101">
        <v>58.5</v>
      </c>
      <c r="J20" s="101">
        <v>62.6</v>
      </c>
      <c r="K20" s="101">
        <v>67.099999999999994</v>
      </c>
      <c r="L20" s="101">
        <v>71.900000000000006</v>
      </c>
      <c r="M20" s="101">
        <v>77</v>
      </c>
      <c r="N20" s="101">
        <v>82.5</v>
      </c>
      <c r="O20" s="101">
        <v>88.3</v>
      </c>
      <c r="P20" s="101">
        <v>94.5</v>
      </c>
      <c r="Q20" s="101">
        <v>101</v>
      </c>
      <c r="R20" s="101">
        <v>107.9</v>
      </c>
      <c r="S20" s="176">
        <v>115.4</v>
      </c>
      <c r="T20" s="176">
        <v>123.1</v>
      </c>
      <c r="U20" s="176">
        <v>131.19999999999999</v>
      </c>
      <c r="V20" s="180">
        <v>139.69999999999999</v>
      </c>
    </row>
    <row r="21" spans="2:24" ht="16.5" thickBot="1">
      <c r="B21" s="181">
        <v>43</v>
      </c>
      <c r="C21" s="105">
        <v>38</v>
      </c>
      <c r="D21" s="106">
        <v>41</v>
      </c>
      <c r="E21" s="104">
        <v>43</v>
      </c>
      <c r="F21" s="104">
        <v>46</v>
      </c>
      <c r="G21" s="104">
        <v>48</v>
      </c>
      <c r="H21" s="104">
        <v>51</v>
      </c>
      <c r="I21" s="101">
        <v>54.8</v>
      </c>
      <c r="J21" s="101">
        <v>58.5</v>
      </c>
      <c r="K21" s="101">
        <v>62.6</v>
      </c>
      <c r="L21" s="101">
        <v>67.099999999999994</v>
      </c>
      <c r="M21" s="101">
        <v>71.900000000000006</v>
      </c>
      <c r="N21" s="101">
        <v>77</v>
      </c>
      <c r="O21" s="101">
        <v>82.5</v>
      </c>
      <c r="P21" s="101">
        <v>88.3</v>
      </c>
      <c r="Q21" s="101">
        <v>94.5</v>
      </c>
      <c r="R21" s="101">
        <v>101</v>
      </c>
      <c r="S21" s="101">
        <v>107.9</v>
      </c>
      <c r="T21" s="176">
        <v>115.4</v>
      </c>
      <c r="U21" s="176">
        <v>123.1</v>
      </c>
      <c r="V21" s="180">
        <v>131.19999999999999</v>
      </c>
    </row>
    <row r="22" spans="2:24" ht="16.5" thickBot="1">
      <c r="B22" s="181">
        <v>42</v>
      </c>
      <c r="C22" s="105">
        <v>36</v>
      </c>
      <c r="D22" s="106">
        <v>38</v>
      </c>
      <c r="E22" s="106">
        <v>41</v>
      </c>
      <c r="F22" s="104">
        <v>43</v>
      </c>
      <c r="G22" s="104">
        <v>46</v>
      </c>
      <c r="H22" s="104">
        <v>48</v>
      </c>
      <c r="I22" s="104">
        <v>51</v>
      </c>
      <c r="J22" s="101">
        <v>54.8</v>
      </c>
      <c r="K22" s="101">
        <v>58.5</v>
      </c>
      <c r="L22" s="101">
        <v>62.6</v>
      </c>
      <c r="M22" s="101">
        <v>67.099999999999994</v>
      </c>
      <c r="N22" s="101">
        <v>71.900000000000006</v>
      </c>
      <c r="O22" s="101">
        <v>77</v>
      </c>
      <c r="P22" s="101">
        <v>82.5</v>
      </c>
      <c r="Q22" s="101">
        <v>88.3</v>
      </c>
      <c r="R22" s="101">
        <v>94.5</v>
      </c>
      <c r="S22" s="101">
        <v>101</v>
      </c>
      <c r="T22" s="101">
        <v>107.9</v>
      </c>
      <c r="U22" s="176">
        <v>115.4</v>
      </c>
      <c r="V22" s="180">
        <v>123.1</v>
      </c>
    </row>
    <row r="23" spans="2:24" ht="16.5" thickBot="1">
      <c r="B23" s="181">
        <v>41</v>
      </c>
      <c r="C23" s="105">
        <v>34</v>
      </c>
      <c r="D23" s="106">
        <v>36</v>
      </c>
      <c r="E23" s="106">
        <v>38</v>
      </c>
      <c r="F23" s="106">
        <v>41</v>
      </c>
      <c r="G23" s="104">
        <v>43</v>
      </c>
      <c r="H23" s="104">
        <v>46</v>
      </c>
      <c r="I23" s="104">
        <v>48</v>
      </c>
      <c r="J23" s="104">
        <v>51</v>
      </c>
      <c r="K23" s="101">
        <v>54.8</v>
      </c>
      <c r="L23" s="101">
        <v>58.5</v>
      </c>
      <c r="M23" s="101">
        <v>62.6</v>
      </c>
      <c r="N23" s="101">
        <v>67.099999999999994</v>
      </c>
      <c r="O23" s="101">
        <v>71.900000000000006</v>
      </c>
      <c r="P23" s="101">
        <v>77</v>
      </c>
      <c r="Q23" s="101">
        <v>82.5</v>
      </c>
      <c r="R23" s="101">
        <v>88.3</v>
      </c>
      <c r="S23" s="101">
        <v>94.5</v>
      </c>
      <c r="T23" s="101">
        <v>101</v>
      </c>
      <c r="U23" s="101">
        <v>107.9</v>
      </c>
      <c r="V23" s="180">
        <v>115.4</v>
      </c>
    </row>
    <row r="24" spans="2:24">
      <c r="B24" s="174">
        <v>40</v>
      </c>
      <c r="C24" s="124">
        <v>34</v>
      </c>
      <c r="D24" s="125">
        <v>34</v>
      </c>
      <c r="E24" s="125">
        <v>36</v>
      </c>
      <c r="F24" s="125">
        <v>38</v>
      </c>
      <c r="G24" s="125">
        <v>41</v>
      </c>
      <c r="H24" s="126">
        <v>43</v>
      </c>
      <c r="I24" s="126">
        <v>46</v>
      </c>
      <c r="J24" s="126">
        <v>48</v>
      </c>
      <c r="K24" s="126">
        <v>51</v>
      </c>
      <c r="L24" s="127">
        <v>54.8</v>
      </c>
      <c r="M24" s="127">
        <v>58.5</v>
      </c>
      <c r="N24" s="127">
        <v>62.6</v>
      </c>
      <c r="O24" s="127">
        <v>67.099999999999994</v>
      </c>
      <c r="P24" s="127">
        <v>71.900000000000006</v>
      </c>
      <c r="Q24" s="127">
        <v>77</v>
      </c>
      <c r="R24" s="127">
        <v>82.5</v>
      </c>
      <c r="S24" s="127">
        <v>88.3</v>
      </c>
      <c r="T24" s="127">
        <v>94.5</v>
      </c>
      <c r="U24" s="127">
        <v>101</v>
      </c>
      <c r="V24" s="128">
        <v>107.9</v>
      </c>
    </row>
    <row r="25" spans="2:24">
      <c r="B25" s="184">
        <v>39</v>
      </c>
      <c r="C25" s="105">
        <v>33</v>
      </c>
      <c r="D25" s="106">
        <v>34</v>
      </c>
      <c r="E25" s="106">
        <v>34</v>
      </c>
      <c r="F25" s="106">
        <v>36</v>
      </c>
      <c r="G25" s="106">
        <v>38</v>
      </c>
      <c r="H25" s="106">
        <v>41</v>
      </c>
      <c r="I25" s="104">
        <v>43</v>
      </c>
      <c r="J25" s="104">
        <v>46</v>
      </c>
      <c r="K25" s="104">
        <v>48</v>
      </c>
      <c r="L25" s="104">
        <v>51.3</v>
      </c>
      <c r="M25" s="101">
        <v>54.6</v>
      </c>
      <c r="N25" s="101">
        <v>58.3</v>
      </c>
      <c r="O25" s="101">
        <v>62.3</v>
      </c>
      <c r="P25" s="101">
        <v>66.599999999999994</v>
      </c>
      <c r="Q25" s="101">
        <v>71.2</v>
      </c>
      <c r="R25" s="101">
        <v>76.099999999999994</v>
      </c>
      <c r="S25" s="101">
        <v>81.400000000000006</v>
      </c>
      <c r="T25" s="101">
        <v>87</v>
      </c>
      <c r="U25" s="101">
        <v>92.9</v>
      </c>
      <c r="V25" s="102">
        <v>99.1</v>
      </c>
    </row>
    <row r="26" spans="2:24">
      <c r="B26" s="184">
        <v>38</v>
      </c>
      <c r="C26" s="130">
        <v>31</v>
      </c>
      <c r="D26" s="106">
        <v>33</v>
      </c>
      <c r="E26" s="106">
        <v>34</v>
      </c>
      <c r="F26" s="106">
        <v>34</v>
      </c>
      <c r="G26" s="106">
        <v>36</v>
      </c>
      <c r="H26" s="106">
        <v>38</v>
      </c>
      <c r="I26" s="106">
        <v>41</v>
      </c>
      <c r="J26" s="104">
        <v>43</v>
      </c>
      <c r="K26" s="104">
        <v>46</v>
      </c>
      <c r="L26" s="104">
        <v>48</v>
      </c>
      <c r="M26" s="104">
        <v>50.9</v>
      </c>
      <c r="N26" s="101">
        <v>54.2</v>
      </c>
      <c r="O26" s="101">
        <v>57.5</v>
      </c>
      <c r="P26" s="101">
        <v>61.5</v>
      </c>
      <c r="Q26" s="101">
        <v>65.7</v>
      </c>
      <c r="R26" s="101">
        <v>70.099999999999994</v>
      </c>
      <c r="S26" s="101">
        <v>74.8</v>
      </c>
      <c r="T26" s="101">
        <v>79.8</v>
      </c>
      <c r="U26" s="101">
        <v>85.1</v>
      </c>
      <c r="V26" s="102">
        <v>90.7</v>
      </c>
    </row>
    <row r="27" spans="2:24">
      <c r="B27" s="184">
        <v>37</v>
      </c>
      <c r="C27" s="130">
        <v>29</v>
      </c>
      <c r="D27" s="131">
        <v>31</v>
      </c>
      <c r="E27" s="106">
        <v>33</v>
      </c>
      <c r="F27" s="106">
        <v>34</v>
      </c>
      <c r="G27" s="106">
        <v>34</v>
      </c>
      <c r="H27" s="106">
        <v>36</v>
      </c>
      <c r="I27" s="106">
        <v>38</v>
      </c>
      <c r="J27" s="106">
        <v>41</v>
      </c>
      <c r="K27" s="104">
        <v>43</v>
      </c>
      <c r="L27" s="104">
        <v>44.9</v>
      </c>
      <c r="M27" s="104">
        <v>47.5</v>
      </c>
      <c r="N27" s="104">
        <v>50.3</v>
      </c>
      <c r="O27" s="104">
        <v>53.4</v>
      </c>
      <c r="P27" s="101">
        <v>56.8</v>
      </c>
      <c r="Q27" s="101">
        <v>60.5</v>
      </c>
      <c r="R27" s="101">
        <v>64.400000000000006</v>
      </c>
      <c r="S27" s="101">
        <v>68.599999999999994</v>
      </c>
      <c r="T27" s="101">
        <v>73.099999999999994</v>
      </c>
      <c r="U27" s="101">
        <v>77.8</v>
      </c>
      <c r="V27" s="102">
        <v>82.8</v>
      </c>
    </row>
    <row r="28" spans="2:24">
      <c r="B28" s="184">
        <v>36</v>
      </c>
      <c r="C28" s="130">
        <v>28</v>
      </c>
      <c r="D28" s="131">
        <v>29</v>
      </c>
      <c r="E28" s="131">
        <v>31</v>
      </c>
      <c r="F28" s="106">
        <v>33</v>
      </c>
      <c r="G28" s="106">
        <v>34</v>
      </c>
      <c r="H28" s="106">
        <v>34</v>
      </c>
      <c r="I28" s="106">
        <v>36</v>
      </c>
      <c r="J28" s="106">
        <v>38</v>
      </c>
      <c r="K28" s="106">
        <v>40</v>
      </c>
      <c r="L28" s="104">
        <v>42</v>
      </c>
      <c r="M28" s="104">
        <v>44.3</v>
      </c>
      <c r="N28" s="104">
        <v>46.7</v>
      </c>
      <c r="O28" s="104">
        <v>49.5</v>
      </c>
      <c r="P28" s="104">
        <v>52.4</v>
      </c>
      <c r="Q28" s="101">
        <v>55.6</v>
      </c>
      <c r="R28" s="101">
        <v>59.1</v>
      </c>
      <c r="S28" s="101">
        <v>62.8</v>
      </c>
      <c r="T28" s="101">
        <v>66.7</v>
      </c>
      <c r="U28" s="101">
        <v>70.900000000000006</v>
      </c>
      <c r="V28" s="102">
        <v>75.3</v>
      </c>
    </row>
    <row r="29" spans="2:24">
      <c r="B29" s="184">
        <v>35</v>
      </c>
      <c r="C29" s="130">
        <v>27</v>
      </c>
      <c r="D29" s="131">
        <v>28</v>
      </c>
      <c r="E29" s="131">
        <v>29</v>
      </c>
      <c r="F29" s="131">
        <v>31</v>
      </c>
      <c r="G29" s="106">
        <v>33</v>
      </c>
      <c r="H29" s="106">
        <v>34</v>
      </c>
      <c r="I29" s="106">
        <v>34</v>
      </c>
      <c r="J29" s="106">
        <v>36</v>
      </c>
      <c r="K29" s="106">
        <v>38</v>
      </c>
      <c r="L29" s="106">
        <v>40.700000000000003</v>
      </c>
      <c r="M29" s="104">
        <v>42.7</v>
      </c>
      <c r="N29" s="104">
        <v>45.1</v>
      </c>
      <c r="O29" s="104">
        <v>47.6</v>
      </c>
      <c r="P29" s="104">
        <v>50.3</v>
      </c>
      <c r="Q29" s="104">
        <v>53.3</v>
      </c>
      <c r="R29" s="101">
        <v>56.5</v>
      </c>
      <c r="S29" s="101">
        <v>60</v>
      </c>
      <c r="T29" s="101">
        <v>63.7</v>
      </c>
      <c r="U29" s="101">
        <v>67.599999999999994</v>
      </c>
      <c r="V29" s="102">
        <v>71.7</v>
      </c>
    </row>
    <row r="30" spans="2:24">
      <c r="B30" s="184">
        <v>34</v>
      </c>
      <c r="C30" s="130">
        <v>27</v>
      </c>
      <c r="D30" s="131">
        <v>27</v>
      </c>
      <c r="E30" s="131">
        <v>28</v>
      </c>
      <c r="F30" s="131">
        <v>29</v>
      </c>
      <c r="G30" s="131">
        <v>31</v>
      </c>
      <c r="H30" s="106">
        <v>33</v>
      </c>
      <c r="I30" s="106">
        <v>34</v>
      </c>
      <c r="J30" s="106">
        <v>34</v>
      </c>
      <c r="K30" s="106">
        <v>36</v>
      </c>
      <c r="L30" s="106">
        <v>38.200000000000003</v>
      </c>
      <c r="M30" s="106">
        <v>39.9</v>
      </c>
      <c r="N30" s="104">
        <v>41.9</v>
      </c>
      <c r="O30" s="104">
        <v>44</v>
      </c>
      <c r="P30" s="104">
        <v>46.4</v>
      </c>
      <c r="Q30" s="104">
        <v>49</v>
      </c>
      <c r="R30" s="104">
        <v>51.7</v>
      </c>
      <c r="S30" s="101">
        <v>54.7</v>
      </c>
      <c r="T30" s="101">
        <v>57.9</v>
      </c>
      <c r="U30" s="101">
        <v>61.3</v>
      </c>
      <c r="V30" s="102">
        <v>64.8</v>
      </c>
    </row>
    <row r="31" spans="2:24">
      <c r="B31" s="184">
        <v>33</v>
      </c>
      <c r="C31" s="109">
        <v>26</v>
      </c>
      <c r="D31" s="131">
        <v>27</v>
      </c>
      <c r="E31" s="131">
        <v>27</v>
      </c>
      <c r="F31" s="131">
        <v>28</v>
      </c>
      <c r="G31" s="131">
        <v>29</v>
      </c>
      <c r="H31" s="131">
        <v>31</v>
      </c>
      <c r="I31" s="106">
        <v>33</v>
      </c>
      <c r="J31" s="106">
        <v>34</v>
      </c>
      <c r="K31" s="106">
        <v>36</v>
      </c>
      <c r="L31" s="106">
        <v>35.799999999999997</v>
      </c>
      <c r="M31" s="106">
        <v>37.299999999999997</v>
      </c>
      <c r="N31" s="106">
        <v>39</v>
      </c>
      <c r="O31" s="106">
        <v>40.799999999999997</v>
      </c>
      <c r="P31" s="104">
        <v>42.8</v>
      </c>
      <c r="Q31" s="104">
        <v>44.9</v>
      </c>
      <c r="R31" s="104">
        <v>47.3</v>
      </c>
      <c r="S31" s="104">
        <v>49.8</v>
      </c>
      <c r="T31" s="104">
        <v>52.5</v>
      </c>
      <c r="U31" s="101">
        <v>55.4</v>
      </c>
      <c r="V31" s="102">
        <v>58.4</v>
      </c>
    </row>
    <row r="32" spans="2:24">
      <c r="B32" s="184">
        <v>32</v>
      </c>
      <c r="C32" s="109">
        <v>26</v>
      </c>
      <c r="D32" s="107">
        <v>26</v>
      </c>
      <c r="E32" s="131">
        <v>27</v>
      </c>
      <c r="F32" s="131">
        <v>27</v>
      </c>
      <c r="G32" s="131">
        <v>28</v>
      </c>
      <c r="H32" s="131">
        <v>29</v>
      </c>
      <c r="I32" s="131">
        <v>31</v>
      </c>
      <c r="J32" s="106">
        <v>33</v>
      </c>
      <c r="K32" s="106">
        <v>34</v>
      </c>
      <c r="L32" s="106">
        <v>33.799999999999997</v>
      </c>
      <c r="M32" s="106">
        <v>35</v>
      </c>
      <c r="N32" s="106">
        <v>36.299999999999997</v>
      </c>
      <c r="O32" s="106">
        <v>37.799999999999997</v>
      </c>
      <c r="P32" s="106">
        <v>39.4</v>
      </c>
      <c r="Q32" s="104">
        <v>41.2</v>
      </c>
      <c r="R32" s="104">
        <v>43.2</v>
      </c>
      <c r="S32" s="104">
        <v>45.3</v>
      </c>
      <c r="T32" s="104">
        <v>47.5</v>
      </c>
      <c r="U32" s="104">
        <v>49.9</v>
      </c>
      <c r="V32" s="108">
        <v>52.4</v>
      </c>
    </row>
    <row r="33" spans="2:26">
      <c r="B33" s="184">
        <v>31</v>
      </c>
      <c r="C33" s="109">
        <v>26</v>
      </c>
      <c r="D33" s="107">
        <v>26</v>
      </c>
      <c r="E33" s="107">
        <v>26</v>
      </c>
      <c r="F33" s="131">
        <v>27</v>
      </c>
      <c r="G33" s="131">
        <v>27</v>
      </c>
      <c r="H33" s="131">
        <v>28</v>
      </c>
      <c r="I33" s="131">
        <v>29</v>
      </c>
      <c r="J33" s="131">
        <v>31</v>
      </c>
      <c r="K33" s="131">
        <v>32</v>
      </c>
      <c r="L33" s="106">
        <v>31.9</v>
      </c>
      <c r="M33" s="106">
        <v>32.9</v>
      </c>
      <c r="N33" s="106">
        <v>33.9</v>
      </c>
      <c r="O33" s="106">
        <v>35.1</v>
      </c>
      <c r="P33" s="106">
        <v>36.4</v>
      </c>
      <c r="Q33" s="106">
        <v>37.9</v>
      </c>
      <c r="R33" s="106">
        <v>39.4</v>
      </c>
      <c r="S33" s="104">
        <v>41.1</v>
      </c>
      <c r="T33" s="104">
        <v>42.9</v>
      </c>
      <c r="U33" s="104">
        <v>44.8</v>
      </c>
      <c r="V33" s="108">
        <v>46.8</v>
      </c>
    </row>
    <row r="34" spans="2:26">
      <c r="B34" s="184">
        <v>30</v>
      </c>
      <c r="C34" s="109">
        <v>26</v>
      </c>
      <c r="D34" s="107">
        <v>26</v>
      </c>
      <c r="E34" s="107">
        <v>26</v>
      </c>
      <c r="F34" s="107">
        <v>26</v>
      </c>
      <c r="G34" s="131">
        <v>27</v>
      </c>
      <c r="H34" s="131">
        <v>27</v>
      </c>
      <c r="I34" s="131">
        <v>28</v>
      </c>
      <c r="J34" s="131">
        <v>29</v>
      </c>
      <c r="K34" s="131">
        <v>31</v>
      </c>
      <c r="L34" s="131">
        <v>31</v>
      </c>
      <c r="M34" s="131">
        <v>31.9</v>
      </c>
      <c r="N34" s="106">
        <v>32.799999999999997</v>
      </c>
      <c r="O34" s="106">
        <v>33.9</v>
      </c>
      <c r="P34" s="106">
        <v>35</v>
      </c>
      <c r="Q34" s="106">
        <v>36.299999999999997</v>
      </c>
      <c r="R34" s="106">
        <v>37.700000000000003</v>
      </c>
      <c r="S34" s="106">
        <v>39.1</v>
      </c>
      <c r="T34" s="104">
        <v>40.700000000000003</v>
      </c>
      <c r="U34" s="104">
        <v>42.4</v>
      </c>
      <c r="V34" s="108">
        <v>44.2</v>
      </c>
    </row>
    <row r="35" spans="2:26">
      <c r="B35" s="184">
        <v>29</v>
      </c>
      <c r="C35" s="109">
        <v>25</v>
      </c>
      <c r="D35" s="107">
        <v>26</v>
      </c>
      <c r="E35" s="107">
        <v>26</v>
      </c>
      <c r="F35" s="107">
        <v>26</v>
      </c>
      <c r="G35" s="107">
        <v>26</v>
      </c>
      <c r="H35" s="131">
        <v>27</v>
      </c>
      <c r="I35" s="131">
        <v>27</v>
      </c>
      <c r="J35" s="131">
        <v>28</v>
      </c>
      <c r="K35" s="131">
        <v>29</v>
      </c>
      <c r="L35" s="131">
        <v>29.5</v>
      </c>
      <c r="M35" s="131">
        <v>30.1</v>
      </c>
      <c r="N35" s="131">
        <v>30.8</v>
      </c>
      <c r="O35" s="131">
        <v>31.6</v>
      </c>
      <c r="P35" s="106">
        <v>32.5</v>
      </c>
      <c r="Q35" s="106">
        <v>33.4</v>
      </c>
      <c r="R35" s="106">
        <v>34.4</v>
      </c>
      <c r="S35" s="106">
        <v>35.5</v>
      </c>
      <c r="T35" s="106">
        <v>36.700000000000003</v>
      </c>
      <c r="U35" s="106">
        <v>37.9</v>
      </c>
      <c r="V35" s="110">
        <v>39.299999999999997</v>
      </c>
    </row>
    <row r="36" spans="2:26">
      <c r="B36" s="184">
        <v>28</v>
      </c>
      <c r="C36" s="109">
        <v>25</v>
      </c>
      <c r="D36" s="107">
        <v>25</v>
      </c>
      <c r="E36" s="107">
        <v>26</v>
      </c>
      <c r="F36" s="107">
        <v>26</v>
      </c>
      <c r="G36" s="107">
        <v>26</v>
      </c>
      <c r="H36" s="107">
        <v>26</v>
      </c>
      <c r="I36" s="131">
        <v>27</v>
      </c>
      <c r="J36" s="131">
        <v>27</v>
      </c>
      <c r="K36" s="131">
        <v>28</v>
      </c>
      <c r="L36" s="131">
        <v>28.2</v>
      </c>
      <c r="M36" s="131">
        <v>28.6</v>
      </c>
      <c r="N36" s="131">
        <v>29.1</v>
      </c>
      <c r="O36" s="131">
        <v>29.7</v>
      </c>
      <c r="P36" s="131">
        <v>30.2</v>
      </c>
      <c r="Q36" s="131">
        <v>30.9</v>
      </c>
      <c r="R36" s="131">
        <v>31.6</v>
      </c>
      <c r="S36" s="106">
        <v>32.299999999999997</v>
      </c>
      <c r="T36" s="106">
        <v>33.1</v>
      </c>
      <c r="U36" s="106">
        <v>33.9</v>
      </c>
      <c r="V36" s="110">
        <v>34.700000000000003</v>
      </c>
    </row>
    <row r="37" spans="2:26" s="107" customFormat="1">
      <c r="B37" s="184">
        <v>27</v>
      </c>
      <c r="C37" s="109">
        <v>25</v>
      </c>
      <c r="D37" s="107">
        <v>25</v>
      </c>
      <c r="E37" s="107">
        <v>25</v>
      </c>
      <c r="F37" s="107">
        <v>26</v>
      </c>
      <c r="G37" s="107">
        <v>26</v>
      </c>
      <c r="H37" s="107">
        <v>26</v>
      </c>
      <c r="I37" s="107">
        <v>26</v>
      </c>
      <c r="J37" s="131">
        <v>27</v>
      </c>
      <c r="K37" s="131">
        <v>27</v>
      </c>
      <c r="L37" s="131">
        <v>27</v>
      </c>
      <c r="M37" s="131">
        <v>27</v>
      </c>
      <c r="N37" s="131">
        <v>28</v>
      </c>
      <c r="O37" s="131">
        <v>28</v>
      </c>
      <c r="P37" s="131">
        <v>28</v>
      </c>
      <c r="Q37" s="131">
        <v>28</v>
      </c>
      <c r="R37" s="131">
        <v>29</v>
      </c>
      <c r="S37" s="131">
        <v>29</v>
      </c>
      <c r="T37" s="106">
        <v>30</v>
      </c>
      <c r="U37" s="106">
        <v>30</v>
      </c>
      <c r="V37" s="110">
        <v>30</v>
      </c>
    </row>
    <row r="38" spans="2:26" ht="16.5" thickBot="1">
      <c r="B38" s="185">
        <v>26</v>
      </c>
      <c r="C38" s="109">
        <v>24</v>
      </c>
      <c r="D38" s="107">
        <v>24</v>
      </c>
      <c r="E38" s="107">
        <v>25</v>
      </c>
      <c r="F38" s="107">
        <v>25</v>
      </c>
      <c r="G38" s="107">
        <v>25</v>
      </c>
      <c r="H38" s="107">
        <v>25</v>
      </c>
      <c r="I38" s="107">
        <v>26</v>
      </c>
      <c r="J38" s="107">
        <v>26</v>
      </c>
      <c r="K38" s="107">
        <v>26</v>
      </c>
      <c r="L38" s="107">
        <v>26</v>
      </c>
      <c r="M38" s="131">
        <v>27</v>
      </c>
      <c r="N38" s="131">
        <v>27</v>
      </c>
      <c r="O38" s="131">
        <v>27</v>
      </c>
      <c r="P38" s="131">
        <v>27</v>
      </c>
      <c r="Q38" s="131">
        <v>28</v>
      </c>
      <c r="R38" s="131">
        <v>28</v>
      </c>
      <c r="S38" s="131">
        <v>28</v>
      </c>
      <c r="T38" s="131">
        <v>28</v>
      </c>
      <c r="U38" s="131">
        <v>29</v>
      </c>
      <c r="V38" s="183">
        <v>29</v>
      </c>
    </row>
    <row r="39" spans="2:26" ht="16.5" thickBot="1">
      <c r="B39" s="188">
        <v>25</v>
      </c>
      <c r="C39" s="190">
        <v>24</v>
      </c>
      <c r="D39" s="191">
        <v>24</v>
      </c>
      <c r="E39" s="191">
        <v>24</v>
      </c>
      <c r="F39" s="114">
        <v>24</v>
      </c>
      <c r="G39" s="189">
        <v>25</v>
      </c>
      <c r="H39" s="114">
        <v>25</v>
      </c>
      <c r="I39" s="114">
        <v>25</v>
      </c>
      <c r="J39" s="114">
        <v>26</v>
      </c>
      <c r="K39" s="114">
        <v>25</v>
      </c>
      <c r="L39" s="114">
        <v>26</v>
      </c>
      <c r="M39" s="114">
        <v>26</v>
      </c>
      <c r="N39" s="114">
        <v>26</v>
      </c>
      <c r="O39" s="114">
        <v>26</v>
      </c>
      <c r="P39" s="186">
        <v>27</v>
      </c>
      <c r="Q39" s="186">
        <v>27</v>
      </c>
      <c r="R39" s="186">
        <v>27</v>
      </c>
      <c r="S39" s="186">
        <v>27</v>
      </c>
      <c r="T39" s="186">
        <v>28</v>
      </c>
      <c r="U39" s="186">
        <v>28</v>
      </c>
      <c r="V39" s="187">
        <v>28</v>
      </c>
    </row>
    <row r="40" spans="2:26" ht="16.5" thickBot="1">
      <c r="B40" s="188">
        <v>24</v>
      </c>
      <c r="C40" s="192">
        <v>23</v>
      </c>
      <c r="D40" s="193">
        <v>23</v>
      </c>
      <c r="E40" s="193">
        <v>24</v>
      </c>
      <c r="F40" s="193">
        <v>24</v>
      </c>
      <c r="G40" s="193">
        <v>24</v>
      </c>
      <c r="H40" s="193">
        <v>24</v>
      </c>
      <c r="I40" s="193">
        <v>25</v>
      </c>
      <c r="J40" s="193">
        <v>25</v>
      </c>
      <c r="K40" s="193">
        <v>25</v>
      </c>
      <c r="L40" s="107">
        <v>25</v>
      </c>
      <c r="M40" s="107">
        <v>25</v>
      </c>
      <c r="N40" s="107">
        <v>25</v>
      </c>
      <c r="O40" s="107">
        <v>25</v>
      </c>
      <c r="P40" s="107">
        <v>26</v>
      </c>
      <c r="Q40" s="107">
        <v>26</v>
      </c>
      <c r="R40" s="107">
        <v>26</v>
      </c>
      <c r="S40" s="107">
        <v>26</v>
      </c>
      <c r="T40" s="131">
        <v>27</v>
      </c>
      <c r="U40" s="131">
        <v>27</v>
      </c>
      <c r="V40" s="183">
        <v>27</v>
      </c>
      <c r="W40" s="182"/>
      <c r="X40" s="182"/>
      <c r="Y40" s="182"/>
      <c r="Z40" s="182"/>
    </row>
    <row r="41" spans="2:26" ht="16.5" thickBot="1">
      <c r="B41" s="188">
        <v>23</v>
      </c>
      <c r="C41" s="192">
        <v>22</v>
      </c>
      <c r="D41" s="193">
        <v>22</v>
      </c>
      <c r="E41" s="193">
        <v>23</v>
      </c>
      <c r="F41" s="193">
        <v>23</v>
      </c>
      <c r="G41" s="193">
        <v>24</v>
      </c>
      <c r="H41" s="193">
        <v>24</v>
      </c>
      <c r="I41" s="193">
        <v>24</v>
      </c>
      <c r="J41" s="193">
        <v>25</v>
      </c>
      <c r="K41" s="193">
        <v>24</v>
      </c>
      <c r="L41" s="193">
        <v>25</v>
      </c>
      <c r="M41" s="193">
        <v>25</v>
      </c>
      <c r="N41" s="193">
        <v>25</v>
      </c>
      <c r="O41" s="193">
        <v>25</v>
      </c>
      <c r="P41" s="107">
        <v>26</v>
      </c>
      <c r="Q41" s="107">
        <v>25</v>
      </c>
      <c r="R41" s="107">
        <v>25</v>
      </c>
      <c r="S41" s="107">
        <v>25</v>
      </c>
      <c r="T41" s="107">
        <v>26</v>
      </c>
      <c r="U41" s="107">
        <v>26</v>
      </c>
      <c r="V41" s="116">
        <v>26</v>
      </c>
      <c r="W41" s="182"/>
      <c r="X41" s="182"/>
      <c r="Y41" s="182"/>
      <c r="Z41" s="182"/>
    </row>
    <row r="42" spans="2:26" ht="16.5" thickBot="1">
      <c r="B42" s="188">
        <v>22</v>
      </c>
      <c r="C42" s="192">
        <v>22</v>
      </c>
      <c r="D42" s="193">
        <v>22</v>
      </c>
      <c r="E42" s="193">
        <v>23</v>
      </c>
      <c r="F42" s="193">
        <v>23</v>
      </c>
      <c r="G42" s="193">
        <v>24</v>
      </c>
      <c r="H42" s="193">
        <v>24</v>
      </c>
      <c r="I42" s="193">
        <v>24</v>
      </c>
      <c r="J42" s="193">
        <v>25</v>
      </c>
      <c r="K42" s="193">
        <v>24</v>
      </c>
      <c r="L42" s="193">
        <v>25</v>
      </c>
      <c r="M42" s="193">
        <v>25</v>
      </c>
      <c r="N42" s="193">
        <v>24</v>
      </c>
      <c r="O42" s="193">
        <v>24</v>
      </c>
      <c r="P42" s="193">
        <v>24</v>
      </c>
      <c r="Q42" s="193">
        <v>25</v>
      </c>
      <c r="R42" s="107">
        <v>25</v>
      </c>
      <c r="S42" s="107">
        <v>25</v>
      </c>
      <c r="T42" s="107">
        <v>25</v>
      </c>
      <c r="U42" s="107">
        <v>25</v>
      </c>
      <c r="V42" s="116">
        <v>25</v>
      </c>
      <c r="W42" s="182"/>
      <c r="X42" s="182"/>
      <c r="Y42" s="182"/>
      <c r="Z42" s="182"/>
    </row>
    <row r="43" spans="2:26" ht="16.5" thickBot="1">
      <c r="B43" s="188">
        <v>21</v>
      </c>
      <c r="C43" s="192">
        <v>21</v>
      </c>
      <c r="D43" s="193">
        <v>21</v>
      </c>
      <c r="E43" s="193">
        <v>22</v>
      </c>
      <c r="F43" s="193">
        <v>22</v>
      </c>
      <c r="G43" s="193">
        <v>22</v>
      </c>
      <c r="H43" s="193">
        <v>22</v>
      </c>
      <c r="I43" s="193">
        <v>23</v>
      </c>
      <c r="J43" s="193">
        <v>23</v>
      </c>
      <c r="K43" s="193">
        <v>24</v>
      </c>
      <c r="L43" s="193">
        <v>24</v>
      </c>
      <c r="M43" s="193">
        <v>24</v>
      </c>
      <c r="N43" s="193">
        <v>24</v>
      </c>
      <c r="O43" s="193">
        <v>24</v>
      </c>
      <c r="P43" s="193">
        <v>24</v>
      </c>
      <c r="Q43" s="193">
        <v>24</v>
      </c>
      <c r="R43" s="193">
        <v>24</v>
      </c>
      <c r="S43" s="193">
        <v>24</v>
      </c>
      <c r="T43" s="193">
        <v>24</v>
      </c>
      <c r="U43" s="193">
        <v>25</v>
      </c>
      <c r="V43" s="196">
        <v>25</v>
      </c>
      <c r="W43" s="182"/>
      <c r="X43" s="182"/>
      <c r="Y43" s="182"/>
      <c r="Z43" s="182"/>
    </row>
    <row r="44" spans="2:26" ht="16.5" thickBot="1">
      <c r="B44" s="188">
        <v>20</v>
      </c>
      <c r="C44" s="192">
        <v>20</v>
      </c>
      <c r="D44" s="193">
        <v>21</v>
      </c>
      <c r="E44" s="193">
        <v>22</v>
      </c>
      <c r="F44" s="193">
        <v>21</v>
      </c>
      <c r="G44" s="193">
        <v>21</v>
      </c>
      <c r="H44" s="193">
        <v>22</v>
      </c>
      <c r="I44" s="193">
        <v>22</v>
      </c>
      <c r="J44" s="193">
        <v>22</v>
      </c>
      <c r="K44" s="193">
        <v>22</v>
      </c>
      <c r="L44" s="193">
        <v>23</v>
      </c>
      <c r="M44" s="193">
        <v>23</v>
      </c>
      <c r="N44" s="193">
        <v>23</v>
      </c>
      <c r="O44" s="193">
        <v>23</v>
      </c>
      <c r="P44" s="193">
        <v>23</v>
      </c>
      <c r="Q44" s="193">
        <v>23</v>
      </c>
      <c r="R44" s="193">
        <v>24</v>
      </c>
      <c r="S44" s="193">
        <v>24</v>
      </c>
      <c r="T44" s="193">
        <v>24</v>
      </c>
      <c r="U44" s="193">
        <v>24</v>
      </c>
      <c r="V44" s="196">
        <v>24</v>
      </c>
      <c r="W44" s="182"/>
      <c r="X44" s="182"/>
      <c r="Y44" s="182"/>
      <c r="Z44" s="182"/>
    </row>
    <row r="45" spans="2:26" ht="16.5" thickBot="1">
      <c r="B45" s="188">
        <v>19</v>
      </c>
      <c r="C45" s="192">
        <v>19</v>
      </c>
      <c r="D45" s="193">
        <v>20</v>
      </c>
      <c r="E45" s="193">
        <v>21</v>
      </c>
      <c r="F45" s="193">
        <v>22</v>
      </c>
      <c r="G45" s="193">
        <v>21</v>
      </c>
      <c r="H45" s="193">
        <v>21</v>
      </c>
      <c r="I45" s="193">
        <v>22</v>
      </c>
      <c r="J45" s="193">
        <v>22</v>
      </c>
      <c r="K45" s="193">
        <v>22</v>
      </c>
      <c r="L45" s="193">
        <v>22</v>
      </c>
      <c r="M45" s="193">
        <v>23</v>
      </c>
      <c r="N45" s="193">
        <v>23</v>
      </c>
      <c r="O45" s="193">
        <v>23</v>
      </c>
      <c r="P45" s="193">
        <v>23</v>
      </c>
      <c r="Q45" s="193">
        <v>23</v>
      </c>
      <c r="R45" s="193">
        <v>23</v>
      </c>
      <c r="S45" s="193">
        <v>24</v>
      </c>
      <c r="T45" s="193">
        <v>24</v>
      </c>
      <c r="U45" s="193">
        <v>24</v>
      </c>
      <c r="V45" s="196">
        <v>24</v>
      </c>
      <c r="W45" s="182"/>
      <c r="X45" s="182"/>
      <c r="Y45" s="182"/>
      <c r="Z45" s="182"/>
    </row>
    <row r="46" spans="2:26" ht="16.5" thickBot="1">
      <c r="B46" s="188">
        <v>18</v>
      </c>
      <c r="C46" s="192">
        <v>18</v>
      </c>
      <c r="D46" s="193">
        <v>19</v>
      </c>
      <c r="E46" s="193">
        <v>20</v>
      </c>
      <c r="F46" s="193">
        <v>21</v>
      </c>
      <c r="G46" s="193">
        <v>22</v>
      </c>
      <c r="H46" s="193">
        <v>21</v>
      </c>
      <c r="I46" s="193">
        <v>21</v>
      </c>
      <c r="J46" s="193">
        <v>22</v>
      </c>
      <c r="K46" s="193">
        <v>22</v>
      </c>
      <c r="L46" s="193">
        <v>22</v>
      </c>
      <c r="M46" s="193">
        <v>22</v>
      </c>
      <c r="N46" s="193">
        <v>23</v>
      </c>
      <c r="O46" s="193">
        <v>23</v>
      </c>
      <c r="P46" s="193">
        <v>23</v>
      </c>
      <c r="Q46" s="193">
        <v>23</v>
      </c>
      <c r="R46" s="193">
        <v>23</v>
      </c>
      <c r="S46" s="193">
        <v>23</v>
      </c>
      <c r="T46" s="193">
        <v>24</v>
      </c>
      <c r="U46" s="193">
        <v>24</v>
      </c>
      <c r="V46" s="196">
        <v>24</v>
      </c>
      <c r="W46" s="182"/>
      <c r="X46" s="182"/>
      <c r="Y46" s="182"/>
      <c r="Z46" s="182"/>
    </row>
    <row r="47" spans="2:26" ht="16.5" thickBot="1">
      <c r="B47" s="188">
        <v>17</v>
      </c>
      <c r="C47" s="192">
        <v>17</v>
      </c>
      <c r="D47" s="193">
        <v>18</v>
      </c>
      <c r="E47" s="193">
        <v>19</v>
      </c>
      <c r="F47" s="193">
        <v>20</v>
      </c>
      <c r="G47" s="193">
        <v>21</v>
      </c>
      <c r="H47" s="193">
        <v>22</v>
      </c>
      <c r="I47" s="193">
        <v>21</v>
      </c>
      <c r="J47" s="193">
        <v>21</v>
      </c>
      <c r="K47" s="193">
        <v>22</v>
      </c>
      <c r="L47" s="193">
        <v>22</v>
      </c>
      <c r="M47" s="193">
        <v>22</v>
      </c>
      <c r="N47" s="193">
        <v>22</v>
      </c>
      <c r="O47" s="193">
        <v>23</v>
      </c>
      <c r="P47" s="193">
        <v>23</v>
      </c>
      <c r="Q47" s="193">
        <v>23</v>
      </c>
      <c r="R47" s="193">
        <v>23</v>
      </c>
      <c r="S47" s="193">
        <v>23</v>
      </c>
      <c r="T47" s="193">
        <v>23</v>
      </c>
      <c r="U47" s="193">
        <v>24</v>
      </c>
      <c r="V47" s="196">
        <v>24</v>
      </c>
      <c r="W47" s="182"/>
      <c r="X47" s="182"/>
      <c r="Y47" s="182"/>
      <c r="Z47" s="182"/>
    </row>
    <row r="48" spans="2:26" ht="16.5" thickBot="1">
      <c r="B48" s="188">
        <v>16</v>
      </c>
      <c r="C48" s="192">
        <v>16</v>
      </c>
      <c r="D48" s="193">
        <v>17</v>
      </c>
      <c r="E48" s="193">
        <v>18</v>
      </c>
      <c r="F48" s="193">
        <v>19</v>
      </c>
      <c r="G48" s="193">
        <v>20</v>
      </c>
      <c r="H48" s="193">
        <v>21</v>
      </c>
      <c r="I48" s="193">
        <v>22</v>
      </c>
      <c r="J48" s="193">
        <v>21</v>
      </c>
      <c r="K48" s="193">
        <v>21</v>
      </c>
      <c r="L48" s="193">
        <v>22</v>
      </c>
      <c r="M48" s="193">
        <v>22</v>
      </c>
      <c r="N48" s="193">
        <v>22</v>
      </c>
      <c r="O48" s="193">
        <v>22</v>
      </c>
      <c r="P48" s="193">
        <v>23</v>
      </c>
      <c r="Q48" s="193">
        <v>23</v>
      </c>
      <c r="R48" s="193">
        <v>23</v>
      </c>
      <c r="S48" s="193">
        <v>23</v>
      </c>
      <c r="T48" s="193">
        <v>23</v>
      </c>
      <c r="U48" s="193">
        <v>23</v>
      </c>
      <c r="V48" s="196">
        <v>24</v>
      </c>
      <c r="W48" s="182"/>
      <c r="X48" s="182"/>
      <c r="Y48" s="182"/>
      <c r="Z48" s="182"/>
    </row>
    <row r="49" spans="2:26" ht="16.5" thickBot="1">
      <c r="B49" s="188">
        <v>15</v>
      </c>
      <c r="C49" s="192">
        <v>15</v>
      </c>
      <c r="D49" s="193">
        <v>16</v>
      </c>
      <c r="E49" s="193">
        <v>17</v>
      </c>
      <c r="F49" s="193">
        <v>18</v>
      </c>
      <c r="G49" s="193">
        <v>19</v>
      </c>
      <c r="H49" s="193">
        <v>20</v>
      </c>
      <c r="I49" s="193">
        <v>21</v>
      </c>
      <c r="J49" s="193">
        <v>22</v>
      </c>
      <c r="K49" s="193">
        <v>21</v>
      </c>
      <c r="L49" s="193">
        <v>21</v>
      </c>
      <c r="M49" s="193">
        <v>22</v>
      </c>
      <c r="N49" s="193">
        <v>22</v>
      </c>
      <c r="O49" s="193">
        <v>22</v>
      </c>
      <c r="P49" s="193">
        <v>22</v>
      </c>
      <c r="Q49" s="193">
        <v>23</v>
      </c>
      <c r="R49" s="193">
        <v>23</v>
      </c>
      <c r="S49" s="193">
        <v>23</v>
      </c>
      <c r="T49" s="193">
        <v>23</v>
      </c>
      <c r="U49" s="193">
        <v>23</v>
      </c>
      <c r="V49" s="196">
        <v>23</v>
      </c>
      <c r="W49" s="182"/>
      <c r="X49" s="182"/>
      <c r="Y49" s="182"/>
      <c r="Z49" s="182"/>
    </row>
    <row r="50" spans="2:26" ht="16.5" thickBot="1">
      <c r="B50" s="188">
        <v>14</v>
      </c>
      <c r="C50" s="192">
        <v>14</v>
      </c>
      <c r="D50" s="193">
        <v>15</v>
      </c>
      <c r="E50" s="193">
        <v>16</v>
      </c>
      <c r="F50" s="193">
        <v>17</v>
      </c>
      <c r="G50" s="193">
        <v>18</v>
      </c>
      <c r="H50" s="193">
        <v>19</v>
      </c>
      <c r="I50" s="193">
        <v>20</v>
      </c>
      <c r="J50" s="193">
        <v>21</v>
      </c>
      <c r="K50" s="193">
        <v>22</v>
      </c>
      <c r="L50" s="193">
        <v>21</v>
      </c>
      <c r="M50" s="193">
        <v>21</v>
      </c>
      <c r="N50" s="193">
        <v>22</v>
      </c>
      <c r="O50" s="193">
        <v>22</v>
      </c>
      <c r="P50" s="193">
        <v>22</v>
      </c>
      <c r="Q50" s="193">
        <v>22</v>
      </c>
      <c r="R50" s="193">
        <v>23</v>
      </c>
      <c r="S50" s="193">
        <v>23</v>
      </c>
      <c r="T50" s="193">
        <v>23</v>
      </c>
      <c r="U50" s="193">
        <v>23</v>
      </c>
      <c r="V50" s="196">
        <v>23</v>
      </c>
      <c r="W50" s="182"/>
      <c r="X50" s="182"/>
      <c r="Y50" s="182"/>
      <c r="Z50" s="182"/>
    </row>
    <row r="51" spans="2:26" ht="16.5" thickBot="1">
      <c r="B51" s="188">
        <v>13</v>
      </c>
      <c r="C51" s="194">
        <v>13</v>
      </c>
      <c r="D51" s="195">
        <v>14</v>
      </c>
      <c r="E51" s="195">
        <v>15</v>
      </c>
      <c r="F51" s="195">
        <v>16</v>
      </c>
      <c r="G51" s="195">
        <v>17</v>
      </c>
      <c r="H51" s="195">
        <v>18</v>
      </c>
      <c r="I51" s="195">
        <v>19</v>
      </c>
      <c r="J51" s="195">
        <v>20</v>
      </c>
      <c r="K51" s="195">
        <v>21</v>
      </c>
      <c r="L51" s="195">
        <v>22</v>
      </c>
      <c r="M51" s="195">
        <v>21</v>
      </c>
      <c r="N51" s="195">
        <v>21</v>
      </c>
      <c r="O51" s="195">
        <v>22</v>
      </c>
      <c r="P51" s="195">
        <v>22</v>
      </c>
      <c r="Q51" s="195">
        <v>22</v>
      </c>
      <c r="R51" s="195">
        <v>22</v>
      </c>
      <c r="S51" s="195">
        <v>23</v>
      </c>
      <c r="T51" s="195">
        <v>23</v>
      </c>
      <c r="U51" s="195">
        <v>23</v>
      </c>
      <c r="V51" s="197">
        <v>23</v>
      </c>
      <c r="W51" s="182"/>
      <c r="X51" s="182"/>
      <c r="Y51" s="182"/>
      <c r="Z51" s="182"/>
    </row>
    <row r="52" spans="2:26" s="170" customFormat="1">
      <c r="B52" s="212" t="s">
        <v>255</v>
      </c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52"/>
      <c r="N52" s="52"/>
      <c r="O52" s="52"/>
      <c r="P52" s="52"/>
      <c r="Q52" s="52"/>
      <c r="R52" s="52"/>
      <c r="S52" s="52"/>
      <c r="T52" s="171"/>
      <c r="U52" s="171"/>
      <c r="V52" s="171"/>
    </row>
    <row r="53" spans="2:26">
      <c r="B53" s="213" t="s">
        <v>256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T53" s="107"/>
      <c r="U53" s="107"/>
      <c r="V53" s="107"/>
    </row>
    <row r="54" spans="2:26"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T54" s="107"/>
      <c r="U54" s="107"/>
      <c r="V54" s="107"/>
    </row>
    <row r="55" spans="2:26" ht="16.5" thickBot="1">
      <c r="B55" s="140" t="s">
        <v>227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T55" s="107"/>
      <c r="U55" s="107"/>
      <c r="V55" s="107"/>
    </row>
    <row r="56" spans="2:26" ht="16.5" thickBot="1">
      <c r="B56" s="134"/>
      <c r="C56" s="135"/>
      <c r="D56" s="138" t="s">
        <v>181</v>
      </c>
      <c r="E56" s="135"/>
      <c r="F56" s="135"/>
      <c r="G56" s="135"/>
      <c r="H56" s="135"/>
      <c r="I56" s="135"/>
      <c r="J56" s="136"/>
    </row>
    <row r="57" spans="2:26">
      <c r="B57" s="141" t="s">
        <v>173</v>
      </c>
      <c r="C57" s="113" t="s">
        <v>172</v>
      </c>
      <c r="D57" s="103" t="s">
        <v>182</v>
      </c>
      <c r="E57" s="107" t="s">
        <v>176</v>
      </c>
      <c r="F57" s="107"/>
      <c r="G57" s="107"/>
      <c r="H57" s="107"/>
      <c r="I57" s="107"/>
      <c r="J57" s="116"/>
    </row>
    <row r="58" spans="2:26">
      <c r="B58" s="132" t="s">
        <v>174</v>
      </c>
      <c r="C58" s="109" t="s">
        <v>175</v>
      </c>
      <c r="D58" s="103" t="s">
        <v>183</v>
      </c>
      <c r="E58" s="107" t="s">
        <v>189</v>
      </c>
      <c r="F58" s="107"/>
      <c r="G58" s="107"/>
      <c r="H58" s="107"/>
      <c r="I58" s="107"/>
      <c r="J58" s="116"/>
    </row>
    <row r="59" spans="2:26">
      <c r="B59" s="133" t="s">
        <v>186</v>
      </c>
      <c r="C59" s="109" t="s">
        <v>177</v>
      </c>
      <c r="D59" s="103" t="s">
        <v>184</v>
      </c>
      <c r="E59" s="107" t="s">
        <v>178</v>
      </c>
      <c r="F59" s="107"/>
      <c r="G59" s="107"/>
      <c r="H59" s="107"/>
      <c r="I59" s="107"/>
      <c r="J59" s="116"/>
    </row>
    <row r="60" spans="2:26" ht="16.5" thickBot="1">
      <c r="B60" s="137" t="s">
        <v>187</v>
      </c>
      <c r="C60" s="111" t="s">
        <v>179</v>
      </c>
      <c r="D60" s="112" t="s">
        <v>185</v>
      </c>
      <c r="E60" s="107" t="s">
        <v>180</v>
      </c>
      <c r="F60" s="107"/>
      <c r="G60" s="107"/>
      <c r="H60" s="107"/>
      <c r="I60" s="107"/>
      <c r="J60" s="116"/>
    </row>
    <row r="61" spans="2:26" ht="16.5" thickBot="1">
      <c r="B61" s="134" t="s">
        <v>188</v>
      </c>
      <c r="C61" s="135"/>
      <c r="D61" s="135"/>
      <c r="E61" s="135"/>
      <c r="F61" s="135"/>
      <c r="G61" s="135"/>
      <c r="H61" s="135"/>
      <c r="I61" s="135"/>
      <c r="J61" s="136"/>
    </row>
    <row r="63" spans="2:26" ht="16.5" thickBot="1">
      <c r="B63" s="140" t="s">
        <v>192</v>
      </c>
    </row>
    <row r="64" spans="2:26" ht="17.25" thickBot="1">
      <c r="B64" s="143" t="s">
        <v>191</v>
      </c>
      <c r="C64" s="99" t="s">
        <v>166</v>
      </c>
      <c r="D64" s="99" t="s">
        <v>167</v>
      </c>
      <c r="E64" s="99" t="s">
        <v>168</v>
      </c>
      <c r="F64" s="99" t="s">
        <v>168</v>
      </c>
      <c r="G64" s="99" t="s">
        <v>169</v>
      </c>
      <c r="H64" s="99" t="s">
        <v>169</v>
      </c>
      <c r="I64" s="99" t="s">
        <v>170</v>
      </c>
      <c r="J64" s="99" t="s">
        <v>170</v>
      </c>
      <c r="K64" s="99" t="s">
        <v>171</v>
      </c>
      <c r="L64" s="100" t="s">
        <v>171</v>
      </c>
    </row>
    <row r="65" spans="2:14" ht="33.75" thickBot="1">
      <c r="B65" s="142" t="s">
        <v>190</v>
      </c>
      <c r="C65" s="98">
        <v>5</v>
      </c>
      <c r="D65" s="99">
        <v>10</v>
      </c>
      <c r="E65" s="99">
        <v>15</v>
      </c>
      <c r="F65" s="99">
        <v>20</v>
      </c>
      <c r="G65" s="99">
        <v>25</v>
      </c>
      <c r="H65" s="99">
        <v>30</v>
      </c>
      <c r="I65" s="99">
        <v>35</v>
      </c>
      <c r="J65" s="99">
        <v>40</v>
      </c>
      <c r="K65" s="99">
        <v>45</v>
      </c>
      <c r="L65" s="100">
        <v>50</v>
      </c>
    </row>
    <row r="66" spans="2:14">
      <c r="B66" s="198">
        <v>12</v>
      </c>
      <c r="C66" s="113">
        <v>11.7</v>
      </c>
      <c r="D66" s="114">
        <v>10.6</v>
      </c>
      <c r="E66" s="114">
        <v>10</v>
      </c>
      <c r="F66" s="114">
        <v>9.5</v>
      </c>
      <c r="G66" s="114">
        <v>9.1</v>
      </c>
      <c r="H66" s="114">
        <v>8.8000000000000007</v>
      </c>
      <c r="I66" s="114">
        <v>8.5</v>
      </c>
      <c r="J66" s="114">
        <v>8.1999999999999993</v>
      </c>
      <c r="K66" s="114">
        <v>8</v>
      </c>
      <c r="L66" s="115">
        <v>7.8</v>
      </c>
    </row>
    <row r="67" spans="2:14">
      <c r="B67" s="198">
        <v>11</v>
      </c>
      <c r="C67" s="109">
        <v>10.4</v>
      </c>
      <c r="D67" s="107">
        <v>9.3000000000000007</v>
      </c>
      <c r="E67" s="107">
        <v>8.6</v>
      </c>
      <c r="F67" s="107">
        <v>8.1</v>
      </c>
      <c r="G67" s="107">
        <v>7.7</v>
      </c>
      <c r="H67" s="107">
        <v>7.3</v>
      </c>
      <c r="I67" s="107">
        <v>7</v>
      </c>
      <c r="J67" s="107">
        <v>6.7</v>
      </c>
      <c r="K67" s="107">
        <v>6.5</v>
      </c>
      <c r="L67" s="116">
        <v>6.3</v>
      </c>
    </row>
    <row r="68" spans="2:14">
      <c r="B68" s="198">
        <v>10</v>
      </c>
      <c r="C68" s="109">
        <v>9.8000000000000007</v>
      </c>
      <c r="D68" s="107">
        <v>8.6</v>
      </c>
      <c r="E68" s="107">
        <v>7.9</v>
      </c>
      <c r="F68" s="107">
        <v>7.4</v>
      </c>
      <c r="G68" s="107">
        <v>7</v>
      </c>
      <c r="H68" s="107">
        <v>6.6</v>
      </c>
      <c r="I68" s="107">
        <v>6.3</v>
      </c>
      <c r="J68" s="107">
        <v>6</v>
      </c>
      <c r="K68" s="107">
        <v>5.7</v>
      </c>
      <c r="L68" s="116">
        <v>5.5</v>
      </c>
    </row>
    <row r="69" spans="2:14">
      <c r="B69" s="198">
        <v>9</v>
      </c>
      <c r="C69" s="109">
        <v>8.5</v>
      </c>
      <c r="D69" s="107">
        <v>7.3</v>
      </c>
      <c r="E69" s="107">
        <v>6.6</v>
      </c>
      <c r="F69" s="107">
        <v>6</v>
      </c>
      <c r="G69" s="107">
        <v>5.5</v>
      </c>
      <c r="H69" s="107">
        <v>5.0999999999999996</v>
      </c>
      <c r="I69" s="107">
        <v>4.8</v>
      </c>
      <c r="J69" s="107">
        <v>4.5</v>
      </c>
      <c r="K69" s="107">
        <v>4.2</v>
      </c>
      <c r="L69" s="116">
        <v>4</v>
      </c>
    </row>
    <row r="70" spans="2:14">
      <c r="B70" s="198">
        <v>8</v>
      </c>
      <c r="C70" s="109">
        <v>7.2</v>
      </c>
      <c r="D70" s="107">
        <v>6</v>
      </c>
      <c r="E70" s="107">
        <v>5.2</v>
      </c>
      <c r="F70" s="107">
        <v>4.5999999999999996</v>
      </c>
      <c r="G70" s="107">
        <v>4.0999999999999996</v>
      </c>
      <c r="H70" s="107">
        <v>3.7</v>
      </c>
      <c r="I70" s="107">
        <v>3.3</v>
      </c>
      <c r="J70" s="107">
        <v>3</v>
      </c>
      <c r="K70" s="107">
        <v>2.7</v>
      </c>
      <c r="L70" s="116">
        <v>2.5</v>
      </c>
    </row>
    <row r="71" spans="2:14">
      <c r="B71" s="198">
        <v>7</v>
      </c>
      <c r="C71" s="109">
        <v>6</v>
      </c>
      <c r="D71" s="107">
        <v>4.7</v>
      </c>
      <c r="E71" s="107">
        <v>3.8</v>
      </c>
      <c r="F71" s="107">
        <v>3.2</v>
      </c>
      <c r="G71" s="107">
        <v>2.7</v>
      </c>
      <c r="H71" s="107">
        <v>2.2000000000000002</v>
      </c>
      <c r="I71" s="107">
        <v>1.9</v>
      </c>
      <c r="J71" s="107">
        <v>1.5</v>
      </c>
      <c r="K71" s="107">
        <v>1.2</v>
      </c>
      <c r="L71" s="116">
        <v>1</v>
      </c>
    </row>
    <row r="72" spans="2:14">
      <c r="B72" s="198">
        <v>6</v>
      </c>
      <c r="C72" s="109">
        <v>4.7</v>
      </c>
      <c r="D72" s="107">
        <v>3.3</v>
      </c>
      <c r="E72" s="107">
        <v>2.4</v>
      </c>
      <c r="F72" s="107">
        <v>1.8</v>
      </c>
      <c r="G72" s="107">
        <v>1.2</v>
      </c>
      <c r="H72" s="107">
        <v>0.8</v>
      </c>
      <c r="I72" s="107">
        <v>0.4</v>
      </c>
      <c r="J72" s="107">
        <v>0</v>
      </c>
      <c r="K72" s="117">
        <v>-0.3</v>
      </c>
      <c r="L72" s="118">
        <v>-0.6</v>
      </c>
    </row>
    <row r="73" spans="2:14">
      <c r="B73" s="198">
        <v>5</v>
      </c>
      <c r="C73" s="109">
        <v>4.0999999999999996</v>
      </c>
      <c r="D73" s="107">
        <v>2.7</v>
      </c>
      <c r="E73" s="107">
        <v>1.8</v>
      </c>
      <c r="F73" s="107">
        <v>1.1000000000000001</v>
      </c>
      <c r="G73" s="107">
        <v>0.5</v>
      </c>
      <c r="H73" s="107">
        <v>0.1</v>
      </c>
      <c r="I73" s="117">
        <v>-0.3</v>
      </c>
      <c r="J73" s="117">
        <v>-0.7</v>
      </c>
      <c r="K73" s="117">
        <v>-1</v>
      </c>
      <c r="L73" s="118">
        <v>-1.3</v>
      </c>
    </row>
    <row r="74" spans="2:14">
      <c r="B74" s="198">
        <v>4</v>
      </c>
      <c r="C74" s="109">
        <v>2.8</v>
      </c>
      <c r="D74" s="107">
        <v>1.3</v>
      </c>
      <c r="E74" s="107">
        <v>0.4</v>
      </c>
      <c r="F74" s="117">
        <v>-0.3</v>
      </c>
      <c r="G74" s="117">
        <v>-0.9</v>
      </c>
      <c r="H74" s="117">
        <v>-1.4</v>
      </c>
      <c r="I74" s="117">
        <v>-1.8</v>
      </c>
      <c r="J74" s="117">
        <v>-2.2000000000000002</v>
      </c>
      <c r="K74" s="117">
        <v>-2.5</v>
      </c>
      <c r="L74" s="118">
        <v>-2.8</v>
      </c>
    </row>
    <row r="75" spans="2:14">
      <c r="B75" s="198">
        <v>3</v>
      </c>
      <c r="C75" s="109">
        <v>1.6</v>
      </c>
      <c r="D75" s="107">
        <v>0</v>
      </c>
      <c r="E75" s="117">
        <v>-1</v>
      </c>
      <c r="F75" s="117">
        <v>-1.7</v>
      </c>
      <c r="G75" s="117">
        <v>-2.2999999999999998</v>
      </c>
      <c r="H75" s="117">
        <v>-2.8</v>
      </c>
      <c r="I75" s="117">
        <v>-3.3</v>
      </c>
      <c r="J75" s="117">
        <v>-3.7</v>
      </c>
      <c r="K75" s="117">
        <v>-4</v>
      </c>
      <c r="L75" s="118">
        <v>-4.3</v>
      </c>
    </row>
    <row r="76" spans="2:14">
      <c r="B76" s="198">
        <v>2</v>
      </c>
      <c r="C76" s="109">
        <v>0.3</v>
      </c>
      <c r="D76" s="117">
        <v>-1.3</v>
      </c>
      <c r="E76" s="117">
        <v>-2.2999999999999998</v>
      </c>
      <c r="F76" s="117">
        <v>-3.1</v>
      </c>
      <c r="G76" s="117">
        <v>-3.7</v>
      </c>
      <c r="H76" s="117">
        <v>-4.3</v>
      </c>
      <c r="I76" s="117">
        <v>-4.7</v>
      </c>
      <c r="J76" s="117">
        <v>-5.0999999999999996</v>
      </c>
      <c r="K76" s="117">
        <v>-5.5</v>
      </c>
      <c r="L76" s="118">
        <v>-5.9</v>
      </c>
    </row>
    <row r="77" spans="2:14">
      <c r="B77" s="198">
        <v>1</v>
      </c>
      <c r="C77" s="200">
        <v>-0.9</v>
      </c>
      <c r="D77" s="117">
        <v>-2.6</v>
      </c>
      <c r="E77" s="117">
        <v>-3.7</v>
      </c>
      <c r="F77" s="117">
        <v>-4.5</v>
      </c>
      <c r="G77" s="117">
        <v>-5.2</v>
      </c>
      <c r="H77" s="117">
        <v>-5.7</v>
      </c>
      <c r="I77" s="117">
        <v>-6.2</v>
      </c>
      <c r="J77" s="117">
        <v>-6.6</v>
      </c>
      <c r="K77" s="117">
        <v>-7</v>
      </c>
      <c r="L77" s="118">
        <v>-7.4</v>
      </c>
    </row>
    <row r="78" spans="2:14" ht="16.5" thickBot="1">
      <c r="B78" s="199">
        <v>0</v>
      </c>
      <c r="C78" s="201">
        <v>-1.6</v>
      </c>
      <c r="D78" s="119">
        <v>-3.3</v>
      </c>
      <c r="E78" s="119">
        <v>-4.4000000000000004</v>
      </c>
      <c r="F78" s="119">
        <v>-5.2</v>
      </c>
      <c r="G78" s="119">
        <v>-5.9</v>
      </c>
      <c r="H78" s="119">
        <v>-6.5</v>
      </c>
      <c r="I78" s="119">
        <v>-6.9</v>
      </c>
      <c r="J78" s="119">
        <v>-7.4</v>
      </c>
      <c r="K78" s="119">
        <v>-7.8</v>
      </c>
      <c r="L78" s="120">
        <v>-8.1</v>
      </c>
    </row>
    <row r="79" spans="2:14" ht="16.5" thickBot="1">
      <c r="B79" s="203">
        <v>-1</v>
      </c>
      <c r="C79" s="204">
        <v>-3.3</v>
      </c>
      <c r="D79" s="205">
        <v>-4.4000000000000004</v>
      </c>
      <c r="E79" s="205">
        <v>-5.2</v>
      </c>
      <c r="F79" s="205">
        <v>-5.9</v>
      </c>
      <c r="G79" s="205">
        <v>-6.5</v>
      </c>
      <c r="H79" s="205">
        <v>-6.9</v>
      </c>
      <c r="I79" s="205">
        <v>-7.4</v>
      </c>
      <c r="J79" s="205">
        <v>-7.8</v>
      </c>
      <c r="K79" s="205">
        <v>-8.1</v>
      </c>
      <c r="L79" s="206">
        <v>-8.8000000000000007</v>
      </c>
      <c r="M79" s="52">
        <v>-0.7</v>
      </c>
    </row>
    <row r="80" spans="2:14" ht="16.5" thickBot="1">
      <c r="B80" s="203">
        <v>-2</v>
      </c>
      <c r="C80" s="207">
        <v>-4.4000000000000004</v>
      </c>
      <c r="D80" s="202">
        <v>-5.2</v>
      </c>
      <c r="E80" s="202">
        <v>-5.9</v>
      </c>
      <c r="F80" s="202">
        <v>-6.5</v>
      </c>
      <c r="G80" s="202">
        <v>-6.9</v>
      </c>
      <c r="H80" s="202">
        <v>-7.4</v>
      </c>
      <c r="I80" s="202">
        <v>-7.8</v>
      </c>
      <c r="J80" s="202">
        <v>-8.1</v>
      </c>
      <c r="K80" s="202">
        <v>-8.8000000000000007</v>
      </c>
      <c r="L80" s="208">
        <v>-9.5</v>
      </c>
      <c r="M80" s="52">
        <f>M79+-0.7</f>
        <v>-1.4</v>
      </c>
      <c r="N80" s="52">
        <f>L79+M79</f>
        <v>-9.5</v>
      </c>
    </row>
    <row r="81" spans="2:14" ht="16.5" thickBot="1">
      <c r="B81" s="203">
        <v>-3</v>
      </c>
      <c r="C81" s="207">
        <v>-5.2</v>
      </c>
      <c r="D81" s="202">
        <v>-5.9</v>
      </c>
      <c r="E81" s="202">
        <v>-6.5</v>
      </c>
      <c r="F81" s="202">
        <v>-6.9</v>
      </c>
      <c r="G81" s="202">
        <v>-7.4</v>
      </c>
      <c r="H81" s="202">
        <v>-7.8</v>
      </c>
      <c r="I81" s="202">
        <v>-8.1</v>
      </c>
      <c r="J81" s="202">
        <v>-8.8000000000000007</v>
      </c>
      <c r="K81" s="202">
        <v>-9.5</v>
      </c>
      <c r="L81" s="208">
        <v>-10.9</v>
      </c>
      <c r="M81" s="52">
        <f t="shared" ref="M81:M87" si="2">M80+-0.7</f>
        <v>-2.0999999999999996</v>
      </c>
      <c r="N81" s="52">
        <f t="shared" ref="N81:N87" si="3">L80+M80</f>
        <v>-10.9</v>
      </c>
    </row>
    <row r="82" spans="2:14" ht="16.5" thickBot="1">
      <c r="B82" s="203">
        <v>-4</v>
      </c>
      <c r="C82" s="207">
        <v>-5.9</v>
      </c>
      <c r="D82" s="202">
        <v>-6.5</v>
      </c>
      <c r="E82" s="202">
        <v>-6.9</v>
      </c>
      <c r="F82" s="202">
        <v>-7.4</v>
      </c>
      <c r="G82" s="202">
        <v>-7.8</v>
      </c>
      <c r="H82" s="202">
        <v>-8.1</v>
      </c>
      <c r="I82" s="202">
        <v>-8.8000000000000007</v>
      </c>
      <c r="J82" s="202">
        <v>-9.5</v>
      </c>
      <c r="K82" s="202">
        <v>-10.9</v>
      </c>
      <c r="L82" s="208">
        <v>-13</v>
      </c>
      <c r="M82" s="52">
        <f t="shared" si="2"/>
        <v>-2.8</v>
      </c>
      <c r="N82" s="52">
        <f t="shared" si="3"/>
        <v>-13</v>
      </c>
    </row>
    <row r="83" spans="2:14" ht="16.5" thickBot="1">
      <c r="B83" s="203">
        <v>-5</v>
      </c>
      <c r="C83" s="207">
        <v>-6.5</v>
      </c>
      <c r="D83" s="202">
        <v>-6.9</v>
      </c>
      <c r="E83" s="202">
        <v>-7.4</v>
      </c>
      <c r="F83" s="202">
        <v>-7.8</v>
      </c>
      <c r="G83" s="202">
        <v>-8.1</v>
      </c>
      <c r="H83" s="202">
        <v>-8.8000000000000007</v>
      </c>
      <c r="I83" s="202">
        <v>-9.5</v>
      </c>
      <c r="J83" s="202">
        <v>-10.9</v>
      </c>
      <c r="K83" s="202">
        <v>-13</v>
      </c>
      <c r="L83" s="208">
        <v>-15.8</v>
      </c>
      <c r="M83" s="52">
        <f t="shared" si="2"/>
        <v>-3.5</v>
      </c>
      <c r="N83" s="52">
        <f t="shared" si="3"/>
        <v>-15.8</v>
      </c>
    </row>
    <row r="84" spans="2:14" ht="16.5" thickBot="1">
      <c r="B84" s="203">
        <v>-6</v>
      </c>
      <c r="C84" s="207">
        <v>-6.9</v>
      </c>
      <c r="D84" s="202">
        <v>-7.4</v>
      </c>
      <c r="E84" s="202">
        <v>-7.8</v>
      </c>
      <c r="F84" s="202">
        <v>-8.1</v>
      </c>
      <c r="G84" s="202">
        <v>-8.8000000000000007</v>
      </c>
      <c r="H84" s="202">
        <v>-9.5</v>
      </c>
      <c r="I84" s="202">
        <v>-10.9</v>
      </c>
      <c r="J84" s="202">
        <v>-13</v>
      </c>
      <c r="K84" s="202">
        <v>-15.8</v>
      </c>
      <c r="L84" s="208">
        <v>-19.3</v>
      </c>
      <c r="M84" s="52">
        <f t="shared" si="2"/>
        <v>-4.2</v>
      </c>
      <c r="N84" s="52">
        <f t="shared" si="3"/>
        <v>-19.3</v>
      </c>
    </row>
    <row r="85" spans="2:14" ht="16.5" thickBot="1">
      <c r="B85" s="203">
        <v>-7</v>
      </c>
      <c r="C85" s="207">
        <v>-7.4</v>
      </c>
      <c r="D85" s="202">
        <v>-7.8</v>
      </c>
      <c r="E85" s="202">
        <v>-8.1</v>
      </c>
      <c r="F85" s="202">
        <v>-8.8000000000000007</v>
      </c>
      <c r="G85" s="202">
        <v>-9.5</v>
      </c>
      <c r="H85" s="202">
        <v>-10.9</v>
      </c>
      <c r="I85" s="202">
        <v>-13</v>
      </c>
      <c r="J85" s="202">
        <v>-15.8</v>
      </c>
      <c r="K85" s="202">
        <v>-19.3</v>
      </c>
      <c r="L85" s="208">
        <v>-23.5</v>
      </c>
      <c r="M85" s="52">
        <f t="shared" si="2"/>
        <v>-4.9000000000000004</v>
      </c>
      <c r="N85" s="52">
        <f t="shared" si="3"/>
        <v>-23.5</v>
      </c>
    </row>
    <row r="86" spans="2:14" ht="16.5" thickBot="1">
      <c r="B86" s="203">
        <v>-8</v>
      </c>
      <c r="C86" s="207">
        <v>-7.8</v>
      </c>
      <c r="D86" s="202">
        <v>-8.1</v>
      </c>
      <c r="E86" s="202">
        <v>-8.8000000000000007</v>
      </c>
      <c r="F86" s="202">
        <v>-9.5</v>
      </c>
      <c r="G86" s="202">
        <v>-10.9</v>
      </c>
      <c r="H86" s="202">
        <v>-13</v>
      </c>
      <c r="I86" s="202">
        <v>-15.8</v>
      </c>
      <c r="J86" s="202">
        <v>-19.3</v>
      </c>
      <c r="K86" s="202">
        <v>-23.5</v>
      </c>
      <c r="L86" s="208">
        <v>-28.4</v>
      </c>
      <c r="M86" s="52">
        <f t="shared" si="2"/>
        <v>-5.6000000000000005</v>
      </c>
      <c r="N86" s="52">
        <f t="shared" si="3"/>
        <v>-28.4</v>
      </c>
    </row>
    <row r="87" spans="2:14" ht="16.5" thickBot="1">
      <c r="B87" s="203" t="s">
        <v>257</v>
      </c>
      <c r="C87" s="209">
        <v>-8.1</v>
      </c>
      <c r="D87" s="210">
        <v>-8.8000000000000007</v>
      </c>
      <c r="E87" s="210">
        <v>-9.5</v>
      </c>
      <c r="F87" s="210">
        <v>-10.9</v>
      </c>
      <c r="G87" s="210">
        <v>-13</v>
      </c>
      <c r="H87" s="210">
        <v>-15.8</v>
      </c>
      <c r="I87" s="210">
        <v>-19.3</v>
      </c>
      <c r="J87" s="210">
        <v>-23.5</v>
      </c>
      <c r="K87" s="210">
        <v>-28.4</v>
      </c>
      <c r="L87" s="211">
        <v>-34</v>
      </c>
      <c r="M87" s="52">
        <f t="shared" si="2"/>
        <v>-6.3000000000000007</v>
      </c>
      <c r="N87" s="52">
        <f t="shared" si="3"/>
        <v>-34</v>
      </c>
    </row>
    <row r="88" spans="2:14">
      <c r="B88" s="213" t="s">
        <v>254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0"/>
  <sheetViews>
    <sheetView workbookViewId="0">
      <selection activeCell="J75" sqref="J75"/>
    </sheetView>
  </sheetViews>
  <sheetFormatPr defaultRowHeight="16.5"/>
  <sheetData>
    <row r="1" spans="2:2" s="96" customFormat="1"/>
    <row r="2" spans="2:2">
      <c r="B2" s="140" t="s">
        <v>224</v>
      </c>
    </row>
    <row r="19" spans="2:2">
      <c r="B19" s="140" t="s">
        <v>225</v>
      </c>
    </row>
    <row r="38" spans="2:2">
      <c r="B38" s="140" t="s">
        <v>226</v>
      </c>
    </row>
    <row r="60" spans="2:2">
      <c r="B60" s="74"/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A11" sqref="A11"/>
    </sheetView>
  </sheetViews>
  <sheetFormatPr defaultColWidth="9" defaultRowHeight="16.5"/>
  <cols>
    <col min="1" max="1" width="36.25" style="58" customWidth="1"/>
    <col min="2" max="2" width="43.375" style="58" customWidth="1"/>
    <col min="3" max="3" width="37.25" style="58" customWidth="1"/>
    <col min="4" max="4" width="29.5" style="58" customWidth="1"/>
    <col min="5" max="16384" width="9" style="58"/>
  </cols>
  <sheetData>
    <row r="1" spans="1:4" ht="97.5" customHeight="1" thickBot="1">
      <c r="A1" s="214" t="s">
        <v>259</v>
      </c>
      <c r="B1" s="215" t="s">
        <v>260</v>
      </c>
    </row>
    <row r="2" spans="1:4" ht="117" customHeight="1">
      <c r="A2" s="57" t="s">
        <v>236</v>
      </c>
      <c r="B2" s="216" t="s">
        <v>261</v>
      </c>
      <c r="C2" s="220" t="s">
        <v>262</v>
      </c>
      <c r="D2" s="216"/>
    </row>
    <row r="3" spans="1:4" ht="115.5">
      <c r="A3" s="221" t="s">
        <v>265</v>
      </c>
      <c r="B3" s="218" t="s">
        <v>264</v>
      </c>
      <c r="C3" s="57" t="s">
        <v>266</v>
      </c>
      <c r="D3" s="216" t="s">
        <v>263</v>
      </c>
    </row>
    <row r="4" spans="1:4" ht="66">
      <c r="A4" s="223" t="s">
        <v>268</v>
      </c>
      <c r="B4" s="222" t="s">
        <v>267</v>
      </c>
    </row>
    <row r="5" spans="1:4" ht="32.25" customHeight="1">
      <c r="A5" s="240" t="s">
        <v>287</v>
      </c>
      <c r="B5" s="55" t="s">
        <v>269</v>
      </c>
      <c r="C5" s="57" t="s">
        <v>288</v>
      </c>
    </row>
    <row r="6" spans="1:4" ht="33">
      <c r="A6" s="218"/>
      <c r="B6" s="218" t="s">
        <v>270</v>
      </c>
      <c r="C6" s="57" t="s">
        <v>289</v>
      </c>
    </row>
    <row r="7" spans="1:4">
      <c r="A7" s="218"/>
    </row>
    <row r="8" spans="1:4">
      <c r="A8" s="217"/>
    </row>
    <row r="9" spans="1:4">
      <c r="A9" s="218"/>
    </row>
    <row r="10" spans="1:4">
      <c r="A10" s="219"/>
    </row>
    <row r="11" spans="1:4">
      <c r="A11" s="220"/>
    </row>
  </sheetData>
  <phoneticPr fontId="18" type="noConversion"/>
  <hyperlinks>
    <hyperlink ref="A1" r:id="rId1" tooltip="編輯章節：雨量" display="https://zh.wikipedia.org/w/index.php?title=%E9%9B%A8&amp;action=edit&amp;section=7"/>
    <hyperlink ref="B3" r:id="rId2"/>
    <hyperlink ref="B5" r:id="rId3"/>
    <hyperlink ref="B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00"/>
  <sheetViews>
    <sheetView workbookViewId="0"/>
  </sheetViews>
  <sheetFormatPr defaultColWidth="11.25" defaultRowHeight="15" customHeight="1"/>
  <cols>
    <col min="1" max="2" width="1.75" customWidth="1"/>
    <col min="3" max="3" width="10.5" customWidth="1"/>
    <col min="4" max="4" width="2" customWidth="1"/>
    <col min="5" max="5" width="11" customWidth="1"/>
    <col min="6" max="6" width="1.625" customWidth="1"/>
    <col min="7" max="7" width="11.75" customWidth="1"/>
    <col min="8" max="8" width="2" customWidth="1"/>
    <col min="9" max="9" width="10.375" customWidth="1"/>
    <col min="10" max="10" width="2.125" customWidth="1"/>
    <col min="11" max="11" width="11.625" customWidth="1"/>
    <col min="12" max="12" width="1.875" customWidth="1"/>
    <col min="13" max="13" width="11.5" customWidth="1"/>
    <col min="14" max="14" width="1.75" customWidth="1"/>
    <col min="15" max="15" width="7.625" customWidth="1"/>
    <col min="16" max="16" width="1.875" customWidth="1"/>
    <col min="17" max="17" width="8.125" customWidth="1"/>
    <col min="18" max="18" width="3.375" hidden="1" customWidth="1"/>
    <col min="19" max="19" width="10" hidden="1" customWidth="1"/>
    <col min="20" max="20" width="1.625" hidden="1" customWidth="1"/>
    <col min="21" max="21" width="9.125" hidden="1" customWidth="1"/>
    <col min="22" max="22" width="2" customWidth="1"/>
    <col min="23" max="38" width="6.75" customWidth="1"/>
  </cols>
  <sheetData>
    <row r="1" spans="1:38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">
        <v>43467</v>
      </c>
      <c r="R1" s="1"/>
      <c r="S1" s="1"/>
      <c r="T1" s="1"/>
      <c r="U1" s="1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33" customHeight="1">
      <c r="A2" s="6"/>
      <c r="B2" s="354" t="s">
        <v>4</v>
      </c>
      <c r="C2" s="355"/>
      <c r="D2" s="367" t="s">
        <v>5</v>
      </c>
      <c r="E2" s="355"/>
      <c r="F2" s="363" t="s">
        <v>7</v>
      </c>
      <c r="G2" s="355"/>
      <c r="H2" s="364" t="s">
        <v>8</v>
      </c>
      <c r="I2" s="355"/>
      <c r="J2" s="362" t="s">
        <v>9</v>
      </c>
      <c r="K2" s="355"/>
      <c r="L2" s="366" t="s">
        <v>10</v>
      </c>
      <c r="M2" s="355"/>
      <c r="N2" s="365" t="s">
        <v>11</v>
      </c>
      <c r="O2" s="355"/>
      <c r="P2" s="356" t="s">
        <v>13</v>
      </c>
      <c r="Q2" s="357"/>
      <c r="R2" s="360" t="s">
        <v>14</v>
      </c>
      <c r="S2" s="361"/>
      <c r="T2" s="358" t="s">
        <v>15</v>
      </c>
      <c r="U2" s="359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42" customHeight="1">
      <c r="A3" s="12"/>
      <c r="B3" s="14" t="s">
        <v>18</v>
      </c>
      <c r="C3" s="16" t="s">
        <v>23</v>
      </c>
      <c r="D3" s="16" t="s">
        <v>18</v>
      </c>
      <c r="E3" s="16" t="s">
        <v>28</v>
      </c>
      <c r="F3" s="16" t="s">
        <v>18</v>
      </c>
      <c r="G3" s="16" t="s">
        <v>30</v>
      </c>
      <c r="H3" s="17" t="s">
        <v>18</v>
      </c>
      <c r="I3" s="16" t="s">
        <v>33</v>
      </c>
      <c r="J3" s="16" t="s">
        <v>18</v>
      </c>
      <c r="K3" s="16" t="s">
        <v>34</v>
      </c>
      <c r="L3" s="16" t="s">
        <v>35</v>
      </c>
      <c r="M3" s="16" t="s">
        <v>36</v>
      </c>
      <c r="N3" s="16" t="s">
        <v>18</v>
      </c>
      <c r="O3" s="16" t="s">
        <v>38</v>
      </c>
      <c r="P3" s="16" t="s">
        <v>18</v>
      </c>
      <c r="Q3" s="16" t="s">
        <v>39</v>
      </c>
      <c r="R3" s="14" t="s">
        <v>27</v>
      </c>
      <c r="S3" s="16" t="s">
        <v>40</v>
      </c>
      <c r="T3" s="16" t="s">
        <v>18</v>
      </c>
      <c r="U3" s="16" t="s">
        <v>41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21.75" customHeight="1">
      <c r="A4" s="14"/>
      <c r="B4" s="14" t="s">
        <v>18</v>
      </c>
      <c r="C4" s="16" t="s">
        <v>43</v>
      </c>
      <c r="D4" s="16" t="s">
        <v>18</v>
      </c>
      <c r="E4" s="16" t="s">
        <v>45</v>
      </c>
      <c r="F4" s="16" t="s">
        <v>18</v>
      </c>
      <c r="G4" s="16" t="s">
        <v>46</v>
      </c>
      <c r="H4" s="17" t="s">
        <v>18</v>
      </c>
      <c r="I4" s="16" t="s">
        <v>47</v>
      </c>
      <c r="J4" s="16" t="s">
        <v>18</v>
      </c>
      <c r="K4" s="16" t="s">
        <v>48</v>
      </c>
      <c r="L4" s="14"/>
      <c r="M4" s="16"/>
      <c r="N4" s="16" t="s">
        <v>18</v>
      </c>
      <c r="O4" s="16" t="s">
        <v>50</v>
      </c>
      <c r="P4" s="16" t="s">
        <v>35</v>
      </c>
      <c r="Q4" s="16" t="s">
        <v>51</v>
      </c>
      <c r="R4" s="14" t="s">
        <v>18</v>
      </c>
      <c r="S4" s="16" t="s">
        <v>52</v>
      </c>
      <c r="T4" s="16" t="s">
        <v>27</v>
      </c>
      <c r="U4" s="16" t="s">
        <v>53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22.5" customHeight="1">
      <c r="A5" s="14"/>
      <c r="B5" s="14" t="s">
        <v>18</v>
      </c>
      <c r="C5" s="16" t="s">
        <v>54</v>
      </c>
      <c r="D5" s="16" t="s">
        <v>18</v>
      </c>
      <c r="E5" s="16" t="s">
        <v>55</v>
      </c>
      <c r="F5" s="14" t="s">
        <v>35</v>
      </c>
      <c r="G5" s="16" t="s">
        <v>56</v>
      </c>
      <c r="H5" s="17" t="s">
        <v>18</v>
      </c>
      <c r="I5" s="16" t="s">
        <v>58</v>
      </c>
      <c r="J5" s="16" t="s">
        <v>18</v>
      </c>
      <c r="K5" s="16" t="s">
        <v>59</v>
      </c>
      <c r="L5" s="14"/>
      <c r="M5" s="16"/>
      <c r="N5" s="16" t="s">
        <v>18</v>
      </c>
      <c r="O5" s="16" t="s">
        <v>61</v>
      </c>
      <c r="P5" s="16"/>
      <c r="Q5" s="16" t="s">
        <v>62</v>
      </c>
      <c r="R5" s="14" t="s">
        <v>18</v>
      </c>
      <c r="S5" s="16" t="s">
        <v>55</v>
      </c>
      <c r="T5" s="18"/>
      <c r="U5" s="18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8.75" customHeight="1">
      <c r="A6" s="14" t="s">
        <v>18</v>
      </c>
      <c r="B6" s="14" t="s">
        <v>35</v>
      </c>
      <c r="C6" s="16" t="s">
        <v>63</v>
      </c>
      <c r="D6" s="16" t="s">
        <v>18</v>
      </c>
      <c r="E6" s="16" t="s">
        <v>64</v>
      </c>
      <c r="F6" s="5"/>
      <c r="G6" s="16"/>
      <c r="H6" s="17"/>
      <c r="I6" s="16" t="s">
        <v>65</v>
      </c>
      <c r="J6" s="16" t="s">
        <v>27</v>
      </c>
      <c r="K6" s="16" t="s">
        <v>66</v>
      </c>
      <c r="L6" s="17"/>
      <c r="M6" s="16"/>
      <c r="N6" s="17" t="s">
        <v>35</v>
      </c>
      <c r="O6" s="16" t="s">
        <v>67</v>
      </c>
      <c r="P6" s="16"/>
      <c r="Q6" s="16"/>
      <c r="R6" s="17" t="s">
        <v>35</v>
      </c>
      <c r="S6" s="16" t="s">
        <v>68</v>
      </c>
      <c r="T6" s="18"/>
      <c r="U6" s="18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18.75" customHeight="1">
      <c r="A7" s="14"/>
      <c r="B7" s="14" t="s">
        <v>35</v>
      </c>
      <c r="C7" s="16" t="s">
        <v>69</v>
      </c>
      <c r="D7" s="14" t="s">
        <v>18</v>
      </c>
      <c r="E7" s="16" t="s">
        <v>70</v>
      </c>
      <c r="F7" s="5"/>
      <c r="G7" s="18"/>
      <c r="H7" s="5"/>
      <c r="I7" s="5"/>
      <c r="J7" s="16"/>
      <c r="K7" s="16" t="s">
        <v>71</v>
      </c>
      <c r="L7" s="16"/>
      <c r="M7" s="16"/>
      <c r="N7" s="16" t="s">
        <v>35</v>
      </c>
      <c r="O7" s="16" t="s">
        <v>21</v>
      </c>
      <c r="P7" s="16"/>
      <c r="Q7" s="16"/>
      <c r="R7" s="16" t="s">
        <v>35</v>
      </c>
      <c r="S7" s="16" t="s">
        <v>36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8.75" customHeight="1">
      <c r="A8" s="17"/>
      <c r="B8" s="17" t="s">
        <v>35</v>
      </c>
      <c r="C8" s="16" t="s">
        <v>72</v>
      </c>
      <c r="D8" s="16" t="s">
        <v>18</v>
      </c>
      <c r="E8" s="16" t="s">
        <v>73</v>
      </c>
      <c r="F8" s="5"/>
      <c r="G8" s="18"/>
      <c r="H8" s="5"/>
      <c r="I8" s="5"/>
      <c r="J8" s="5"/>
      <c r="K8" s="16" t="s">
        <v>74</v>
      </c>
      <c r="L8" s="16"/>
      <c r="M8" s="16"/>
      <c r="N8" s="16" t="s">
        <v>35</v>
      </c>
      <c r="O8" s="16" t="s">
        <v>75</v>
      </c>
      <c r="P8" s="16"/>
      <c r="Q8" s="1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36" customHeight="1">
      <c r="A9" s="5"/>
      <c r="B9" s="17" t="s">
        <v>35</v>
      </c>
      <c r="C9" s="16" t="s">
        <v>76</v>
      </c>
      <c r="D9" s="16" t="s">
        <v>18</v>
      </c>
      <c r="E9" s="16" t="s">
        <v>77</v>
      </c>
      <c r="F9" s="5"/>
      <c r="G9" s="18"/>
      <c r="H9" s="5"/>
      <c r="I9" s="5"/>
      <c r="J9" s="5"/>
      <c r="K9" s="5"/>
      <c r="L9" s="5"/>
      <c r="M9" s="5"/>
      <c r="N9" s="16" t="s">
        <v>35</v>
      </c>
      <c r="O9" s="16" t="s">
        <v>78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18.75" customHeight="1">
      <c r="A10" s="12"/>
      <c r="B10" s="12"/>
      <c r="C10" s="16" t="s">
        <v>79</v>
      </c>
      <c r="D10" s="16" t="s">
        <v>18</v>
      </c>
      <c r="E10" s="16" t="s">
        <v>80</v>
      </c>
      <c r="F10" s="5"/>
      <c r="G10" s="18"/>
      <c r="H10" s="5"/>
      <c r="I10" s="5"/>
      <c r="J10" s="5"/>
      <c r="K10" s="5"/>
      <c r="L10" s="5"/>
      <c r="M10" s="5"/>
      <c r="N10" s="5"/>
      <c r="O10" s="16" t="s">
        <v>81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18.75" customHeight="1">
      <c r="A11" s="5"/>
      <c r="B11" s="5"/>
      <c r="C11" s="18"/>
      <c r="D11" s="16" t="s">
        <v>35</v>
      </c>
      <c r="E11" s="16" t="s">
        <v>82</v>
      </c>
      <c r="F11" s="5"/>
      <c r="G11" s="18"/>
      <c r="H11" s="5"/>
      <c r="I11" s="5"/>
      <c r="J11" s="5"/>
      <c r="K11" s="5"/>
      <c r="L11" s="5"/>
      <c r="M11" s="5"/>
      <c r="N11" s="5"/>
      <c r="O11" s="16" t="s">
        <v>83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18.75" customHeight="1">
      <c r="A12" s="5"/>
      <c r="B12" s="5"/>
      <c r="C12" s="18"/>
      <c r="D12" s="18"/>
      <c r="E12" s="18"/>
      <c r="F12" s="5"/>
      <c r="G12" s="5"/>
      <c r="H12" s="5"/>
      <c r="I12" s="5"/>
      <c r="J12" s="5"/>
      <c r="K12" s="5"/>
      <c r="L12" s="5"/>
      <c r="M12" s="5"/>
      <c r="N12" s="16"/>
      <c r="O12" s="16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18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18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18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18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18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18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18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18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8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18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8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8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8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18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8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18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18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18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18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8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18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18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8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18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8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8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18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1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1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1:38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1:38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spans="1:38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1:38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1:3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1:38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1:38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1:38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1:38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spans="1:38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1:38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spans="1:38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spans="1:38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spans="1:38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1:3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1:38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1:38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1:38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1:38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1:38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spans="1:38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spans="1:38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spans="1:38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spans="1:38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spans="1:3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spans="1:38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spans="1:38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spans="1:38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spans="1:38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spans="1:38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spans="1:38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spans="1:38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spans="1:38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spans="1:38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spans="1:3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spans="1:38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spans="1:38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spans="1:38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spans="1:38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spans="1:38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spans="1:38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spans="1:38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spans="1:38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spans="1:38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spans="1:3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spans="1:38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spans="1:38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spans="1:38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spans="1:38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spans="1:38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1:38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spans="1:38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spans="1:38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spans="1:38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spans="1:3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spans="1:38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spans="1:38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spans="1:38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spans="1:38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spans="1:38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spans="1:38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spans="1:38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spans="1:38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spans="1:38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spans="1:3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spans="1:38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spans="1:38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spans="1:38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spans="1:38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spans="1:38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38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38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38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38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38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3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38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38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38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38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38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38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38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38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38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3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spans="1:38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spans="1:38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spans="1:3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spans="1:38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spans="1:38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spans="1:38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spans="1:38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spans="1:38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spans="1:38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spans="1:38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spans="1:38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spans="1:38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spans="1: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spans="1:38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spans="1:38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spans="1:38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spans="1:38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spans="1:38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spans="1:38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spans="1:38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spans="1:38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spans="1:38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spans="1:3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spans="1:38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spans="1:38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spans="1:38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spans="1:38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spans="1:38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spans="1:38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spans="1:38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spans="1:38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spans="1:38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spans="1:3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spans="1:38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spans="1:38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spans="1:38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spans="1:38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spans="1:38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spans="1:38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spans="1:38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spans="1:38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spans="1:38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spans="1:3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spans="1:38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spans="1:38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spans="1:38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spans="1:38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spans="1:38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spans="1:38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spans="1:38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spans="1:38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spans="1:38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spans="1:3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spans="1:38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spans="1:38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spans="1:38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spans="1:38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spans="1:38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spans="1:38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spans="1:38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spans="1:38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spans="1:38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spans="1:3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spans="1:38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spans="1:38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spans="1:38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spans="1:38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spans="1:38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spans="1:38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spans="1:38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spans="1:38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spans="1:38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spans="1:3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spans="1:38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spans="1:38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spans="1:38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spans="1:38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spans="1:38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spans="1:38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spans="1:38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spans="1:38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spans="1:38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spans="1:3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spans="1:38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spans="1:38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spans="1:38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spans="1:38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spans="1:38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spans="1:38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spans="1:38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spans="1:38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spans="1:38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spans="1:3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spans="1:38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spans="1:38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spans="1:38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spans="1:38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spans="1:38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spans="1:38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spans="1:38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spans="1:38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spans="1:38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spans="1:3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spans="1:38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spans="1:38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spans="1:38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spans="1:38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spans="1:38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spans="1:38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spans="1:38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spans="1:38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spans="1:38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spans="1: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spans="1:38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spans="1:38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spans="1:38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spans="1:38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spans="1:38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spans="1:38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spans="1:38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spans="1:38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spans="1:38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spans="1:3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spans="1:38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spans="1:38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spans="1:38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spans="1:38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spans="1:38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spans="1:38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spans="1:38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spans="1:38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spans="1:38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spans="1:3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spans="1:38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spans="1:38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spans="1:38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spans="1:38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spans="1:38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spans="1:38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spans="1:38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spans="1:38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spans="1:38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spans="1:3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spans="1:38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spans="1:38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spans="1:38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spans="1:38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spans="1:38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spans="1:38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spans="1:38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spans="1:38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spans="1:38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spans="1:3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spans="1:38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spans="1:38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spans="1:38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spans="1:38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spans="1:38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spans="1:38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spans="1:38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spans="1:38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spans="1:38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spans="1:3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spans="1:38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spans="1:38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spans="1:38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spans="1:38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spans="1:38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spans="1:38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spans="1:38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spans="1:38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spans="1:38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spans="1:3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spans="1:38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spans="1:38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spans="1:38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spans="1:38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spans="1:38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spans="1:38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spans="1:38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spans="1:38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spans="1:38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spans="1:3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spans="1:38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spans="1:38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spans="1:38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spans="1:38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spans="1:38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spans="1:38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spans="1:38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spans="1:38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spans="1:38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spans="1:3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spans="1:38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spans="1:38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spans="1:38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spans="1:38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spans="1:38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spans="1:38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spans="1:38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spans="1:38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spans="1:38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spans="1:3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spans="1:38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spans="1:38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spans="1:38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spans="1:38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spans="1:38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spans="1:38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spans="1:38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spans="1:38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spans="1:38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spans="1: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spans="1:38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spans="1:38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spans="1:38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spans="1:38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spans="1:38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spans="1:38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spans="1:38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spans="1:38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spans="1:38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spans="1:3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spans="1:38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spans="1:38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spans="1:38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spans="1:38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spans="1:38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spans="1:38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spans="1:38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spans="1:38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spans="1:38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spans="1:3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spans="1:38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spans="1:38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spans="1:38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spans="1:38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spans="1:38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spans="1:38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spans="1:38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spans="1:38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spans="1:38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spans="1:3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spans="1:38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spans="1:38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spans="1:38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spans="1:38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spans="1:38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spans="1:38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spans="1:38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spans="1:38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spans="1:38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spans="1:3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spans="1:38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spans="1:38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spans="1:38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spans="1:38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spans="1:38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spans="1:38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spans="1:38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spans="1:38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spans="1:38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spans="1:3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spans="1:38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spans="1:38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spans="1:38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spans="1:38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spans="1:38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spans="1:38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spans="1:38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spans="1:38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spans="1:38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spans="1:3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spans="1:38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spans="1:38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spans="1:38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spans="1:38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spans="1:38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spans="1:38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spans="1:38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spans="1:38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spans="1:38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spans="1:3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 spans="1:38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 spans="1:38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 spans="1:38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 spans="1:38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 spans="1:38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 spans="1:38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 spans="1:38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 spans="1:38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 spans="1:38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 spans="1:3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 spans="1:38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 spans="1:38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 spans="1:38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 spans="1:38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 spans="1:38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 spans="1:38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 spans="1:38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 spans="1:38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 spans="1:38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 spans="1:3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 spans="1:38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 spans="1:38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 spans="1:38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 spans="1:38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 spans="1:38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 spans="1:38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 spans="1:38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 spans="1:38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 spans="1:38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 spans="1: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 spans="1:38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 spans="1:38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 spans="1:38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 spans="1:38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 spans="1:38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 spans="1:38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 spans="1:38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 spans="1:38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 spans="1:38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 spans="1:3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 spans="1:38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 spans="1:38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 spans="1:38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 spans="1:38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 spans="1:38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 spans="1:38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 spans="1:38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 spans="1:38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 spans="1:38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 spans="1:3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 spans="1:38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 spans="1:38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 spans="1:38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 spans="1:38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 spans="1:38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 spans="1:38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 spans="1:38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 spans="1:38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 spans="1:38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 spans="1:3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 spans="1:38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 spans="1:38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 spans="1:38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 spans="1:38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 spans="1:38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 spans="1:38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 spans="1:38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 spans="1:38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 spans="1:38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 spans="1:3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 spans="1:38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 spans="1:38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 spans="1:38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 spans="1:38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 spans="1:38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 spans="1:38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 spans="1:38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 spans="1:38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 spans="1:38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 spans="1:3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 spans="1:38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 spans="1:38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 spans="1:38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 spans="1:38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 spans="1:38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 spans="1:38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 spans="1:38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 spans="1:38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 spans="1:38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 spans="1:3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 spans="1:38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 spans="1:38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 spans="1:38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 spans="1:38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 spans="1:38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 spans="1:38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 spans="1:38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 spans="1:38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 spans="1:38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 spans="1:3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 spans="1:38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 spans="1:38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 spans="1:38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 spans="1:38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 spans="1:38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 spans="1:38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 spans="1:38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 spans="1:38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 spans="1:38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 spans="1:3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 spans="1:38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 spans="1:38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 spans="1:38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 spans="1:38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 spans="1:38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 spans="1:38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 spans="1:38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 spans="1:38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 spans="1:38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 spans="1:3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 spans="1:38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 spans="1:38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 spans="1:38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 spans="1:38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 spans="1:38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 spans="1:38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 spans="1:38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 spans="1:38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 spans="1:38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 spans="1: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 spans="1:38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 spans="1:38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 spans="1:38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 spans="1:38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 spans="1:38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 spans="1:38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 spans="1:38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 spans="1:38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 spans="1:38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 spans="1:3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 spans="1:38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 spans="1:38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 spans="1:38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 spans="1:38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 spans="1:38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 spans="1:38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 spans="1:38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 spans="1:38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 spans="1:38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 spans="1:3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 spans="1:38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 spans="1:38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 spans="1:38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 spans="1:38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 spans="1:38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 spans="1:38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 spans="1:38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 spans="1:38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 spans="1:38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 spans="1:3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 spans="1:38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 spans="1:38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 spans="1:38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 spans="1:38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 spans="1:38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 spans="1:38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 spans="1:38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 spans="1:38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 spans="1:38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 spans="1:3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 spans="1:38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 spans="1:38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 spans="1:38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 spans="1:38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 spans="1:38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 spans="1:38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 spans="1:38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 spans="1:38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 spans="1:38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 spans="1:3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 spans="1:38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 spans="1:38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 spans="1:38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 spans="1:38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 spans="1:38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 spans="1:38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 spans="1:38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 spans="1:38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 spans="1:38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 spans="1:3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 spans="1:38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 spans="1:38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</sheetData>
  <mergeCells count="10">
    <mergeCell ref="B2:C2"/>
    <mergeCell ref="P2:Q2"/>
    <mergeCell ref="T2:U2"/>
    <mergeCell ref="R2:S2"/>
    <mergeCell ref="J2:K2"/>
    <mergeCell ref="F2:G2"/>
    <mergeCell ref="H2:I2"/>
    <mergeCell ref="N2:O2"/>
    <mergeCell ref="L2:M2"/>
    <mergeCell ref="D2:E2"/>
  </mergeCells>
  <phoneticPr fontId="18" type="noConversion"/>
  <printOptions horizontalCentered="1" verticalCentered="1" gridLines="1"/>
  <pageMargins left="0.25" right="0.25" top="0.75" bottom="0.75" header="0" footer="0"/>
  <pageSetup paperSize="9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58"/>
  <sheetViews>
    <sheetView workbookViewId="0"/>
  </sheetViews>
  <sheetFormatPr defaultColWidth="11.25" defaultRowHeight="15" customHeight="1"/>
  <cols>
    <col min="1" max="1" width="6" customWidth="1"/>
    <col min="2" max="2" width="22.5" customWidth="1"/>
    <col min="3" max="3" width="31.25" customWidth="1"/>
    <col min="4" max="4" width="24.375" customWidth="1"/>
    <col min="5" max="5" width="37.5" customWidth="1"/>
    <col min="6" max="26" width="24.375" customWidth="1"/>
  </cols>
  <sheetData>
    <row r="1" spans="1:26">
      <c r="A1" s="19"/>
      <c r="B1" s="19"/>
      <c r="C1" s="19"/>
      <c r="D1" s="19"/>
      <c r="E1" s="4">
        <v>43567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19"/>
      <c r="B2" s="21" t="s">
        <v>84</v>
      </c>
      <c r="C2" s="22" t="s">
        <v>85</v>
      </c>
      <c r="D2" s="23"/>
      <c r="E2" s="24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19"/>
      <c r="B3" s="25"/>
      <c r="C3" s="26" t="s">
        <v>86</v>
      </c>
      <c r="D3" s="19"/>
      <c r="E3" s="27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>
      <c r="A4" s="19"/>
      <c r="B4" s="25"/>
      <c r="C4" s="26" t="s">
        <v>87</v>
      </c>
      <c r="D4" s="19"/>
      <c r="E4" s="2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>
      <c r="A5" s="19"/>
      <c r="B5" s="28"/>
      <c r="C5" s="29" t="s">
        <v>88</v>
      </c>
      <c r="D5" s="30"/>
      <c r="E5" s="31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>
      <c r="A6" s="19"/>
      <c r="B6" s="19"/>
      <c r="C6" s="19"/>
      <c r="D6" s="19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>
      <c r="A7" s="19"/>
      <c r="B7" s="21" t="s">
        <v>89</v>
      </c>
      <c r="C7" s="22" t="s">
        <v>90</v>
      </c>
      <c r="D7" s="22" t="s">
        <v>91</v>
      </c>
      <c r="E7" s="32" t="s">
        <v>92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>
      <c r="A8" s="19"/>
      <c r="B8" s="25"/>
      <c r="C8" s="19"/>
      <c r="D8" s="26" t="s">
        <v>93</v>
      </c>
      <c r="E8" s="33" t="s">
        <v>94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>
      <c r="A9" s="19"/>
      <c r="B9" s="25"/>
      <c r="C9" s="26" t="s">
        <v>95</v>
      </c>
      <c r="D9" s="34" t="s">
        <v>96</v>
      </c>
      <c r="E9" s="27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>
      <c r="A10" s="19"/>
      <c r="B10" s="28"/>
      <c r="C10" s="29" t="s">
        <v>97</v>
      </c>
      <c r="D10" s="30"/>
      <c r="E10" s="3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>
      <c r="A11" s="19"/>
      <c r="B11" s="19"/>
      <c r="C11" s="19"/>
      <c r="D11" s="19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>
      <c r="A12" s="19"/>
      <c r="B12" s="19"/>
      <c r="C12" s="19"/>
      <c r="D12" s="19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1.25" defaultRowHeight="15" customHeight="1"/>
  <cols>
    <col min="2" max="2" width="29.375" customWidth="1"/>
    <col min="3" max="3" width="20.5" customWidth="1"/>
    <col min="4" max="4" width="33.5" customWidth="1"/>
    <col min="6" max="6" width="23.5" customWidth="1"/>
  </cols>
  <sheetData>
    <row r="1" spans="1:26">
      <c r="A1" s="35"/>
      <c r="B1" s="35"/>
      <c r="C1" s="35"/>
      <c r="D1" s="35"/>
      <c r="E1" s="35"/>
      <c r="F1" s="35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35"/>
      <c r="B2" s="35"/>
      <c r="C2" s="35"/>
      <c r="D2" s="35"/>
      <c r="E2" s="35"/>
      <c r="F2" s="4">
        <v>43567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35"/>
      <c r="B3" s="36" t="s">
        <v>98</v>
      </c>
      <c r="C3" s="37"/>
      <c r="D3" s="37"/>
      <c r="E3" s="37"/>
      <c r="F3" s="38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>
      <c r="A4" s="35"/>
      <c r="B4" s="39" t="s">
        <v>99</v>
      </c>
      <c r="C4" s="40" t="s">
        <v>100</v>
      </c>
      <c r="D4" s="40" t="s">
        <v>101</v>
      </c>
      <c r="E4" s="40" t="s">
        <v>102</v>
      </c>
      <c r="F4" s="41" t="s">
        <v>103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>
      <c r="A5" s="35"/>
      <c r="B5" s="42" t="s">
        <v>104</v>
      </c>
      <c r="C5" s="40" t="s">
        <v>105</v>
      </c>
      <c r="D5" s="40" t="s">
        <v>106</v>
      </c>
      <c r="E5" s="35"/>
      <c r="F5" s="43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>
      <c r="A6" s="35"/>
      <c r="B6" s="44"/>
      <c r="C6" s="40" t="s">
        <v>107</v>
      </c>
      <c r="D6" s="40" t="s">
        <v>108</v>
      </c>
      <c r="E6" s="35"/>
      <c r="F6" s="43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>
      <c r="A7" s="35"/>
      <c r="B7" s="42" t="s">
        <v>109</v>
      </c>
      <c r="C7" s="40" t="s">
        <v>105</v>
      </c>
      <c r="D7" s="40" t="s">
        <v>110</v>
      </c>
      <c r="E7" s="35"/>
      <c r="F7" s="43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>
      <c r="A8" s="35"/>
      <c r="B8" s="44"/>
      <c r="C8" s="40" t="s">
        <v>107</v>
      </c>
      <c r="D8" s="40" t="s">
        <v>111</v>
      </c>
      <c r="E8" s="35"/>
      <c r="F8" s="43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>
      <c r="A9" s="35"/>
      <c r="B9" s="45" t="s">
        <v>112</v>
      </c>
      <c r="C9" s="46" t="s">
        <v>107</v>
      </c>
      <c r="D9" s="46" t="s">
        <v>108</v>
      </c>
      <c r="E9" s="47"/>
      <c r="F9" s="48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9"/>
  <sheetViews>
    <sheetView topLeftCell="B25" workbookViewId="0">
      <selection activeCell="C46" sqref="C46"/>
    </sheetView>
  </sheetViews>
  <sheetFormatPr defaultRowHeight="16.5"/>
  <cols>
    <col min="2" max="2" width="60.625" customWidth="1"/>
    <col min="3" max="3" width="42.75" customWidth="1"/>
  </cols>
  <sheetData>
    <row r="7" spans="2:3" ht="47.25">
      <c r="B7" s="51" t="s">
        <v>116</v>
      </c>
      <c r="C7" s="52" t="s">
        <v>113</v>
      </c>
    </row>
    <row r="8" spans="2:3" ht="19.5">
      <c r="B8" s="49" t="s">
        <v>114</v>
      </c>
      <c r="C8" s="50"/>
    </row>
    <row r="9" spans="2:3" ht="19.5">
      <c r="B9" s="49" t="s">
        <v>115</v>
      </c>
      <c r="C9" s="50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31"/>
  <sheetViews>
    <sheetView topLeftCell="A28" zoomScaleNormal="100" workbookViewId="0">
      <selection activeCell="J41" sqref="J41"/>
    </sheetView>
  </sheetViews>
  <sheetFormatPr defaultColWidth="9" defaultRowHeight="16.5"/>
  <cols>
    <col min="1" max="11" width="9" style="53"/>
    <col min="12" max="12" width="40.125" customWidth="1"/>
    <col min="13" max="13" width="59.5" customWidth="1"/>
    <col min="14" max="16384" width="9" style="53"/>
  </cols>
  <sheetData>
    <row r="1" spans="12:13">
      <c r="L1" s="54" t="s">
        <v>119</v>
      </c>
      <c r="M1" s="55" t="s">
        <v>120</v>
      </c>
    </row>
    <row r="2" spans="12:13" ht="122.25" customHeight="1">
      <c r="L2" s="368" t="s">
        <v>117</v>
      </c>
      <c r="M2" s="369"/>
    </row>
    <row r="31" spans="12:13" ht="89.25" customHeight="1">
      <c r="L31" s="370" t="s">
        <v>118</v>
      </c>
      <c r="M31" s="371"/>
    </row>
  </sheetData>
  <mergeCells count="2">
    <mergeCell ref="L2:M2"/>
    <mergeCell ref="L31:M31"/>
  </mergeCells>
  <phoneticPr fontId="18" type="noConversion"/>
  <hyperlinks>
    <hyperlink ref="M1" r:id="rId1" display="https://web.archive.org/web/20071206121620/http:/mirror.weather.org.hk/chinese/wxindices.html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17"/>
  <sheetViews>
    <sheetView topLeftCell="A14" zoomScaleNormal="100" workbookViewId="0">
      <selection activeCell="G40" sqref="G40"/>
    </sheetView>
  </sheetViews>
  <sheetFormatPr defaultRowHeight="16.5"/>
  <cols>
    <col min="6" max="6" width="15.75" customWidth="1"/>
    <col min="8" max="8" width="20.625" customWidth="1"/>
  </cols>
  <sheetData>
    <row r="10" spans="2:8" ht="220.5" customHeight="1">
      <c r="B10" s="370" t="s">
        <v>121</v>
      </c>
      <c r="C10" s="371"/>
      <c r="D10" s="371"/>
      <c r="E10" s="371"/>
      <c r="F10" s="371"/>
      <c r="G10" s="371"/>
      <c r="H10" s="371"/>
    </row>
    <row r="13" spans="2:8">
      <c r="B13" s="54" t="s">
        <v>122</v>
      </c>
      <c r="C13" s="54" t="s">
        <v>123</v>
      </c>
    </row>
    <row r="14" spans="2:8">
      <c r="C14" s="54" t="s">
        <v>124</v>
      </c>
    </row>
    <row r="15" spans="2:8">
      <c r="C15" s="54" t="s">
        <v>125</v>
      </c>
    </row>
    <row r="16" spans="2:8">
      <c r="C16" s="54" t="s">
        <v>126</v>
      </c>
    </row>
    <row r="17" spans="3:3">
      <c r="C17" s="54" t="s">
        <v>127</v>
      </c>
    </row>
  </sheetData>
  <mergeCells count="1">
    <mergeCell ref="B10:H1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R69"/>
  <sheetViews>
    <sheetView topLeftCell="A47" zoomScaleNormal="100" workbookViewId="0">
      <selection activeCell="R46" sqref="R46"/>
    </sheetView>
  </sheetViews>
  <sheetFormatPr defaultRowHeight="16.5"/>
  <cols>
    <col min="2" max="2" width="13.5" customWidth="1"/>
    <col min="4" max="6" width="9" style="56"/>
  </cols>
  <sheetData>
    <row r="44" spans="12:12">
      <c r="L44" s="73"/>
    </row>
    <row r="46" spans="12:12" ht="18">
      <c r="L46" s="74" t="s">
        <v>146</v>
      </c>
    </row>
    <row r="49" spans="1:18" ht="17.25" thickBot="1"/>
    <row r="50" spans="1:18" s="58" customFormat="1" ht="99">
      <c r="B50" s="57" t="s">
        <v>128</v>
      </c>
      <c r="C50" s="57" t="s">
        <v>132</v>
      </c>
      <c r="D50" s="86" t="s">
        <v>214</v>
      </c>
      <c r="E50" s="75" t="s">
        <v>212</v>
      </c>
      <c r="F50" s="86" t="s">
        <v>215</v>
      </c>
      <c r="G50" s="87" t="s">
        <v>213</v>
      </c>
      <c r="H50" s="57"/>
    </row>
    <row r="51" spans="1:18" s="62" customFormat="1" ht="33">
      <c r="A51" s="61" t="s">
        <v>152</v>
      </c>
      <c r="B51" s="61" t="s">
        <v>129</v>
      </c>
      <c r="C51" s="61" t="s">
        <v>133</v>
      </c>
      <c r="D51" s="76" t="s">
        <v>204</v>
      </c>
      <c r="E51" s="77" t="s">
        <v>202</v>
      </c>
      <c r="F51" s="76" t="s">
        <v>208</v>
      </c>
      <c r="G51" s="77" t="s">
        <v>147</v>
      </c>
      <c r="H51" s="57"/>
      <c r="I51" s="57"/>
      <c r="J51" s="57"/>
    </row>
    <row r="52" spans="1:18" s="64" customFormat="1" ht="33">
      <c r="A52" s="67" t="s">
        <v>140</v>
      </c>
      <c r="B52" s="63" t="s">
        <v>130</v>
      </c>
      <c r="C52" s="63" t="s">
        <v>134</v>
      </c>
      <c r="D52" s="78" t="s">
        <v>203</v>
      </c>
      <c r="E52" s="77" t="s">
        <v>201</v>
      </c>
      <c r="F52" s="78" t="s">
        <v>209</v>
      </c>
      <c r="G52" s="79" t="s">
        <v>148</v>
      </c>
      <c r="H52" s="57"/>
      <c r="I52" s="57"/>
      <c r="J52" s="57"/>
    </row>
    <row r="53" spans="1:18" s="65" customFormat="1" ht="33">
      <c r="A53" s="69" t="s">
        <v>139</v>
      </c>
      <c r="B53" s="66" t="s">
        <v>131</v>
      </c>
      <c r="C53" s="66" t="s">
        <v>135</v>
      </c>
      <c r="D53" s="80" t="s">
        <v>144</v>
      </c>
      <c r="E53" s="79" t="s">
        <v>164</v>
      </c>
      <c r="F53" s="80" t="s">
        <v>210</v>
      </c>
      <c r="G53" s="81" t="s">
        <v>149</v>
      </c>
      <c r="H53" s="57"/>
      <c r="I53" s="57"/>
      <c r="J53" s="57"/>
    </row>
    <row r="54" spans="1:18" s="60" customFormat="1" ht="33">
      <c r="A54" s="68" t="s">
        <v>141</v>
      </c>
      <c r="B54" s="59" t="s">
        <v>137</v>
      </c>
      <c r="C54" s="59" t="s">
        <v>135</v>
      </c>
      <c r="D54" s="82" t="s">
        <v>207</v>
      </c>
      <c r="E54" s="81" t="s">
        <v>165</v>
      </c>
      <c r="F54" s="88" t="s">
        <v>211</v>
      </c>
      <c r="G54" s="83" t="s">
        <v>150</v>
      </c>
      <c r="H54" s="57"/>
      <c r="I54" s="57"/>
      <c r="J54" s="57"/>
    </row>
    <row r="55" spans="1:18" s="72" customFormat="1" ht="33.75" thickBot="1">
      <c r="A55" s="70" t="s">
        <v>142</v>
      </c>
      <c r="B55" s="71" t="s">
        <v>138</v>
      </c>
      <c r="C55" s="71" t="s">
        <v>136</v>
      </c>
      <c r="D55" s="84" t="s">
        <v>143</v>
      </c>
      <c r="E55" s="85" t="s">
        <v>145</v>
      </c>
      <c r="F55" s="84" t="s">
        <v>206</v>
      </c>
      <c r="G55" s="85" t="s">
        <v>151</v>
      </c>
      <c r="H55" s="57"/>
      <c r="I55" s="57"/>
      <c r="J55" s="57"/>
    </row>
    <row r="56" spans="1:18" s="92" customFormat="1" ht="17.25" thickBot="1">
      <c r="A56" s="89"/>
      <c r="B56" s="90"/>
      <c r="C56" s="90"/>
      <c r="D56" s="91"/>
      <c r="E56" s="91"/>
      <c r="F56" s="91"/>
      <c r="G56" s="91"/>
    </row>
    <row r="57" spans="1:18" s="92" customFormat="1" ht="50.25" thickBot="1">
      <c r="A57" s="89"/>
      <c r="B57" s="90" t="s">
        <v>153</v>
      </c>
      <c r="C57" s="90"/>
      <c r="D57" s="93" t="s">
        <v>159</v>
      </c>
      <c r="E57" s="94" t="s">
        <v>160</v>
      </c>
      <c r="F57" s="94" t="s">
        <v>159</v>
      </c>
      <c r="G57" s="94" t="s">
        <v>161</v>
      </c>
      <c r="H57" s="94" t="s">
        <v>159</v>
      </c>
      <c r="I57" s="95" t="s">
        <v>162</v>
      </c>
      <c r="J57" s="91"/>
      <c r="L57" s="74" t="s">
        <v>146</v>
      </c>
    </row>
    <row r="58" spans="1:18" s="92" customFormat="1" ht="33">
      <c r="A58" s="89"/>
      <c r="B58" s="90" t="s">
        <v>193</v>
      </c>
      <c r="C58" s="90" t="s">
        <v>194</v>
      </c>
      <c r="D58" s="91" t="s">
        <v>195</v>
      </c>
      <c r="E58" s="91" t="s">
        <v>196</v>
      </c>
      <c r="F58" s="91" t="s">
        <v>198</v>
      </c>
      <c r="G58" s="91"/>
      <c r="H58" s="91"/>
      <c r="I58" s="91"/>
      <c r="J58" s="91"/>
    </row>
    <row r="59" spans="1:18" ht="18">
      <c r="B59">
        <v>0.25</v>
      </c>
      <c r="C59">
        <v>0.25</v>
      </c>
      <c r="D59" s="56">
        <v>0.25</v>
      </c>
      <c r="E59" s="56">
        <v>0.15</v>
      </c>
      <c r="F59" s="56">
        <v>0.1</v>
      </c>
      <c r="G59" s="56"/>
      <c r="H59" s="56"/>
      <c r="I59" s="56"/>
      <c r="J59" s="56"/>
      <c r="P59" s="74" t="s">
        <v>146</v>
      </c>
      <c r="R59" s="74"/>
    </row>
    <row r="60" spans="1:18">
      <c r="A60">
        <v>1</v>
      </c>
      <c r="B60">
        <f>B59*A60</f>
        <v>0.25</v>
      </c>
      <c r="C60" s="96">
        <f>C59*A60</f>
        <v>0.25</v>
      </c>
      <c r="D60" s="96">
        <f>D59*A60</f>
        <v>0.25</v>
      </c>
      <c r="E60" s="96">
        <f>E59*A60</f>
        <v>0.15</v>
      </c>
      <c r="F60" s="96">
        <f>F59*A60</f>
        <v>0.1</v>
      </c>
      <c r="G60" s="56"/>
      <c r="H60" s="56">
        <f>SUM(B60:F60)</f>
        <v>1</v>
      </c>
      <c r="I60" s="56">
        <f>B60*C60*D60*E60*F60*100000000</f>
        <v>23437.5</v>
      </c>
      <c r="J60" s="54" t="s">
        <v>154</v>
      </c>
    </row>
    <row r="61" spans="1:18">
      <c r="A61">
        <v>0.8</v>
      </c>
      <c r="B61" s="96">
        <f>B59*A61</f>
        <v>0.2</v>
      </c>
      <c r="C61" s="96">
        <f>C59*A61</f>
        <v>0.2</v>
      </c>
      <c r="D61" s="96">
        <f>D59*A61</f>
        <v>0.2</v>
      </c>
      <c r="E61" s="96">
        <f>E59*A61</f>
        <v>0.12</v>
      </c>
      <c r="F61" s="96">
        <f>F59*A61</f>
        <v>8.0000000000000016E-2</v>
      </c>
      <c r="G61" s="56"/>
      <c r="H61" s="96">
        <f>SUM(B61:F61)</f>
        <v>0.8</v>
      </c>
      <c r="I61" s="56"/>
      <c r="J61" s="54" t="s">
        <v>155</v>
      </c>
      <c r="M61" s="54" t="s">
        <v>196</v>
      </c>
      <c r="N61" s="54" t="s">
        <v>197</v>
      </c>
    </row>
    <row r="62" spans="1:18">
      <c r="A62">
        <v>0.6</v>
      </c>
      <c r="B62" s="96">
        <f>B59*A62</f>
        <v>0.15</v>
      </c>
      <c r="C62" s="96">
        <f>C59*A62</f>
        <v>0.15</v>
      </c>
      <c r="D62" s="96">
        <f>D59*A62</f>
        <v>0.15</v>
      </c>
      <c r="E62" s="96">
        <f>E59*A62</f>
        <v>0.09</v>
      </c>
      <c r="F62" s="96">
        <f>F59*A62</f>
        <v>0.06</v>
      </c>
      <c r="G62" s="56"/>
      <c r="H62" s="96">
        <f>SUM(B62:F62)</f>
        <v>0.59999999999999987</v>
      </c>
      <c r="I62" s="56"/>
      <c r="J62" s="54" t="s">
        <v>156</v>
      </c>
    </row>
    <row r="63" spans="1:18">
      <c r="A63">
        <v>0.4</v>
      </c>
      <c r="B63" s="96">
        <f>B59*A63</f>
        <v>0.1</v>
      </c>
      <c r="C63" s="96">
        <f>C59*A63</f>
        <v>0.1</v>
      </c>
      <c r="D63" s="96">
        <f>D59*A63</f>
        <v>0.1</v>
      </c>
      <c r="E63" s="96">
        <f>E59*A63</f>
        <v>0.06</v>
      </c>
      <c r="F63" s="96">
        <f>F59*A63</f>
        <v>4.0000000000000008E-2</v>
      </c>
      <c r="G63" s="56"/>
      <c r="H63" s="96">
        <f>SUM(B63:F63)</f>
        <v>0.4</v>
      </c>
      <c r="I63" s="56"/>
      <c r="J63" s="54" t="s">
        <v>157</v>
      </c>
    </row>
    <row r="64" spans="1:18">
      <c r="A64">
        <v>0.2</v>
      </c>
      <c r="B64" s="96">
        <f>B59*A64</f>
        <v>0.05</v>
      </c>
      <c r="C64" s="96">
        <f>C59*A64</f>
        <v>0.05</v>
      </c>
      <c r="D64" s="96">
        <f>D59*A64</f>
        <v>0.05</v>
      </c>
      <c r="E64" s="96">
        <f>E59*A64</f>
        <v>0.03</v>
      </c>
      <c r="F64" s="96">
        <f>F59*A64</f>
        <v>2.0000000000000004E-2</v>
      </c>
      <c r="G64" s="56"/>
      <c r="H64" s="96">
        <f>SUM(B64:F64)</f>
        <v>0.2</v>
      </c>
      <c r="I64" s="56"/>
      <c r="J64" s="54" t="s">
        <v>158</v>
      </c>
    </row>
    <row r="66" spans="1:12">
      <c r="A66" s="54" t="s">
        <v>199</v>
      </c>
      <c r="B66">
        <v>0.25</v>
      </c>
      <c r="C66">
        <v>0.25</v>
      </c>
      <c r="D66" s="56">
        <v>0.25</v>
      </c>
      <c r="E66" s="56">
        <v>0.15</v>
      </c>
      <c r="F66" s="56">
        <v>0.1</v>
      </c>
      <c r="L66" s="54" t="s">
        <v>205</v>
      </c>
    </row>
    <row r="67" spans="1:12">
      <c r="A67" s="54" t="s">
        <v>200</v>
      </c>
      <c r="B67">
        <v>0.05</v>
      </c>
      <c r="C67">
        <v>0.05</v>
      </c>
      <c r="D67" s="56">
        <v>0.05</v>
      </c>
      <c r="E67" s="56">
        <v>0.03</v>
      </c>
      <c r="F67" s="56">
        <v>0.02</v>
      </c>
    </row>
    <row r="68" spans="1:12">
      <c r="B68">
        <f>SUM(B66:F66)</f>
        <v>1</v>
      </c>
    </row>
    <row r="69" spans="1:12">
      <c r="B69" s="96">
        <f>SUM(B67:F67)</f>
        <v>0.2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sqref="A1:XFD1048576"/>
    </sheetView>
  </sheetViews>
  <sheetFormatPr defaultColWidth="9" defaultRowHeight="15.75"/>
  <cols>
    <col min="1" max="1" width="2.5" style="52" customWidth="1"/>
    <col min="2" max="2" width="11" style="52" customWidth="1"/>
    <col min="3" max="3" width="13.75" style="52" customWidth="1"/>
    <col min="4" max="4" width="16.125" style="52" customWidth="1"/>
    <col min="5" max="5" width="15.125" style="52" customWidth="1"/>
    <col min="6" max="6" width="16.875" style="52" customWidth="1"/>
    <col min="7" max="7" width="14.625" style="52" customWidth="1"/>
    <col min="8" max="9" width="18.75" style="52" customWidth="1"/>
    <col min="10" max="10" width="23.875" style="52" customWidth="1"/>
    <col min="11" max="11" width="25.375" style="52" customWidth="1"/>
    <col min="12" max="12" width="28.375" style="52" customWidth="1"/>
    <col min="13" max="16384" width="9" style="52"/>
  </cols>
  <sheetData>
    <row r="1" spans="1:13" ht="49.5" customHeight="1" thickBot="1">
      <c r="B1" s="377" t="s">
        <v>361</v>
      </c>
      <c r="C1" s="378"/>
      <c r="D1" s="378"/>
      <c r="E1" s="378"/>
      <c r="F1" s="378"/>
      <c r="G1" s="378"/>
      <c r="H1" s="378"/>
      <c r="I1" s="378"/>
      <c r="J1" s="345"/>
      <c r="K1" s="345"/>
    </row>
    <row r="2" spans="1:13" ht="21" thickBot="1">
      <c r="D2" s="161" t="s">
        <v>235</v>
      </c>
      <c r="E2" s="162" t="s">
        <v>216</v>
      </c>
      <c r="F2" s="161" t="s">
        <v>217</v>
      </c>
      <c r="G2" s="162" t="s">
        <v>284</v>
      </c>
      <c r="H2" s="161" t="s">
        <v>218</v>
      </c>
      <c r="I2" s="162" t="s">
        <v>219</v>
      </c>
      <c r="J2" s="379" t="s">
        <v>286</v>
      </c>
      <c r="K2" s="380"/>
    </row>
    <row r="3" spans="1:13" ht="79.5" thickBot="1">
      <c r="B3" s="265" t="s">
        <v>351</v>
      </c>
      <c r="C3" s="264" t="s">
        <v>353</v>
      </c>
      <c r="D3" s="238" t="s">
        <v>323</v>
      </c>
      <c r="E3" s="239" t="s">
        <v>324</v>
      </c>
      <c r="F3" s="237" t="s">
        <v>294</v>
      </c>
      <c r="G3" s="239" t="s">
        <v>222</v>
      </c>
      <c r="H3" s="252" t="s">
        <v>352</v>
      </c>
      <c r="I3" s="253" t="s">
        <v>223</v>
      </c>
      <c r="J3" s="270" t="s">
        <v>369</v>
      </c>
      <c r="K3" s="236" t="s">
        <v>305</v>
      </c>
      <c r="L3" s="234"/>
    </row>
    <row r="4" spans="1:13" ht="36">
      <c r="B4" s="266">
        <v>1</v>
      </c>
      <c r="C4" s="232" t="s">
        <v>354</v>
      </c>
      <c r="D4" s="229" t="s">
        <v>129</v>
      </c>
      <c r="E4" s="230" t="s">
        <v>230</v>
      </c>
      <c r="F4" s="229" t="s">
        <v>234</v>
      </c>
      <c r="G4" s="231" t="s">
        <v>312</v>
      </c>
      <c r="H4" s="144" t="s">
        <v>208</v>
      </c>
      <c r="I4" s="281" t="s">
        <v>345</v>
      </c>
      <c r="J4" s="271" t="s">
        <v>347</v>
      </c>
      <c r="K4" s="276" t="s">
        <v>350</v>
      </c>
    </row>
    <row r="5" spans="1:13" ht="36">
      <c r="B5" s="266">
        <v>0.8</v>
      </c>
      <c r="C5" s="232" t="s">
        <v>355</v>
      </c>
      <c r="D5" s="146" t="s">
        <v>130</v>
      </c>
      <c r="E5" s="224" t="s">
        <v>325</v>
      </c>
      <c r="F5" s="146" t="s">
        <v>203</v>
      </c>
      <c r="G5" s="147" t="s">
        <v>326</v>
      </c>
      <c r="H5" s="146" t="s">
        <v>327</v>
      </c>
      <c r="I5" s="282" t="s">
        <v>344</v>
      </c>
      <c r="J5" s="272" t="s">
        <v>348</v>
      </c>
      <c r="K5" s="277" t="s">
        <v>349</v>
      </c>
    </row>
    <row r="6" spans="1:13" ht="36">
      <c r="B6" s="266">
        <v>0.6</v>
      </c>
      <c r="C6" s="232" t="s">
        <v>356</v>
      </c>
      <c r="D6" s="149" t="s">
        <v>328</v>
      </c>
      <c r="E6" s="225" t="s">
        <v>329</v>
      </c>
      <c r="F6" s="149" t="s">
        <v>274</v>
      </c>
      <c r="G6" s="150" t="s">
        <v>314</v>
      </c>
      <c r="H6" s="149" t="s">
        <v>330</v>
      </c>
      <c r="I6" s="283" t="s">
        <v>343</v>
      </c>
      <c r="J6" s="273" t="s">
        <v>292</v>
      </c>
      <c r="K6" s="278" t="s">
        <v>281</v>
      </c>
    </row>
    <row r="7" spans="1:13" ht="35.450000000000003" customHeight="1">
      <c r="B7" s="266">
        <v>0.4</v>
      </c>
      <c r="C7" s="232" t="s">
        <v>357</v>
      </c>
      <c r="D7" s="152" t="s">
        <v>331</v>
      </c>
      <c r="E7" s="226" t="s">
        <v>229</v>
      </c>
      <c r="F7" s="152" t="s">
        <v>275</v>
      </c>
      <c r="G7" s="153" t="s">
        <v>315</v>
      </c>
      <c r="H7" s="152" t="s">
        <v>332</v>
      </c>
      <c r="I7" s="279" t="s">
        <v>342</v>
      </c>
      <c r="J7" s="274" t="s">
        <v>278</v>
      </c>
      <c r="K7" s="279" t="s">
        <v>280</v>
      </c>
    </row>
    <row r="8" spans="1:13" ht="33.6" customHeight="1" thickBot="1">
      <c r="B8" s="267">
        <v>0.2</v>
      </c>
      <c r="C8" s="233" t="s">
        <v>358</v>
      </c>
      <c r="D8" s="155" t="s">
        <v>138</v>
      </c>
      <c r="E8" s="227" t="s">
        <v>136</v>
      </c>
      <c r="F8" s="155" t="s">
        <v>143</v>
      </c>
      <c r="G8" s="156" t="s">
        <v>316</v>
      </c>
      <c r="H8" s="155" t="s">
        <v>206</v>
      </c>
      <c r="I8" s="280" t="s">
        <v>346</v>
      </c>
      <c r="J8" s="275" t="s">
        <v>279</v>
      </c>
      <c r="K8" s="280" t="s">
        <v>277</v>
      </c>
      <c r="M8" s="158"/>
    </row>
    <row r="9" spans="1:13" ht="32.25" thickBot="1">
      <c r="B9" s="287" t="s">
        <v>271</v>
      </c>
      <c r="C9" s="288" t="s">
        <v>333</v>
      </c>
      <c r="D9" s="289" t="s">
        <v>334</v>
      </c>
      <c r="E9" s="290" t="s">
        <v>335</v>
      </c>
      <c r="H9" s="216"/>
      <c r="J9" s="235"/>
      <c r="K9" s="235"/>
    </row>
    <row r="10" spans="1:13" ht="16.5" thickBot="1"/>
    <row r="11" spans="1:13" ht="21.75" thickBot="1">
      <c r="B11" s="381" t="s">
        <v>359</v>
      </c>
      <c r="C11" s="382"/>
      <c r="D11" s="382"/>
      <c r="E11" s="382"/>
      <c r="F11" s="382"/>
      <c r="G11" s="382"/>
      <c r="H11" s="382"/>
      <c r="I11" s="383"/>
      <c r="J11" s="384" t="s">
        <v>252</v>
      </c>
      <c r="K11" s="385"/>
    </row>
    <row r="12" spans="1:13">
      <c r="B12" s="113"/>
      <c r="C12" s="115"/>
      <c r="D12" s="113"/>
      <c r="E12" s="114"/>
      <c r="F12" s="114"/>
      <c r="G12" s="114"/>
      <c r="H12" s="114"/>
      <c r="I12" s="115"/>
      <c r="J12" s="245"/>
      <c r="K12" s="166"/>
    </row>
    <row r="13" spans="1:13" ht="16.5">
      <c r="A13" s="160"/>
      <c r="B13" s="167" t="s">
        <v>336</v>
      </c>
      <c r="C13" s="116" t="s">
        <v>360</v>
      </c>
      <c r="D13" s="109"/>
      <c r="E13" s="107"/>
      <c r="F13" s="107"/>
      <c r="G13" s="107"/>
      <c r="H13" s="107"/>
      <c r="I13" s="116"/>
      <c r="J13" s="372" t="s">
        <v>319</v>
      </c>
      <c r="K13" s="373"/>
    </row>
    <row r="14" spans="1:13" ht="16.5">
      <c r="A14" s="160"/>
      <c r="B14" s="167"/>
      <c r="C14" s="116"/>
      <c r="D14" s="109"/>
      <c r="E14" s="107"/>
      <c r="F14" s="107"/>
      <c r="G14" s="107"/>
      <c r="H14" s="107"/>
      <c r="I14" s="116"/>
      <c r="J14" s="372" t="s">
        <v>320</v>
      </c>
      <c r="K14" s="373"/>
    </row>
    <row r="15" spans="1:13" ht="16.5">
      <c r="A15" s="160"/>
      <c r="B15" s="167"/>
      <c r="C15" s="116"/>
      <c r="D15" s="109"/>
      <c r="E15" s="107"/>
      <c r="F15" s="107"/>
      <c r="G15" s="107"/>
      <c r="H15" s="107"/>
      <c r="I15" s="116"/>
      <c r="J15" s="268"/>
      <c r="K15" s="269"/>
    </row>
    <row r="16" spans="1:13" ht="16.5">
      <c r="A16" s="160"/>
      <c r="B16" s="167"/>
      <c r="C16" s="116"/>
      <c r="D16" s="109"/>
      <c r="E16" s="107"/>
      <c r="F16" s="107"/>
      <c r="G16" s="107"/>
      <c r="H16" s="107"/>
      <c r="I16" s="116"/>
      <c r="J16" s="268"/>
      <c r="K16" s="269"/>
    </row>
    <row r="17" spans="1:11" ht="16.5">
      <c r="A17" s="160"/>
      <c r="B17" s="167" t="s">
        <v>247</v>
      </c>
      <c r="C17" s="116" t="s">
        <v>245</v>
      </c>
      <c r="D17" s="109"/>
      <c r="E17" s="107"/>
      <c r="F17" s="107"/>
      <c r="G17" s="107"/>
      <c r="H17" s="107"/>
      <c r="I17" s="116"/>
      <c r="J17" s="372" t="s">
        <v>317</v>
      </c>
      <c r="K17" s="373"/>
    </row>
    <row r="18" spans="1:11" ht="16.5">
      <c r="A18" s="160"/>
      <c r="B18" s="167"/>
      <c r="C18" s="116"/>
      <c r="D18" s="109"/>
      <c r="E18" s="107"/>
      <c r="F18" s="107"/>
      <c r="G18" s="107"/>
      <c r="H18" s="107"/>
      <c r="I18" s="116"/>
      <c r="J18" s="372" t="s">
        <v>318</v>
      </c>
      <c r="K18" s="373"/>
    </row>
    <row r="19" spans="1:11" ht="18.75">
      <c r="B19" s="167"/>
      <c r="C19" s="116"/>
      <c r="D19" s="242"/>
      <c r="E19" s="107"/>
      <c r="F19" s="107"/>
      <c r="G19" s="107"/>
      <c r="H19" s="107"/>
      <c r="I19" s="116"/>
      <c r="J19" s="167"/>
      <c r="K19" s="168"/>
    </row>
    <row r="20" spans="1:11" ht="18.75">
      <c r="B20" s="167"/>
      <c r="C20" s="116"/>
      <c r="D20" s="242"/>
      <c r="E20" s="107"/>
      <c r="F20" s="107"/>
      <c r="G20" s="107"/>
      <c r="H20" s="107"/>
      <c r="I20" s="116"/>
      <c r="J20" s="167"/>
      <c r="K20" s="168"/>
    </row>
    <row r="21" spans="1:11" ht="16.5">
      <c r="A21" s="160"/>
      <c r="B21" s="167"/>
      <c r="C21" s="116"/>
      <c r="D21" s="109"/>
      <c r="E21" s="107"/>
      <c r="F21" s="107"/>
      <c r="G21" s="107"/>
      <c r="H21" s="107"/>
      <c r="I21" s="116"/>
      <c r="J21" s="372"/>
      <c r="K21" s="373"/>
    </row>
    <row r="22" spans="1:11" ht="16.5">
      <c r="B22" s="167" t="s">
        <v>248</v>
      </c>
      <c r="C22" s="116" t="s">
        <v>337</v>
      </c>
      <c r="D22" s="109"/>
      <c r="E22" s="107"/>
      <c r="F22" s="107"/>
      <c r="G22" s="107"/>
      <c r="H22" s="107"/>
      <c r="I22" s="116"/>
      <c r="J22" s="372" t="s">
        <v>321</v>
      </c>
      <c r="K22" s="373"/>
    </row>
    <row r="23" spans="1:11" ht="39" customHeight="1">
      <c r="A23" s="160"/>
      <c r="B23" s="167"/>
      <c r="C23" s="116"/>
      <c r="D23" s="109"/>
      <c r="E23" s="107"/>
      <c r="F23" s="107"/>
      <c r="G23" s="107"/>
      <c r="H23" s="107"/>
      <c r="I23" s="116"/>
      <c r="J23" s="372" t="s">
        <v>381</v>
      </c>
      <c r="K23" s="373"/>
    </row>
    <row r="24" spans="1:11" ht="16.5">
      <c r="B24" s="167"/>
      <c r="C24" s="116"/>
      <c r="D24" s="109"/>
      <c r="E24" s="107"/>
      <c r="F24" s="107"/>
      <c r="G24" s="107"/>
      <c r="H24" s="107"/>
      <c r="I24" s="116"/>
      <c r="J24" s="372" t="s">
        <v>295</v>
      </c>
      <c r="K24" s="373"/>
    </row>
    <row r="25" spans="1:11" ht="16.5">
      <c r="B25" s="167"/>
      <c r="C25" s="116"/>
      <c r="D25" s="109"/>
      <c r="E25" s="107"/>
      <c r="F25" s="107"/>
      <c r="G25" s="107"/>
      <c r="H25" s="107"/>
      <c r="I25" s="116"/>
      <c r="J25" s="374" t="s">
        <v>379</v>
      </c>
      <c r="K25" s="375"/>
    </row>
    <row r="26" spans="1:11" ht="16.5">
      <c r="B26" s="167"/>
      <c r="C26" s="116"/>
      <c r="D26" s="109"/>
      <c r="E26" s="107"/>
      <c r="F26" s="107"/>
      <c r="G26" s="107"/>
      <c r="H26" s="107"/>
      <c r="I26" s="116"/>
      <c r="J26" s="374" t="s">
        <v>380</v>
      </c>
      <c r="K26" s="375"/>
    </row>
    <row r="27" spans="1:11">
      <c r="B27" s="167"/>
      <c r="C27" s="116"/>
      <c r="D27" s="109"/>
      <c r="E27" s="107"/>
      <c r="F27" s="107"/>
      <c r="G27" s="107"/>
      <c r="H27" s="107"/>
      <c r="I27" s="116"/>
      <c r="J27" s="167"/>
      <c r="K27" s="168"/>
    </row>
    <row r="28" spans="1:11">
      <c r="B28" s="167"/>
      <c r="C28" s="116"/>
      <c r="D28" s="109"/>
      <c r="E28" s="107"/>
      <c r="F28" s="107"/>
      <c r="G28" s="107"/>
      <c r="H28" s="107"/>
      <c r="I28" s="116"/>
      <c r="J28" s="167"/>
      <c r="K28" s="168"/>
    </row>
    <row r="29" spans="1:11">
      <c r="B29" s="167"/>
      <c r="C29" s="116"/>
      <c r="D29" s="109"/>
      <c r="E29" s="107"/>
      <c r="F29" s="107"/>
      <c r="G29" s="107"/>
      <c r="H29" s="107"/>
      <c r="I29" s="116"/>
      <c r="J29" s="167"/>
      <c r="K29" s="168"/>
    </row>
    <row r="30" spans="1:11">
      <c r="B30" s="167"/>
      <c r="C30" s="116"/>
      <c r="D30" s="109"/>
      <c r="E30" s="107"/>
      <c r="F30" s="107"/>
      <c r="G30" s="107"/>
      <c r="H30" s="107"/>
      <c r="I30" s="116"/>
      <c r="J30" s="167"/>
      <c r="K30" s="168"/>
    </row>
    <row r="31" spans="1:11" ht="31.5">
      <c r="B31" s="167" t="s">
        <v>338</v>
      </c>
      <c r="C31" s="241" t="s">
        <v>296</v>
      </c>
      <c r="D31" s="109"/>
      <c r="E31" s="107"/>
      <c r="F31" s="107"/>
      <c r="G31" s="107"/>
      <c r="H31" s="107"/>
      <c r="I31" s="116"/>
      <c r="J31" s="372" t="s">
        <v>339</v>
      </c>
      <c r="K31" s="373"/>
    </row>
    <row r="32" spans="1:11" ht="16.5">
      <c r="B32" s="167"/>
      <c r="C32" s="241"/>
      <c r="D32" s="109"/>
      <c r="E32" s="107"/>
      <c r="F32" s="107"/>
      <c r="G32" s="107"/>
      <c r="H32" s="107"/>
      <c r="I32" s="116"/>
      <c r="J32" s="268"/>
      <c r="K32" s="269"/>
    </row>
    <row r="33" spans="2:11" ht="16.5">
      <c r="B33" s="167"/>
      <c r="C33" s="241"/>
      <c r="D33" s="109"/>
      <c r="E33" s="107"/>
      <c r="F33" s="107"/>
      <c r="G33" s="107"/>
      <c r="H33" s="107"/>
      <c r="I33" s="116"/>
      <c r="J33" s="268"/>
      <c r="K33" s="269"/>
    </row>
    <row r="34" spans="2:11" ht="16.5">
      <c r="B34" s="284" t="s">
        <v>362</v>
      </c>
      <c r="C34" s="285" t="s">
        <v>363</v>
      </c>
      <c r="D34" s="109"/>
      <c r="E34" s="107"/>
      <c r="F34" s="107"/>
      <c r="G34" s="107"/>
      <c r="H34" s="107"/>
      <c r="I34" s="116"/>
      <c r="J34" s="374" t="s">
        <v>251</v>
      </c>
      <c r="K34" s="375"/>
    </row>
    <row r="35" spans="2:11" ht="24" customHeight="1">
      <c r="B35" s="284"/>
      <c r="C35" s="285" t="s">
        <v>364</v>
      </c>
      <c r="D35" s="109"/>
      <c r="E35" s="107"/>
      <c r="F35" s="107"/>
      <c r="G35" s="107"/>
      <c r="H35" s="107"/>
      <c r="I35" s="116"/>
      <c r="J35" s="374" t="s">
        <v>370</v>
      </c>
      <c r="K35" s="375"/>
    </row>
    <row r="36" spans="2:11" ht="16.5">
      <c r="B36" s="167"/>
      <c r="C36" s="241"/>
      <c r="D36" s="109"/>
      <c r="E36" s="107"/>
      <c r="F36" s="107"/>
      <c r="G36" s="107"/>
      <c r="H36" s="107"/>
      <c r="I36" s="116"/>
      <c r="J36" s="374" t="s">
        <v>366</v>
      </c>
      <c r="K36" s="375"/>
    </row>
    <row r="37" spans="2:11" ht="16.5">
      <c r="B37" s="167"/>
      <c r="C37" s="241"/>
      <c r="D37" s="109"/>
      <c r="E37" s="107"/>
      <c r="F37" s="107"/>
      <c r="G37" s="107"/>
      <c r="H37" s="107"/>
      <c r="I37" s="116"/>
      <c r="J37" s="374" t="s">
        <v>371</v>
      </c>
      <c r="K37" s="375"/>
    </row>
    <row r="38" spans="2:11" ht="16.5">
      <c r="B38" s="167"/>
      <c r="C38" s="241"/>
      <c r="D38" s="109"/>
      <c r="E38" s="107"/>
      <c r="F38" s="107"/>
      <c r="G38" s="107"/>
      <c r="H38" s="107"/>
      <c r="I38" s="116"/>
      <c r="J38" s="374" t="s">
        <v>372</v>
      </c>
      <c r="K38" s="375"/>
    </row>
    <row r="39" spans="2:11" ht="16.5">
      <c r="B39" s="167"/>
      <c r="C39" s="241"/>
      <c r="D39" s="109"/>
      <c r="E39" s="107"/>
      <c r="F39" s="107"/>
      <c r="G39" s="107"/>
      <c r="H39" s="107"/>
      <c r="I39" s="116"/>
      <c r="J39" s="268"/>
      <c r="K39" s="269"/>
    </row>
    <row r="40" spans="2:11" ht="16.5">
      <c r="B40" s="167"/>
      <c r="C40" s="241"/>
      <c r="D40" s="109"/>
      <c r="E40" s="107"/>
      <c r="F40" s="107"/>
      <c r="G40" s="107"/>
      <c r="H40" s="107"/>
      <c r="I40" s="116"/>
      <c r="J40" s="374" t="s">
        <v>373</v>
      </c>
      <c r="K40" s="375"/>
    </row>
    <row r="41" spans="2:11" ht="16.5">
      <c r="B41" s="167"/>
      <c r="C41" s="241"/>
      <c r="D41" s="109"/>
      <c r="E41" s="107"/>
      <c r="F41" s="107"/>
      <c r="G41" s="107"/>
      <c r="H41" s="107"/>
      <c r="I41" s="116"/>
      <c r="J41" s="374" t="s">
        <v>374</v>
      </c>
      <c r="K41" s="375"/>
    </row>
    <row r="42" spans="2:11" ht="16.5">
      <c r="B42" s="167"/>
      <c r="C42" s="241"/>
      <c r="D42" s="109"/>
      <c r="E42" s="107"/>
      <c r="F42" s="107"/>
      <c r="G42" s="107"/>
      <c r="H42" s="107"/>
      <c r="I42" s="116"/>
      <c r="J42" s="268"/>
      <c r="K42" s="269"/>
    </row>
    <row r="43" spans="2:11" ht="16.5">
      <c r="B43" s="167"/>
      <c r="C43" s="241"/>
      <c r="D43" s="109"/>
      <c r="E43" s="107"/>
      <c r="F43" s="107"/>
      <c r="G43" s="107"/>
      <c r="H43" s="107"/>
      <c r="I43" s="116"/>
      <c r="J43" s="268"/>
      <c r="K43" s="269"/>
    </row>
    <row r="44" spans="2:11" ht="16.5">
      <c r="B44" s="167"/>
      <c r="C44" s="241"/>
      <c r="D44" s="109"/>
      <c r="E44" s="107"/>
      <c r="F44" s="107"/>
      <c r="G44" s="107"/>
      <c r="H44" s="107"/>
      <c r="I44" s="116"/>
      <c r="J44" s="268"/>
      <c r="K44" s="269"/>
    </row>
    <row r="45" spans="2:11" ht="16.5">
      <c r="B45" s="167"/>
      <c r="C45" s="241"/>
      <c r="D45" s="109"/>
      <c r="E45" s="107"/>
      <c r="F45" s="107"/>
      <c r="G45" s="107"/>
      <c r="H45" s="107"/>
      <c r="I45" s="116"/>
      <c r="J45" s="268"/>
      <c r="K45" s="269"/>
    </row>
    <row r="46" spans="2:11" ht="16.5">
      <c r="B46" s="167"/>
      <c r="C46" s="241"/>
      <c r="D46" s="109"/>
      <c r="E46" s="107"/>
      <c r="F46" s="107"/>
      <c r="G46" s="107"/>
      <c r="H46" s="107"/>
      <c r="I46" s="116"/>
      <c r="J46" s="268"/>
      <c r="K46" s="269"/>
    </row>
    <row r="47" spans="2:11" ht="16.5">
      <c r="B47" s="284" t="s">
        <v>365</v>
      </c>
      <c r="C47" s="285" t="s">
        <v>298</v>
      </c>
      <c r="D47" s="109"/>
      <c r="E47" s="107"/>
      <c r="F47" s="107"/>
      <c r="G47" s="107"/>
      <c r="H47" s="107"/>
      <c r="I47" s="116"/>
      <c r="J47" s="374" t="s">
        <v>365</v>
      </c>
      <c r="K47" s="375"/>
    </row>
    <row r="48" spans="2:11" ht="16.5">
      <c r="B48" s="284"/>
      <c r="C48" s="285" t="s">
        <v>299</v>
      </c>
      <c r="D48" s="109"/>
      <c r="E48" s="107"/>
      <c r="F48" s="107"/>
      <c r="G48" s="107"/>
      <c r="H48" s="107"/>
      <c r="I48" s="116"/>
      <c r="J48" s="374" t="s">
        <v>375</v>
      </c>
      <c r="K48" s="375"/>
    </row>
    <row r="49" spans="2:11" ht="16.5">
      <c r="B49" s="284"/>
      <c r="C49" s="286" t="s">
        <v>300</v>
      </c>
      <c r="D49" s="109"/>
      <c r="E49" s="107"/>
      <c r="F49" s="172"/>
      <c r="G49" s="107"/>
      <c r="H49" s="107"/>
      <c r="I49" s="116"/>
      <c r="J49" s="374" t="s">
        <v>303</v>
      </c>
      <c r="K49" s="375"/>
    </row>
    <row r="50" spans="2:11" ht="16.5">
      <c r="B50" s="284"/>
      <c r="C50" s="286" t="s">
        <v>301</v>
      </c>
      <c r="D50" s="109"/>
      <c r="E50" s="107"/>
      <c r="F50" s="172"/>
      <c r="G50" s="107"/>
      <c r="H50" s="107"/>
      <c r="I50" s="116"/>
      <c r="J50" s="374" t="s">
        <v>376</v>
      </c>
      <c r="K50" s="375"/>
    </row>
    <row r="51" spans="2:11" ht="16.5" customHeight="1">
      <c r="B51" s="167"/>
      <c r="C51" s="241"/>
      <c r="D51" s="109"/>
      <c r="E51" s="107"/>
      <c r="F51" s="107"/>
      <c r="G51" s="107"/>
      <c r="H51" s="107"/>
      <c r="I51" s="116"/>
      <c r="J51" s="374" t="s">
        <v>377</v>
      </c>
      <c r="K51" s="375"/>
    </row>
    <row r="52" spans="2:11" ht="16.5">
      <c r="B52" s="167"/>
      <c r="C52" s="241"/>
      <c r="D52" s="109"/>
      <c r="E52" s="107"/>
      <c r="F52" s="107"/>
      <c r="G52" s="107"/>
      <c r="H52" s="107"/>
      <c r="I52" s="116"/>
      <c r="J52" s="374" t="s">
        <v>367</v>
      </c>
      <c r="K52" s="375"/>
    </row>
    <row r="53" spans="2:11" ht="16.5" thickBot="1">
      <c r="B53" s="167"/>
      <c r="C53" s="241"/>
      <c r="D53" s="109"/>
      <c r="E53" s="107"/>
      <c r="F53" s="107"/>
      <c r="G53" s="107"/>
      <c r="H53" s="107"/>
      <c r="I53" s="116"/>
      <c r="J53" s="374" t="s">
        <v>378</v>
      </c>
      <c r="K53" s="376"/>
    </row>
    <row r="54" spans="2:11" ht="19.5">
      <c r="B54" s="167"/>
      <c r="C54" s="241"/>
      <c r="D54" s="109"/>
      <c r="E54" s="107"/>
      <c r="F54" s="107"/>
      <c r="G54" s="254" t="s">
        <v>340</v>
      </c>
      <c r="H54" s="255">
        <f>B5^4</f>
        <v>0.40960000000000019</v>
      </c>
      <c r="I54" s="116"/>
      <c r="J54" s="374" t="s">
        <v>368</v>
      </c>
      <c r="K54" s="375"/>
    </row>
    <row r="55" spans="2:11" ht="19.5">
      <c r="B55" s="167"/>
      <c r="C55" s="241"/>
      <c r="D55" s="109"/>
      <c r="E55" s="107"/>
      <c r="F55" s="107"/>
      <c r="G55" s="256" t="s">
        <v>341</v>
      </c>
      <c r="H55" s="257">
        <f t="shared" ref="H55" si="0">B6^4</f>
        <v>0.12959999999999999</v>
      </c>
      <c r="I55" s="116"/>
      <c r="J55" s="372"/>
      <c r="K55" s="373"/>
    </row>
    <row r="56" spans="2:11" ht="19.5">
      <c r="B56" s="167"/>
      <c r="C56" s="168"/>
      <c r="D56" s="109"/>
      <c r="E56" s="107"/>
      <c r="F56" s="172"/>
      <c r="G56" s="256" t="s">
        <v>309</v>
      </c>
      <c r="H56" s="257">
        <f>B7^4</f>
        <v>2.5600000000000012E-2</v>
      </c>
      <c r="I56" s="116"/>
      <c r="J56" s="372"/>
      <c r="K56" s="373"/>
    </row>
    <row r="57" spans="2:11" ht="20.25" thickBot="1">
      <c r="B57" s="167"/>
      <c r="C57" s="168"/>
      <c r="D57" s="109"/>
      <c r="E57" s="107"/>
      <c r="F57" s="172"/>
      <c r="G57" s="258" t="s">
        <v>310</v>
      </c>
      <c r="H57" s="259">
        <f>B8^4</f>
        <v>1.6000000000000007E-3</v>
      </c>
      <c r="I57" s="116"/>
      <c r="J57" s="262"/>
      <c r="K57" s="263"/>
    </row>
    <row r="58" spans="2:11" ht="16.5">
      <c r="B58" s="109"/>
      <c r="C58" s="168"/>
      <c r="D58" s="109"/>
      <c r="E58" s="107"/>
      <c r="F58" s="172"/>
      <c r="I58" s="116"/>
      <c r="J58" s="262"/>
      <c r="K58" s="263"/>
    </row>
    <row r="59" spans="2:11" ht="16.5" thickBot="1">
      <c r="B59" s="111"/>
      <c r="C59" s="169"/>
      <c r="D59" s="111"/>
      <c r="E59" s="243"/>
      <c r="F59" s="244"/>
      <c r="G59" s="243"/>
      <c r="H59" s="243"/>
      <c r="I59" s="129"/>
      <c r="J59" s="248"/>
      <c r="K59" s="249"/>
    </row>
    <row r="60" spans="2:11">
      <c r="D60" s="159"/>
      <c r="E60" s="160"/>
    </row>
    <row r="61" spans="2:11">
      <c r="D61" s="159"/>
      <c r="E61" s="160"/>
    </row>
    <row r="62" spans="2:11">
      <c r="D62" s="159"/>
      <c r="E62" s="160"/>
    </row>
  </sheetData>
  <mergeCells count="32">
    <mergeCell ref="J14:K14"/>
    <mergeCell ref="B1:K1"/>
    <mergeCell ref="J2:K2"/>
    <mergeCell ref="B11:I11"/>
    <mergeCell ref="J11:K11"/>
    <mergeCell ref="J13:K13"/>
    <mergeCell ref="J54:K54"/>
    <mergeCell ref="J55:K55"/>
    <mergeCell ref="J56:K56"/>
    <mergeCell ref="J21:K21"/>
    <mergeCell ref="J22:K22"/>
    <mergeCell ref="J23:K23"/>
    <mergeCell ref="J24:K24"/>
    <mergeCell ref="J25:K25"/>
    <mergeCell ref="J50:K50"/>
    <mergeCell ref="J51:K51"/>
    <mergeCell ref="J52:K52"/>
    <mergeCell ref="J53:K53"/>
    <mergeCell ref="J17:K17"/>
    <mergeCell ref="J18:K18"/>
    <mergeCell ref="J47:K47"/>
    <mergeCell ref="J48:K48"/>
    <mergeCell ref="J49:K49"/>
    <mergeCell ref="J35:K35"/>
    <mergeCell ref="J34:K34"/>
    <mergeCell ref="J36:K36"/>
    <mergeCell ref="J37:K37"/>
    <mergeCell ref="J38:K38"/>
    <mergeCell ref="J40:K40"/>
    <mergeCell ref="J41:K41"/>
    <mergeCell ref="J26:K26"/>
    <mergeCell ref="J31:K3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20181003</vt:lpstr>
      <vt:lpstr>20181101~</vt:lpstr>
      <vt:lpstr>IDB民生公共物聯網資料應用補助</vt:lpstr>
      <vt:lpstr>meeting minutes-20190403</vt:lpstr>
      <vt:lpstr>使用WBGT指數</vt:lpstr>
      <vt:lpstr>使用酷熱指數(Heat Index)</vt:lpstr>
      <vt:lpstr>Comforting Index</vt:lpstr>
      <vt:lpstr>工作表1</vt:lpstr>
      <vt:lpstr>舒適指數算法(exp.2.0_20191009) </vt:lpstr>
      <vt:lpstr>舒適指數算法(exp.2.1_20191217) </vt:lpstr>
      <vt:lpstr>舒適指數算法(exp.1.1_20191004) </vt:lpstr>
      <vt:lpstr>酷熱指數, 風寒指數</vt:lpstr>
      <vt:lpstr>AQI、PM2.5、WR</vt:lpstr>
      <vt:lpstr>雨量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whyang</dc:creator>
  <cp:lastModifiedBy>Wen-Hsin Yang</cp:lastModifiedBy>
  <cp:lastPrinted>2019-10-09T06:11:51Z</cp:lastPrinted>
  <dcterms:created xsi:type="dcterms:W3CDTF">2019-08-30T07:52:51Z</dcterms:created>
  <dcterms:modified xsi:type="dcterms:W3CDTF">2019-12-17T07:29:54Z</dcterms:modified>
</cp:coreProperties>
</file>