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whyang\pci\code\Tianzhong\code\data\2018\"/>
    </mc:Choice>
  </mc:AlternateContent>
  <bookViews>
    <workbookView xWindow="0" yWindow="0" windowWidth="23040" windowHeight="9900" activeTab="1"/>
  </bookViews>
  <sheets>
    <sheet name="tianzhong__全馬組_report(ms)" sheetId="1" r:id="rId1"/>
    <sheet name="regression" sheetId="2" r:id="rId2"/>
  </sheets>
  <calcPr calcId="152511"/>
</workbook>
</file>

<file path=xl/calcChain.xml><?xml version="1.0" encoding="utf-8"?>
<calcChain xmlns="http://schemas.openxmlformats.org/spreadsheetml/2006/main">
  <c r="V20" i="1" l="1"/>
  <c r="V19" i="1"/>
  <c r="V18" i="1"/>
  <c r="V17" i="1"/>
  <c r="U20" i="1"/>
  <c r="U19" i="1"/>
  <c r="U18" i="1"/>
  <c r="U17" i="1"/>
  <c r="S20" i="1"/>
  <c r="S19" i="1"/>
  <c r="S18" i="1"/>
  <c r="S17" i="1"/>
  <c r="R20" i="1"/>
  <c r="R19" i="1"/>
  <c r="R18" i="1"/>
  <c r="R17" i="1"/>
  <c r="P20" i="1"/>
  <c r="P19" i="1"/>
  <c r="P18" i="1"/>
  <c r="P17" i="1"/>
  <c r="O20" i="1"/>
  <c r="O19" i="1"/>
  <c r="O18" i="1"/>
  <c r="O17" i="1"/>
  <c r="M20" i="1"/>
  <c r="M19" i="1"/>
  <c r="M18" i="1"/>
  <c r="M17" i="1"/>
  <c r="L20" i="1"/>
  <c r="L19" i="1"/>
  <c r="L18" i="1"/>
  <c r="L17" i="1"/>
  <c r="J20" i="1"/>
  <c r="J19" i="1"/>
  <c r="J18" i="1"/>
  <c r="J17" i="1"/>
  <c r="I20" i="1"/>
  <c r="I19" i="1"/>
  <c r="I18" i="1"/>
  <c r="I17" i="1"/>
  <c r="G20" i="1"/>
  <c r="G19" i="1"/>
  <c r="G18" i="1"/>
  <c r="G17" i="1"/>
  <c r="F20" i="1"/>
  <c r="F19" i="1"/>
  <c r="F18" i="1"/>
  <c r="F17" i="1"/>
  <c r="V15" i="1"/>
  <c r="V14" i="1"/>
  <c r="V13" i="1"/>
  <c r="V12" i="1"/>
  <c r="U15" i="1"/>
  <c r="U14" i="1"/>
  <c r="U13" i="1"/>
  <c r="U12" i="1"/>
  <c r="S15" i="1"/>
  <c r="S13" i="1"/>
  <c r="S12" i="1"/>
  <c r="S14" i="1"/>
  <c r="R13" i="1"/>
  <c r="R15" i="1"/>
  <c r="R14" i="1"/>
  <c r="R12" i="1"/>
  <c r="P15" i="1"/>
  <c r="P14" i="1"/>
  <c r="P13" i="1"/>
  <c r="P12" i="1"/>
  <c r="O15" i="1"/>
  <c r="O14" i="1"/>
  <c r="O13" i="1"/>
  <c r="O12" i="1"/>
  <c r="M15" i="1"/>
  <c r="M14" i="1"/>
  <c r="M13" i="1"/>
  <c r="M12" i="1"/>
  <c r="L15" i="1"/>
  <c r="L14" i="1"/>
  <c r="L13" i="1"/>
  <c r="L12" i="1"/>
  <c r="J12" i="1"/>
  <c r="J15" i="1"/>
  <c r="J14" i="1"/>
  <c r="J13" i="1"/>
  <c r="I15" i="1"/>
  <c r="I14" i="1"/>
  <c r="I13" i="1"/>
  <c r="I12" i="1"/>
  <c r="G15" i="1"/>
  <c r="G14" i="1"/>
  <c r="G13" i="1"/>
  <c r="G12" i="1"/>
  <c r="F15" i="1"/>
  <c r="F14" i="1"/>
  <c r="F13" i="1"/>
  <c r="F12" i="1"/>
</calcChain>
</file>

<file path=xl/sharedStrings.xml><?xml version="1.0" encoding="utf-8"?>
<sst xmlns="http://schemas.openxmlformats.org/spreadsheetml/2006/main" count="45" uniqueCount="38">
  <si>
    <t>開始時間</t>
  </si>
  <si>
    <t>開始時間(第0群)</t>
  </si>
  <si>
    <t>開始時間(第1群)</t>
  </si>
  <si>
    <t>10K感應點</t>
  </si>
  <si>
    <t>10K感應點(第0群)</t>
  </si>
  <si>
    <t>10K感應點(第1群)</t>
  </si>
  <si>
    <t>20K感應點</t>
  </si>
  <si>
    <t>20K感應點(第0群)</t>
  </si>
  <si>
    <t>20K感應點(第1群)</t>
  </si>
  <si>
    <t>30K感應點</t>
  </si>
  <si>
    <t>30K感應點(第0群)</t>
  </si>
  <si>
    <t>30K感應點(第1群)</t>
  </si>
  <si>
    <t>36.8K感應點</t>
  </si>
  <si>
    <t>36.8K感應點(第0群)</t>
  </si>
  <si>
    <t>36.8K感應點(第1群)</t>
  </si>
  <si>
    <t>40K感應點</t>
  </si>
  <si>
    <t>40K感應點(第0群)</t>
  </si>
  <si>
    <t>40K感應點(第1群)</t>
  </si>
  <si>
    <t>晶片成績</t>
  </si>
  <si>
    <t>晶片成績(第0群)</t>
  </si>
  <si>
    <t>晶片成績(第1群)</t>
  </si>
  <si>
    <t>count</t>
  </si>
  <si>
    <t>mean</t>
  </si>
  <si>
    <t>std</t>
  </si>
  <si>
    <t>min</t>
  </si>
  <si>
    <t>max</t>
  </si>
  <si>
    <r>
      <rPr>
        <sz val="12"/>
        <color theme="1"/>
        <rFont val="微軟正黑體"/>
        <family val="2"/>
        <charset val="136"/>
      </rPr>
      <t>速度</t>
    </r>
    <phoneticPr fontId="18" type="noConversion"/>
  </si>
  <si>
    <r>
      <rPr>
        <sz val="12"/>
        <color theme="1"/>
        <rFont val="微軟正黑體"/>
        <family val="2"/>
        <charset val="136"/>
      </rPr>
      <t>馬拉松舒適指數</t>
    </r>
    <phoneticPr fontId="18" type="noConversion"/>
  </si>
  <si>
    <r>
      <rPr>
        <sz val="12"/>
        <color theme="1"/>
        <rFont val="微軟正黑體"/>
        <family val="2"/>
        <charset val="136"/>
      </rPr>
      <t>距離</t>
    </r>
    <phoneticPr fontId="18" type="noConversion"/>
  </si>
  <si>
    <r>
      <rPr>
        <sz val="12"/>
        <color theme="1"/>
        <rFont val="微軟正黑體"/>
        <family val="2"/>
        <charset val="136"/>
      </rPr>
      <t>預測人數</t>
    </r>
    <phoneticPr fontId="18" type="noConversion"/>
  </si>
  <si>
    <t>group_0</t>
    <phoneticPr fontId="18" type="noConversion"/>
  </si>
  <si>
    <t>group_1</t>
    <phoneticPr fontId="18" type="noConversion"/>
  </si>
  <si>
    <t>group_1</t>
    <phoneticPr fontId="18" type="noConversion"/>
  </si>
  <si>
    <t>group_0</t>
    <phoneticPr fontId="18" type="noConversion"/>
  </si>
  <si>
    <t>Tianzhong_2018</t>
    <phoneticPr fontId="18" type="noConversion"/>
  </si>
  <si>
    <t>group_0</t>
    <phoneticPr fontId="18" type="noConversion"/>
  </si>
  <si>
    <t>group_1</t>
    <phoneticPr fontId="18" type="noConversion"/>
  </si>
  <si>
    <r>
      <rPr>
        <sz val="12"/>
        <color theme="1"/>
        <rFont val="微軟正黑體"/>
        <family val="2"/>
        <charset val="136"/>
      </rPr>
      <t>預測時間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</si>
</sst>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00_);[Red]\(0.000\)"/>
    <numFmt numFmtId="178" formatCode="0_);[Red]\(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6" fontId="19" fillId="0" borderId="0" xfId="0" applyNumberFormat="1" applyFont="1" applyAlignment="1">
      <alignment horizontal="right" vertical="center"/>
    </xf>
    <xf numFmtId="178" fontId="19" fillId="0" borderId="0" xfId="0" applyNumberFormat="1" applyFont="1" applyAlignment="1">
      <alignment horizontal="right" vertical="center"/>
    </xf>
    <xf numFmtId="177" fontId="19" fillId="0" borderId="0" xfId="0" applyNumberFormat="1" applyFont="1" applyAlignment="1">
      <alignment horizontal="right" vertical="center"/>
    </xf>
    <xf numFmtId="177" fontId="19" fillId="0" borderId="0" xfId="0" applyNumberFormat="1" applyFont="1" applyAlignment="1">
      <alignment horizontal="right" vertical="center" wrapText="1"/>
    </xf>
    <xf numFmtId="177" fontId="19" fillId="0" borderId="0" xfId="0" applyNumberFormat="1" applyFont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V6" sqref="V6:V9"/>
    </sheetView>
  </sheetViews>
  <sheetFormatPr defaultRowHeight="16.2" x14ac:dyDescent="0.3"/>
  <cols>
    <col min="1" max="5" width="8.88671875" style="1"/>
    <col min="6" max="7" width="12.33203125" style="1" bestFit="1" customWidth="1"/>
    <col min="8" max="16384" width="8.88671875" style="1"/>
  </cols>
  <sheetData>
    <row r="1" spans="1:22" ht="48.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">
      <c r="A2" s="1" t="s">
        <v>21</v>
      </c>
      <c r="B2" s="1">
        <v>3542</v>
      </c>
      <c r="C2" s="1">
        <v>2254</v>
      </c>
      <c r="D2" s="1">
        <v>1288</v>
      </c>
      <c r="E2" s="1">
        <v>3542</v>
      </c>
      <c r="F2" s="1">
        <v>2015</v>
      </c>
      <c r="G2" s="1">
        <v>1527</v>
      </c>
      <c r="H2" s="1">
        <v>3542</v>
      </c>
      <c r="I2" s="1">
        <v>1510</v>
      </c>
      <c r="J2" s="1">
        <v>2032</v>
      </c>
      <c r="K2" s="1">
        <v>3542</v>
      </c>
      <c r="L2" s="1">
        <v>1526</v>
      </c>
      <c r="M2" s="1">
        <v>2016</v>
      </c>
      <c r="N2" s="1">
        <v>3542</v>
      </c>
      <c r="O2" s="1">
        <v>1512</v>
      </c>
      <c r="P2" s="1">
        <v>2030</v>
      </c>
      <c r="Q2" s="1">
        <v>3542</v>
      </c>
      <c r="R2" s="1">
        <v>1503</v>
      </c>
      <c r="S2" s="1">
        <v>2039</v>
      </c>
      <c r="T2" s="1">
        <v>3542</v>
      </c>
      <c r="U2" s="1">
        <v>1488</v>
      </c>
      <c r="V2" s="1">
        <v>2054</v>
      </c>
    </row>
    <row r="3" spans="1:22" x14ac:dyDescent="0.3">
      <c r="A3" s="1" t="s">
        <v>22</v>
      </c>
      <c r="B3" s="1">
        <v>127908.901750423</v>
      </c>
      <c r="C3" s="1">
        <v>68029.055013309597</v>
      </c>
      <c r="D3" s="1">
        <v>232698.63354037199</v>
      </c>
      <c r="E3" s="1">
        <v>3991517.526821</v>
      </c>
      <c r="F3" s="1">
        <v>3738287.7369726999</v>
      </c>
      <c r="G3" s="1">
        <v>4325674.7151277</v>
      </c>
      <c r="H3" s="1">
        <v>8054947.2811970599</v>
      </c>
      <c r="I3" s="1">
        <v>6978694.3311258201</v>
      </c>
      <c r="J3" s="1">
        <v>8854721.8651574794</v>
      </c>
      <c r="K3" s="1">
        <v>12690634.3450028</v>
      </c>
      <c r="L3" s="1">
        <v>10961563.610747</v>
      </c>
      <c r="M3" s="1">
        <v>13999444.8313492</v>
      </c>
      <c r="N3" s="1">
        <v>16196031.267645299</v>
      </c>
      <c r="O3" s="1">
        <v>13939072.8306878</v>
      </c>
      <c r="P3" s="1">
        <v>17877076.172413699</v>
      </c>
      <c r="Q3" s="1">
        <v>17759993.718238201</v>
      </c>
      <c r="R3" s="1">
        <v>15273975.6686626</v>
      </c>
      <c r="S3" s="1">
        <v>19592502.363903798</v>
      </c>
      <c r="T3" s="1">
        <v>18698713.071710899</v>
      </c>
      <c r="U3" s="1">
        <v>16063278.971774099</v>
      </c>
      <c r="V3" s="1">
        <v>20607927.259006798</v>
      </c>
    </row>
    <row r="4" spans="1:22" x14ac:dyDescent="0.3">
      <c r="A4" s="1" t="s">
        <v>23</v>
      </c>
      <c r="B4" s="1">
        <v>99785.990983799798</v>
      </c>
      <c r="C4" s="1">
        <v>44115.821356491899</v>
      </c>
      <c r="D4" s="1">
        <v>81974.8595881855</v>
      </c>
      <c r="E4" s="1">
        <v>628361.74383945705</v>
      </c>
      <c r="F4" s="1">
        <v>504097.439024463</v>
      </c>
      <c r="G4" s="1">
        <v>620012.51736806601</v>
      </c>
      <c r="H4" s="1">
        <v>1128341.9360698899</v>
      </c>
      <c r="I4" s="1">
        <v>677316.17367918999</v>
      </c>
      <c r="J4" s="1">
        <v>614596.79468857695</v>
      </c>
      <c r="K4" s="1">
        <v>1826539.7910496199</v>
      </c>
      <c r="L4" s="1">
        <v>1132400.54536448</v>
      </c>
      <c r="M4" s="1">
        <v>956228.17884708499</v>
      </c>
      <c r="N4" s="1">
        <v>2323633.62417778</v>
      </c>
      <c r="O4" s="1">
        <v>1455141.7551307899</v>
      </c>
      <c r="P4" s="1">
        <v>1105757.7361614499</v>
      </c>
      <c r="Q4" s="1">
        <v>2531393.9982501301</v>
      </c>
      <c r="R4" s="1">
        <v>1574251.8906689901</v>
      </c>
      <c r="S4" s="1">
        <v>1178832.74507482</v>
      </c>
      <c r="T4" s="1">
        <v>2655425.5529413898</v>
      </c>
      <c r="U4" s="1">
        <v>1638152.5792584401</v>
      </c>
      <c r="V4" s="1">
        <v>1239905.92206119</v>
      </c>
    </row>
    <row r="5" spans="1:22" x14ac:dyDescent="0.3">
      <c r="A5" s="1" t="s">
        <v>24</v>
      </c>
      <c r="B5" s="1">
        <v>0</v>
      </c>
      <c r="C5" s="1">
        <v>0</v>
      </c>
      <c r="D5" s="1">
        <v>150490</v>
      </c>
      <c r="E5" s="1">
        <v>2261670</v>
      </c>
      <c r="F5" s="1">
        <v>2261670</v>
      </c>
      <c r="G5" s="1">
        <v>2915250</v>
      </c>
      <c r="H5" s="1">
        <v>4470480</v>
      </c>
      <c r="I5" s="1">
        <v>4470480</v>
      </c>
      <c r="J5" s="1">
        <v>6643520</v>
      </c>
      <c r="K5" s="1">
        <v>6864580</v>
      </c>
      <c r="L5" s="1">
        <v>6864580</v>
      </c>
      <c r="M5" s="1">
        <v>11859120</v>
      </c>
      <c r="N5" s="1">
        <v>8540920</v>
      </c>
      <c r="O5" s="1">
        <v>8540920</v>
      </c>
      <c r="P5" s="1">
        <v>15614020</v>
      </c>
      <c r="Q5" s="1">
        <v>9309160</v>
      </c>
      <c r="R5" s="1">
        <v>9309160</v>
      </c>
      <c r="S5" s="1">
        <v>17288880</v>
      </c>
      <c r="T5" s="1">
        <v>9783810</v>
      </c>
      <c r="U5" s="1">
        <v>9783810</v>
      </c>
      <c r="V5" s="1">
        <v>18233070</v>
      </c>
    </row>
    <row r="6" spans="1:22" x14ac:dyDescent="0.3">
      <c r="A6" s="2">
        <v>0.25</v>
      </c>
      <c r="B6" s="1">
        <v>48750</v>
      </c>
      <c r="C6" s="1">
        <v>27562.5</v>
      </c>
      <c r="D6" s="1">
        <v>180360</v>
      </c>
      <c r="E6" s="1">
        <v>3606227.5</v>
      </c>
      <c r="F6" s="1">
        <v>3389545</v>
      </c>
      <c r="G6" s="1">
        <v>4022805</v>
      </c>
      <c r="H6" s="1">
        <v>7259342.5</v>
      </c>
      <c r="I6" s="1">
        <v>6576857.5</v>
      </c>
      <c r="J6" s="1">
        <v>8373722.5</v>
      </c>
      <c r="K6" s="1">
        <v>11385465</v>
      </c>
      <c r="L6" s="1">
        <v>10274412.5</v>
      </c>
      <c r="M6" s="1">
        <v>13245182.5</v>
      </c>
      <c r="N6" s="1">
        <v>14589037.5</v>
      </c>
      <c r="O6" s="1">
        <v>13035337.5</v>
      </c>
      <c r="P6" s="1">
        <v>16999147.5</v>
      </c>
      <c r="Q6" s="1">
        <v>15976442.5</v>
      </c>
      <c r="R6" s="1">
        <v>14264985</v>
      </c>
      <c r="S6" s="1">
        <v>18623485</v>
      </c>
      <c r="T6" s="1">
        <v>16832705</v>
      </c>
      <c r="U6" s="1">
        <v>15033650</v>
      </c>
      <c r="V6" s="1">
        <v>19577260</v>
      </c>
    </row>
    <row r="7" spans="1:22" x14ac:dyDescent="0.3">
      <c r="A7" s="2">
        <v>0.5</v>
      </c>
      <c r="B7" s="1">
        <v>111650</v>
      </c>
      <c r="C7" s="1">
        <v>64640</v>
      </c>
      <c r="D7" s="1">
        <v>217195</v>
      </c>
      <c r="E7" s="1">
        <v>4012380</v>
      </c>
      <c r="F7" s="1">
        <v>3721430</v>
      </c>
      <c r="G7" s="1">
        <v>4311000</v>
      </c>
      <c r="H7" s="1">
        <v>8121635</v>
      </c>
      <c r="I7" s="1">
        <v>7092070</v>
      </c>
      <c r="J7" s="1">
        <v>8811925</v>
      </c>
      <c r="K7" s="1">
        <v>12839005</v>
      </c>
      <c r="L7" s="1">
        <v>11155835</v>
      </c>
      <c r="M7" s="1">
        <v>13925110</v>
      </c>
      <c r="N7" s="1">
        <v>16495880</v>
      </c>
      <c r="O7" s="1">
        <v>14238935</v>
      </c>
      <c r="P7" s="1">
        <v>17881685</v>
      </c>
      <c r="Q7" s="1">
        <v>18143610</v>
      </c>
      <c r="R7" s="1">
        <v>15642090</v>
      </c>
      <c r="S7" s="1">
        <v>19647140</v>
      </c>
      <c r="T7" s="1">
        <v>19062125</v>
      </c>
      <c r="U7" s="1">
        <v>16455820</v>
      </c>
      <c r="V7" s="1">
        <v>20700930</v>
      </c>
    </row>
    <row r="8" spans="1:22" x14ac:dyDescent="0.3">
      <c r="A8" s="2">
        <v>0.75</v>
      </c>
      <c r="B8" s="1">
        <v>187360</v>
      </c>
      <c r="C8" s="1">
        <v>105497.5</v>
      </c>
      <c r="D8" s="1">
        <v>266962.5</v>
      </c>
      <c r="E8" s="1">
        <v>4382317.5</v>
      </c>
      <c r="F8" s="1">
        <v>4082410</v>
      </c>
      <c r="G8" s="1">
        <v>4587885</v>
      </c>
      <c r="H8" s="1">
        <v>8908645</v>
      </c>
      <c r="I8" s="1">
        <v>7527170</v>
      </c>
      <c r="J8" s="1">
        <v>9264715</v>
      </c>
      <c r="K8" s="1">
        <v>14113765</v>
      </c>
      <c r="L8" s="1">
        <v>11865857.5</v>
      </c>
      <c r="M8" s="1">
        <v>14721912.5</v>
      </c>
      <c r="N8" s="1">
        <v>18121655</v>
      </c>
      <c r="O8" s="1">
        <v>15087047.5</v>
      </c>
      <c r="P8" s="1">
        <v>18760217.5</v>
      </c>
      <c r="Q8" s="1">
        <v>19931057.5</v>
      </c>
      <c r="R8" s="1">
        <v>16500150</v>
      </c>
      <c r="S8" s="1">
        <v>20538635</v>
      </c>
      <c r="T8" s="1">
        <v>20990155</v>
      </c>
      <c r="U8" s="1">
        <v>17345370</v>
      </c>
      <c r="V8" s="1">
        <v>21620195</v>
      </c>
    </row>
    <row r="9" spans="1:22" x14ac:dyDescent="0.3">
      <c r="A9" s="1" t="s">
        <v>25</v>
      </c>
      <c r="B9" s="1">
        <v>1538680</v>
      </c>
      <c r="C9" s="1">
        <v>150400</v>
      </c>
      <c r="D9" s="1">
        <v>1538680</v>
      </c>
      <c r="E9" s="1">
        <v>13061000</v>
      </c>
      <c r="F9" s="1">
        <v>5341820</v>
      </c>
      <c r="G9" s="1">
        <v>13061000</v>
      </c>
      <c r="H9" s="1">
        <v>11629410</v>
      </c>
      <c r="I9" s="1">
        <v>7932020</v>
      </c>
      <c r="J9" s="1">
        <v>11629410</v>
      </c>
      <c r="K9" s="1">
        <v>17125810</v>
      </c>
      <c r="L9" s="1">
        <v>13778190</v>
      </c>
      <c r="M9" s="1">
        <v>17125810</v>
      </c>
      <c r="N9" s="1">
        <v>20357780</v>
      </c>
      <c r="O9" s="1">
        <v>16264930</v>
      </c>
      <c r="P9" s="1">
        <v>20357780</v>
      </c>
      <c r="Q9" s="1">
        <v>22163690</v>
      </c>
      <c r="R9" s="1">
        <v>18287010</v>
      </c>
      <c r="S9" s="1">
        <v>22163690</v>
      </c>
      <c r="T9" s="1">
        <v>23275170</v>
      </c>
      <c r="U9" s="1">
        <v>18413940</v>
      </c>
      <c r="V9" s="1">
        <v>23275170</v>
      </c>
    </row>
    <row r="12" spans="1:22" x14ac:dyDescent="0.3">
      <c r="A12" s="2">
        <v>0.25</v>
      </c>
      <c r="F12" s="4">
        <f t="shared" ref="F12:G15" si="0">10/(F6/1000/3600)</f>
        <v>10.620894544843038</v>
      </c>
      <c r="G12" s="4">
        <f t="shared" si="0"/>
        <v>8.9489796298851179</v>
      </c>
      <c r="I12" s="4">
        <f t="shared" ref="I12:J15" si="1">20/(I6/1000/3600)</f>
        <v>10.947477575726705</v>
      </c>
      <c r="J12" s="4">
        <f t="shared" si="1"/>
        <v>8.5983264909960884</v>
      </c>
      <c r="L12" s="4">
        <f t="shared" ref="L12:M15" si="2">30/(L6/1000/3600)</f>
        <v>10.511549930470476</v>
      </c>
      <c r="M12" s="4">
        <f t="shared" si="2"/>
        <v>8.1539080341097598</v>
      </c>
      <c r="O12" s="4">
        <f t="shared" ref="O12:P15" si="3">36.8/(O6/1000/3600)</f>
        <v>10.163143071669605</v>
      </c>
      <c r="P12" s="4">
        <f t="shared" si="3"/>
        <v>7.7933319891482791</v>
      </c>
      <c r="R12" s="4">
        <f>40/(R6/1000/3600)</f>
        <v>10.094647838746413</v>
      </c>
      <c r="S12" s="4">
        <f>40/(S6/1000/3600)</f>
        <v>7.7321725767223484</v>
      </c>
      <c r="U12" s="4">
        <f>42.195/(U6/1000/3600)</f>
        <v>10.104133061498704</v>
      </c>
      <c r="V12" s="4">
        <f>42.195/(V6/1000/3600)</f>
        <v>7.7591041851617657</v>
      </c>
    </row>
    <row r="13" spans="1:22" x14ac:dyDescent="0.3">
      <c r="A13" s="2">
        <v>0.5</v>
      </c>
      <c r="F13" s="4">
        <f t="shared" si="0"/>
        <v>9.673700701074587</v>
      </c>
      <c r="G13" s="4">
        <f t="shared" si="0"/>
        <v>8.3507306889352826</v>
      </c>
      <c r="I13" s="4">
        <f t="shared" si="1"/>
        <v>10.152184059096992</v>
      </c>
      <c r="J13" s="4">
        <f t="shared" si="1"/>
        <v>8.170745892639804</v>
      </c>
      <c r="L13" s="4">
        <f t="shared" si="2"/>
        <v>9.6810323924654682</v>
      </c>
      <c r="M13" s="4">
        <f t="shared" si="2"/>
        <v>7.7557735630095559</v>
      </c>
      <c r="O13" s="4">
        <f t="shared" si="3"/>
        <v>9.3040666313878102</v>
      </c>
      <c r="P13" s="4">
        <f t="shared" si="3"/>
        <v>7.4086977821161701</v>
      </c>
      <c r="R13" s="4">
        <f>40/(R7/1000/3600)</f>
        <v>9.2059309209958524</v>
      </c>
      <c r="S13" s="4">
        <f>40/(S7/1000/3600)</f>
        <v>7.3293110345831503</v>
      </c>
      <c r="U13" s="4">
        <f t="shared" ref="U13:V15" si="4">42.195/(U7/1000/3600)</f>
        <v>9.2308982475501082</v>
      </c>
      <c r="V13" s="4">
        <f t="shared" si="4"/>
        <v>7.3379311943956145</v>
      </c>
    </row>
    <row r="14" spans="1:22" x14ac:dyDescent="0.3">
      <c r="A14" s="2">
        <v>0.75</v>
      </c>
      <c r="F14" s="4">
        <f t="shared" si="0"/>
        <v>8.8183205508510909</v>
      </c>
      <c r="G14" s="4">
        <f t="shared" si="0"/>
        <v>7.8467529155591293</v>
      </c>
      <c r="I14" s="4">
        <f t="shared" si="1"/>
        <v>9.5653479328884554</v>
      </c>
      <c r="J14" s="4">
        <f t="shared" si="1"/>
        <v>7.7714209233635358</v>
      </c>
      <c r="L14" s="4">
        <f t="shared" si="2"/>
        <v>9.1017442270817757</v>
      </c>
      <c r="M14" s="4">
        <f t="shared" si="2"/>
        <v>7.3360033895052688</v>
      </c>
      <c r="O14" s="4">
        <f t="shared" si="3"/>
        <v>8.7810421489028911</v>
      </c>
      <c r="P14" s="4">
        <f t="shared" si="3"/>
        <v>7.0617518160437109</v>
      </c>
      <c r="R14" s="4">
        <f t="shared" ref="R14:S15" si="5">40/(R8/1000/3600)</f>
        <v>8.7271933891510081</v>
      </c>
      <c r="S14" s="4">
        <f t="shared" si="5"/>
        <v>7.0111767408106731</v>
      </c>
      <c r="U14" s="4">
        <f t="shared" si="4"/>
        <v>8.7574955160944974</v>
      </c>
      <c r="V14" s="4">
        <f t="shared" si="4"/>
        <v>7.0259310797150532</v>
      </c>
    </row>
    <row r="15" spans="1:22" x14ac:dyDescent="0.3">
      <c r="A15" s="1" t="s">
        <v>25</v>
      </c>
      <c r="F15" s="4">
        <f t="shared" si="0"/>
        <v>6.73927612686313</v>
      </c>
      <c r="G15" s="4">
        <f t="shared" si="0"/>
        <v>2.7562973738611132</v>
      </c>
      <c r="I15" s="4">
        <f t="shared" si="1"/>
        <v>9.0771329371332889</v>
      </c>
      <c r="J15" s="4">
        <f t="shared" si="1"/>
        <v>6.1911997255234787</v>
      </c>
      <c r="L15" s="4">
        <f t="shared" si="2"/>
        <v>7.8384751552997889</v>
      </c>
      <c r="M15" s="4">
        <f t="shared" si="2"/>
        <v>6.3062710610476227</v>
      </c>
      <c r="O15" s="4">
        <f t="shared" si="3"/>
        <v>8.1451318880560812</v>
      </c>
      <c r="P15" s="4">
        <f t="shared" si="3"/>
        <v>6.5075857976655609</v>
      </c>
      <c r="R15" s="4">
        <f t="shared" si="5"/>
        <v>7.8744420219598501</v>
      </c>
      <c r="S15" s="4">
        <f>40/(S9/1000/3600)</f>
        <v>6.49711307097329</v>
      </c>
      <c r="U15" s="4">
        <f t="shared" si="4"/>
        <v>8.2492937415892538</v>
      </c>
      <c r="V15" s="4">
        <f t="shared" si="4"/>
        <v>6.5263540502604283</v>
      </c>
    </row>
    <row r="17" spans="1:22" x14ac:dyDescent="0.3">
      <c r="A17" s="2">
        <v>0.25</v>
      </c>
      <c r="F17" s="3">
        <f>F2*A17</f>
        <v>503.75</v>
      </c>
      <c r="G17" s="3">
        <f>G2*A17</f>
        <v>381.75</v>
      </c>
      <c r="I17" s="3">
        <f>I2*A17</f>
        <v>377.5</v>
      </c>
      <c r="J17" s="3">
        <f>J2*A17</f>
        <v>508</v>
      </c>
      <c r="L17" s="3">
        <f>L2*A17</f>
        <v>381.5</v>
      </c>
      <c r="M17" s="3">
        <f>M2*A17</f>
        <v>504</v>
      </c>
      <c r="O17" s="3">
        <f>O2*A17</f>
        <v>378</v>
      </c>
      <c r="P17" s="3">
        <f>P2*A17</f>
        <v>507.5</v>
      </c>
      <c r="R17" s="3">
        <f>R2*A17</f>
        <v>375.75</v>
      </c>
      <c r="S17" s="3">
        <f>S2*A17</f>
        <v>509.75</v>
      </c>
      <c r="U17" s="3">
        <f>U2*A17</f>
        <v>372</v>
      </c>
      <c r="V17" s="3">
        <f>V2*A17</f>
        <v>513.5</v>
      </c>
    </row>
    <row r="18" spans="1:22" x14ac:dyDescent="0.3">
      <c r="A18" s="2">
        <v>0.5</v>
      </c>
      <c r="F18" s="3">
        <f>F2*A18</f>
        <v>1007.5</v>
      </c>
      <c r="G18" s="3">
        <f>G2*A18</f>
        <v>763.5</v>
      </c>
      <c r="I18" s="3">
        <f>I2*A18</f>
        <v>755</v>
      </c>
      <c r="J18" s="3">
        <f>J2*A18</f>
        <v>1016</v>
      </c>
      <c r="L18" s="3">
        <f>L2*A18</f>
        <v>763</v>
      </c>
      <c r="M18" s="3">
        <f>M2*A18</f>
        <v>1008</v>
      </c>
      <c r="O18" s="3">
        <f>O2*A18</f>
        <v>756</v>
      </c>
      <c r="P18" s="3">
        <f>P2*A18</f>
        <v>1015</v>
      </c>
      <c r="R18" s="3">
        <f>R2*A18</f>
        <v>751.5</v>
      </c>
      <c r="S18" s="3">
        <f>S2*A18</f>
        <v>1019.5</v>
      </c>
      <c r="U18" s="3">
        <f>U2*A18</f>
        <v>744</v>
      </c>
      <c r="V18" s="3">
        <f>V2*A18</f>
        <v>1027</v>
      </c>
    </row>
    <row r="19" spans="1:22" x14ac:dyDescent="0.3">
      <c r="A19" s="2">
        <v>0.75</v>
      </c>
      <c r="F19" s="3">
        <f>F2*A19</f>
        <v>1511.25</v>
      </c>
      <c r="G19" s="3">
        <f>G2*A19</f>
        <v>1145.25</v>
      </c>
      <c r="I19" s="3">
        <f>I2*A19</f>
        <v>1132.5</v>
      </c>
      <c r="J19" s="3">
        <f>J2*A19</f>
        <v>1524</v>
      </c>
      <c r="L19" s="3">
        <f>L2*A19</f>
        <v>1144.5</v>
      </c>
      <c r="M19" s="3">
        <f>M2*A19</f>
        <v>1512</v>
      </c>
      <c r="O19" s="3">
        <f>O2*A19</f>
        <v>1134</v>
      </c>
      <c r="P19" s="3">
        <f>P2*A19</f>
        <v>1522.5</v>
      </c>
      <c r="R19" s="3">
        <f>R2*A19</f>
        <v>1127.25</v>
      </c>
      <c r="S19" s="3">
        <f>S2*A19</f>
        <v>1529.25</v>
      </c>
      <c r="U19" s="3">
        <f>U2*A19</f>
        <v>1116</v>
      </c>
      <c r="V19" s="3">
        <f>V2*A19</f>
        <v>1540.5</v>
      </c>
    </row>
    <row r="20" spans="1:22" x14ac:dyDescent="0.3">
      <c r="A20" s="2">
        <v>1</v>
      </c>
      <c r="F20" s="3">
        <f>F2*A20</f>
        <v>2015</v>
      </c>
      <c r="G20" s="3">
        <f>G2*A20</f>
        <v>1527</v>
      </c>
      <c r="I20" s="3">
        <f>I2*A20</f>
        <v>1510</v>
      </c>
      <c r="J20" s="3">
        <f>J2*A20</f>
        <v>2032</v>
      </c>
      <c r="L20" s="3">
        <f>L2*A20</f>
        <v>1526</v>
      </c>
      <c r="M20" s="3">
        <f>M2*A20</f>
        <v>2016</v>
      </c>
      <c r="O20" s="3">
        <f>O2*A20</f>
        <v>1512</v>
      </c>
      <c r="P20" s="3">
        <f>P2*A20</f>
        <v>2030</v>
      </c>
      <c r="R20" s="3">
        <f>R2*A20</f>
        <v>1503</v>
      </c>
      <c r="S20" s="3">
        <f>S2*A20</f>
        <v>2039</v>
      </c>
      <c r="U20" s="3">
        <f>U2*A20</f>
        <v>1488</v>
      </c>
      <c r="V20" s="3">
        <f>V2*A20</f>
        <v>2054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sqref="A1:XFD1048576"/>
    </sheetView>
  </sheetViews>
  <sheetFormatPr defaultRowHeight="15.6" x14ac:dyDescent="0.3"/>
  <cols>
    <col min="1" max="1" width="7.33203125" style="5" customWidth="1"/>
    <col min="2" max="2" width="16.77734375" style="5" customWidth="1"/>
    <col min="3" max="3" width="7.33203125" style="6" customWidth="1"/>
    <col min="4" max="4" width="10.21875" style="5" customWidth="1"/>
    <col min="5" max="5" width="11.109375" style="7" customWidth="1"/>
    <col min="6" max="6" width="15.6640625" style="5" customWidth="1"/>
    <col min="7" max="16384" width="8.88671875" style="5"/>
  </cols>
  <sheetData>
    <row r="1" spans="1:6" x14ac:dyDescent="0.3">
      <c r="A1" s="5" t="s">
        <v>26</v>
      </c>
      <c r="B1" s="5" t="s">
        <v>27</v>
      </c>
      <c r="C1" s="6" t="s">
        <v>28</v>
      </c>
      <c r="D1" s="5" t="s">
        <v>29</v>
      </c>
      <c r="E1" s="7" t="s">
        <v>37</v>
      </c>
      <c r="F1" s="5" t="s">
        <v>34</v>
      </c>
    </row>
    <row r="2" spans="1:6" x14ac:dyDescent="0.3">
      <c r="A2" s="5">
        <v>10.620894544843038</v>
      </c>
      <c r="C2" s="6">
        <v>10000</v>
      </c>
      <c r="D2" s="5">
        <v>503.75</v>
      </c>
      <c r="E2" s="9">
        <v>3389.5450000000001</v>
      </c>
      <c r="F2" s="5" t="s">
        <v>30</v>
      </c>
    </row>
    <row r="3" spans="1:6" x14ac:dyDescent="0.3">
      <c r="A3" s="5">
        <v>9.673700701074587</v>
      </c>
      <c r="C3" s="6">
        <v>10000</v>
      </c>
      <c r="D3" s="5">
        <v>1007.5</v>
      </c>
      <c r="E3" s="9">
        <v>3721.43</v>
      </c>
    </row>
    <row r="4" spans="1:6" x14ac:dyDescent="0.3">
      <c r="A4" s="5">
        <v>8.8183205508510909</v>
      </c>
      <c r="C4" s="6">
        <v>10000</v>
      </c>
      <c r="D4" s="5">
        <v>1511.25</v>
      </c>
      <c r="E4" s="9">
        <v>4082.41</v>
      </c>
    </row>
    <row r="5" spans="1:6" x14ac:dyDescent="0.3">
      <c r="A5" s="5">
        <v>6.73927612686313</v>
      </c>
      <c r="C5" s="6">
        <v>10000</v>
      </c>
      <c r="D5" s="5">
        <v>2015</v>
      </c>
      <c r="E5" s="9">
        <v>5341.82</v>
      </c>
    </row>
    <row r="6" spans="1:6" x14ac:dyDescent="0.3">
      <c r="A6" s="5">
        <v>8.9489796298851179</v>
      </c>
      <c r="C6" s="6">
        <v>10000</v>
      </c>
      <c r="D6" s="5">
        <v>381.75</v>
      </c>
      <c r="E6" s="8">
        <v>4022.8049999999998</v>
      </c>
      <c r="F6" s="5" t="s">
        <v>32</v>
      </c>
    </row>
    <row r="7" spans="1:6" x14ac:dyDescent="0.3">
      <c r="A7" s="5">
        <v>8.3507306889352826</v>
      </c>
      <c r="C7" s="6">
        <v>10000</v>
      </c>
      <c r="D7" s="5">
        <v>763.5</v>
      </c>
      <c r="E7" s="8">
        <v>4311</v>
      </c>
    </row>
    <row r="8" spans="1:6" x14ac:dyDescent="0.3">
      <c r="A8" s="5">
        <v>7.8467529155591293</v>
      </c>
      <c r="C8" s="6">
        <v>10000</v>
      </c>
      <c r="D8" s="5">
        <v>1145.25</v>
      </c>
      <c r="E8" s="8">
        <v>4587.8850000000002</v>
      </c>
    </row>
    <row r="9" spans="1:6" x14ac:dyDescent="0.3">
      <c r="A9" s="5">
        <v>2.7562973738611132</v>
      </c>
      <c r="C9" s="6">
        <v>10000</v>
      </c>
      <c r="D9" s="5">
        <v>1527</v>
      </c>
      <c r="E9" s="8">
        <v>13061</v>
      </c>
    </row>
    <row r="10" spans="1:6" x14ac:dyDescent="0.3">
      <c r="A10" s="5">
        <v>10.947477575726705</v>
      </c>
      <c r="C10" s="6">
        <v>20000</v>
      </c>
      <c r="D10" s="5">
        <v>377.5</v>
      </c>
      <c r="E10" s="9">
        <v>6576.8575000000001</v>
      </c>
      <c r="F10" s="5" t="s">
        <v>30</v>
      </c>
    </row>
    <row r="11" spans="1:6" x14ac:dyDescent="0.3">
      <c r="A11" s="5">
        <v>10.152184059096992</v>
      </c>
      <c r="C11" s="6">
        <v>20000</v>
      </c>
      <c r="D11" s="5">
        <v>755</v>
      </c>
      <c r="E11" s="9">
        <v>7092.07</v>
      </c>
    </row>
    <row r="12" spans="1:6" x14ac:dyDescent="0.3">
      <c r="A12" s="5">
        <v>9.5653479328884554</v>
      </c>
      <c r="C12" s="6">
        <v>20000</v>
      </c>
      <c r="D12" s="5">
        <v>1132.5</v>
      </c>
      <c r="E12" s="9">
        <v>7527.17</v>
      </c>
    </row>
    <row r="13" spans="1:6" x14ac:dyDescent="0.3">
      <c r="A13" s="5">
        <v>9.0771329371332889</v>
      </c>
      <c r="C13" s="6">
        <v>20000</v>
      </c>
      <c r="D13" s="5">
        <v>1510</v>
      </c>
      <c r="E13" s="9">
        <v>7932.02</v>
      </c>
    </row>
    <row r="14" spans="1:6" x14ac:dyDescent="0.3">
      <c r="A14" s="5">
        <v>8.5983264909960884</v>
      </c>
      <c r="C14" s="6">
        <v>20000</v>
      </c>
      <c r="D14" s="5">
        <v>508</v>
      </c>
      <c r="E14" s="9">
        <v>8373.7224999999999</v>
      </c>
      <c r="F14" s="5" t="s">
        <v>32</v>
      </c>
    </row>
    <row r="15" spans="1:6" x14ac:dyDescent="0.3">
      <c r="A15" s="5">
        <v>8.170745892639804</v>
      </c>
      <c r="C15" s="6">
        <v>20000</v>
      </c>
      <c r="D15" s="5">
        <v>1016</v>
      </c>
      <c r="E15" s="9">
        <v>8811.9249999999993</v>
      </c>
    </row>
    <row r="16" spans="1:6" x14ac:dyDescent="0.3">
      <c r="A16" s="5">
        <v>7.7714209233635358</v>
      </c>
      <c r="C16" s="6">
        <v>20000</v>
      </c>
      <c r="D16" s="5">
        <v>1524</v>
      </c>
      <c r="E16" s="9">
        <v>9264.7150000000001</v>
      </c>
    </row>
    <row r="17" spans="1:6" x14ac:dyDescent="0.3">
      <c r="A17" s="5">
        <v>6.1911997255234787</v>
      </c>
      <c r="C17" s="6">
        <v>20000</v>
      </c>
      <c r="D17" s="5">
        <v>2032</v>
      </c>
      <c r="E17" s="9">
        <v>11629.41</v>
      </c>
    </row>
    <row r="18" spans="1:6" x14ac:dyDescent="0.3">
      <c r="A18" s="5">
        <v>10.511549930470499</v>
      </c>
      <c r="C18" s="6">
        <v>30000</v>
      </c>
      <c r="D18" s="5">
        <v>381.5</v>
      </c>
      <c r="E18" s="9">
        <v>10274.4125</v>
      </c>
      <c r="F18" s="5" t="s">
        <v>33</v>
      </c>
    </row>
    <row r="19" spans="1:6" x14ac:dyDescent="0.3">
      <c r="A19" s="5">
        <v>9.6810323924654682</v>
      </c>
      <c r="C19" s="6">
        <v>30000</v>
      </c>
      <c r="D19" s="5">
        <v>763</v>
      </c>
      <c r="E19" s="9">
        <v>11155.834999999999</v>
      </c>
    </row>
    <row r="20" spans="1:6" x14ac:dyDescent="0.3">
      <c r="A20" s="5">
        <v>9.1017442270817757</v>
      </c>
      <c r="C20" s="6">
        <v>30000</v>
      </c>
      <c r="D20" s="5">
        <v>1144.5</v>
      </c>
      <c r="E20" s="9">
        <v>11865.8575</v>
      </c>
    </row>
    <row r="21" spans="1:6" x14ac:dyDescent="0.3">
      <c r="A21" s="5">
        <v>7.8384751552997889</v>
      </c>
      <c r="C21" s="6">
        <v>30000</v>
      </c>
      <c r="D21" s="5">
        <v>1526</v>
      </c>
      <c r="E21" s="9">
        <v>13778.19</v>
      </c>
    </row>
    <row r="22" spans="1:6" x14ac:dyDescent="0.3">
      <c r="A22" s="5">
        <v>8.1539080341097598</v>
      </c>
      <c r="C22" s="6">
        <v>30000</v>
      </c>
      <c r="D22" s="5">
        <v>504</v>
      </c>
      <c r="E22" s="9">
        <v>13245.182500000001</v>
      </c>
      <c r="F22" s="5" t="s">
        <v>31</v>
      </c>
    </row>
    <row r="23" spans="1:6" x14ac:dyDescent="0.3">
      <c r="A23" s="5">
        <v>7.7557735630095559</v>
      </c>
      <c r="C23" s="6">
        <v>30000</v>
      </c>
      <c r="D23" s="5">
        <v>1008</v>
      </c>
      <c r="E23" s="9">
        <v>13925.11</v>
      </c>
    </row>
    <row r="24" spans="1:6" x14ac:dyDescent="0.3">
      <c r="A24" s="5">
        <v>7.3360033895052688</v>
      </c>
      <c r="C24" s="6">
        <v>30000</v>
      </c>
      <c r="D24" s="5">
        <v>1512</v>
      </c>
      <c r="E24" s="9">
        <v>14721.9125</v>
      </c>
    </row>
    <row r="25" spans="1:6" x14ac:dyDescent="0.3">
      <c r="A25" s="5">
        <v>6.3062710610476227</v>
      </c>
      <c r="C25" s="6">
        <v>30000</v>
      </c>
      <c r="D25" s="5">
        <v>2016</v>
      </c>
      <c r="E25" s="9">
        <v>17125.810000000001</v>
      </c>
    </row>
    <row r="26" spans="1:6" x14ac:dyDescent="0.3">
      <c r="A26" s="5">
        <v>10.163143071669605</v>
      </c>
      <c r="C26" s="6">
        <v>36800</v>
      </c>
      <c r="D26" s="5">
        <v>378</v>
      </c>
      <c r="E26" s="9">
        <v>13035.3375</v>
      </c>
      <c r="F26" s="5" t="s">
        <v>35</v>
      </c>
    </row>
    <row r="27" spans="1:6" x14ac:dyDescent="0.3">
      <c r="A27" s="5">
        <v>9.3040666313878102</v>
      </c>
      <c r="C27" s="6">
        <v>36800</v>
      </c>
      <c r="D27" s="5">
        <v>756</v>
      </c>
      <c r="E27" s="9">
        <v>14238.934999999999</v>
      </c>
    </row>
    <row r="28" spans="1:6" x14ac:dyDescent="0.3">
      <c r="A28" s="5">
        <v>8.7810421489028911</v>
      </c>
      <c r="C28" s="6">
        <v>36800</v>
      </c>
      <c r="D28" s="5">
        <v>1134</v>
      </c>
      <c r="E28" s="9">
        <v>15087.047500000001</v>
      </c>
    </row>
    <row r="29" spans="1:6" x14ac:dyDescent="0.3">
      <c r="A29" s="5">
        <v>8.1451318880560812</v>
      </c>
      <c r="C29" s="6">
        <v>36800</v>
      </c>
      <c r="D29" s="5">
        <v>1512</v>
      </c>
      <c r="E29" s="9">
        <v>16264.93</v>
      </c>
    </row>
    <row r="30" spans="1:6" x14ac:dyDescent="0.3">
      <c r="A30" s="5">
        <v>7.7933319891482791</v>
      </c>
      <c r="C30" s="6">
        <v>36800</v>
      </c>
      <c r="D30" s="5">
        <v>507.5</v>
      </c>
      <c r="E30" s="9">
        <v>16999.147499999999</v>
      </c>
      <c r="F30" s="5" t="s">
        <v>31</v>
      </c>
    </row>
    <row r="31" spans="1:6" x14ac:dyDescent="0.3">
      <c r="A31" s="5">
        <v>7.4086977821161701</v>
      </c>
      <c r="C31" s="6">
        <v>36800</v>
      </c>
      <c r="D31" s="5">
        <v>1015</v>
      </c>
      <c r="E31" s="9">
        <v>17881.685000000001</v>
      </c>
    </row>
    <row r="32" spans="1:6" x14ac:dyDescent="0.3">
      <c r="A32" s="5">
        <v>7.0617518160437109</v>
      </c>
      <c r="C32" s="6">
        <v>36800</v>
      </c>
      <c r="D32" s="5">
        <v>1522.5</v>
      </c>
      <c r="E32" s="9">
        <v>18760.217499999999</v>
      </c>
    </row>
    <row r="33" spans="1:6" x14ac:dyDescent="0.3">
      <c r="A33" s="5">
        <v>6.5075857976655609</v>
      </c>
      <c r="C33" s="6">
        <v>36800</v>
      </c>
      <c r="D33" s="5">
        <v>2030</v>
      </c>
      <c r="E33" s="9">
        <v>20357.78</v>
      </c>
    </row>
    <row r="34" spans="1:6" x14ac:dyDescent="0.3">
      <c r="A34" s="5">
        <v>10.094647838746413</v>
      </c>
      <c r="C34" s="6">
        <v>40000</v>
      </c>
      <c r="D34" s="5">
        <v>375.75</v>
      </c>
      <c r="E34" s="9">
        <v>14264.985000000001</v>
      </c>
      <c r="F34" s="5" t="s">
        <v>33</v>
      </c>
    </row>
    <row r="35" spans="1:6" x14ac:dyDescent="0.3">
      <c r="A35" s="5">
        <v>9.2059309209958524</v>
      </c>
      <c r="C35" s="6">
        <v>40000</v>
      </c>
      <c r="D35" s="5">
        <v>751.5</v>
      </c>
      <c r="E35" s="9">
        <v>15642.09</v>
      </c>
    </row>
    <row r="36" spans="1:6" x14ac:dyDescent="0.3">
      <c r="A36" s="5">
        <v>8.7271933891510081</v>
      </c>
      <c r="C36" s="6">
        <v>40000</v>
      </c>
      <c r="D36" s="5">
        <v>1127.25</v>
      </c>
      <c r="E36" s="9">
        <v>16500.150000000001</v>
      </c>
    </row>
    <row r="37" spans="1:6" x14ac:dyDescent="0.3">
      <c r="A37" s="5">
        <v>7.8744420219598501</v>
      </c>
      <c r="C37" s="6">
        <v>40000</v>
      </c>
      <c r="D37" s="5">
        <v>1503</v>
      </c>
      <c r="E37" s="9">
        <v>18287.009999999998</v>
      </c>
    </row>
    <row r="38" spans="1:6" x14ac:dyDescent="0.3">
      <c r="A38" s="5">
        <v>7.7321725767223484</v>
      </c>
      <c r="C38" s="6">
        <v>40000</v>
      </c>
      <c r="D38" s="5">
        <v>509.75</v>
      </c>
      <c r="E38" s="9">
        <v>18623.485000000001</v>
      </c>
      <c r="F38" s="5" t="s">
        <v>36</v>
      </c>
    </row>
    <row r="39" spans="1:6" x14ac:dyDescent="0.3">
      <c r="A39" s="5">
        <v>7.3293110345831503</v>
      </c>
      <c r="C39" s="6">
        <v>40000</v>
      </c>
      <c r="D39" s="5">
        <v>1019.5</v>
      </c>
      <c r="E39" s="9">
        <v>19647.14</v>
      </c>
    </row>
    <row r="40" spans="1:6" x14ac:dyDescent="0.3">
      <c r="A40" s="5">
        <v>7.0111767408106731</v>
      </c>
      <c r="C40" s="6">
        <v>40000</v>
      </c>
      <c r="D40" s="5">
        <v>1529.25</v>
      </c>
      <c r="E40" s="9">
        <v>20538.634999999998</v>
      </c>
    </row>
    <row r="41" spans="1:6" x14ac:dyDescent="0.3">
      <c r="A41" s="5">
        <v>6.49711307097329</v>
      </c>
      <c r="C41" s="6">
        <v>40000</v>
      </c>
      <c r="D41" s="5">
        <v>2039</v>
      </c>
      <c r="E41" s="9">
        <v>22163.69</v>
      </c>
    </row>
    <row r="42" spans="1:6" x14ac:dyDescent="0.3">
      <c r="A42" s="5">
        <v>10.104133061498704</v>
      </c>
      <c r="C42" s="6">
        <v>42195</v>
      </c>
      <c r="D42" s="5">
        <v>372</v>
      </c>
      <c r="E42" s="9">
        <v>15033.65</v>
      </c>
      <c r="F42" s="5" t="s">
        <v>33</v>
      </c>
    </row>
    <row r="43" spans="1:6" x14ac:dyDescent="0.3">
      <c r="A43" s="5">
        <v>9.2308982475501082</v>
      </c>
      <c r="C43" s="6">
        <v>42195</v>
      </c>
      <c r="D43" s="5">
        <v>744</v>
      </c>
      <c r="E43" s="9">
        <v>16455.82</v>
      </c>
    </row>
    <row r="44" spans="1:6" x14ac:dyDescent="0.3">
      <c r="A44" s="5">
        <v>8.7574955160944974</v>
      </c>
      <c r="C44" s="6">
        <v>42195</v>
      </c>
      <c r="D44" s="5">
        <v>1116</v>
      </c>
      <c r="E44" s="9">
        <v>17345.37</v>
      </c>
    </row>
    <row r="45" spans="1:6" x14ac:dyDescent="0.3">
      <c r="A45" s="5">
        <v>8.2492937415892538</v>
      </c>
      <c r="C45" s="6">
        <v>42195</v>
      </c>
      <c r="D45" s="5">
        <v>1488</v>
      </c>
      <c r="E45" s="9">
        <v>18413.939999999999</v>
      </c>
    </row>
    <row r="46" spans="1:6" x14ac:dyDescent="0.3">
      <c r="A46" s="5">
        <v>7.7591041851617657</v>
      </c>
      <c r="C46" s="6">
        <v>42195</v>
      </c>
      <c r="D46" s="5">
        <v>513.5</v>
      </c>
      <c r="E46" s="9">
        <v>19577.259999999998</v>
      </c>
      <c r="F46" s="5" t="s">
        <v>36</v>
      </c>
    </row>
    <row r="47" spans="1:6" x14ac:dyDescent="0.3">
      <c r="A47" s="5">
        <v>7.3379311943956145</v>
      </c>
      <c r="C47" s="6">
        <v>42195</v>
      </c>
      <c r="D47" s="5">
        <v>1027</v>
      </c>
      <c r="E47" s="9">
        <v>20700.93</v>
      </c>
    </row>
    <row r="48" spans="1:6" x14ac:dyDescent="0.3">
      <c r="A48" s="5">
        <v>7.0259310797150532</v>
      </c>
      <c r="C48" s="6">
        <v>42195</v>
      </c>
      <c r="D48" s="5">
        <v>1540.5</v>
      </c>
      <c r="E48" s="9">
        <v>21620.195</v>
      </c>
    </row>
    <row r="49" spans="1:5" x14ac:dyDescent="0.3">
      <c r="A49" s="5">
        <v>6.5263540502604283</v>
      </c>
      <c r="C49" s="6">
        <v>42195</v>
      </c>
      <c r="D49" s="5">
        <v>2054</v>
      </c>
      <c r="E49" s="9">
        <v>23275.17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tianzhong__全馬組_report(ms)</vt:lpstr>
      <vt:lpstr>regression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whyang</dc:creator>
  <cp:lastModifiedBy>Wen-Hsin Yang</cp:lastModifiedBy>
  <dcterms:created xsi:type="dcterms:W3CDTF">2020-06-02T05:22:49Z</dcterms:created>
  <dcterms:modified xsi:type="dcterms:W3CDTF">2020-06-02T07:41:50Z</dcterms:modified>
</cp:coreProperties>
</file>