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publishItems="1"/>
  <mc:AlternateContent xmlns:mc="http://schemas.openxmlformats.org/markup-compatibility/2006">
    <mc:Choice Requires="x15">
      <x15ac:absPath xmlns:x15ac="http://schemas.microsoft.com/office/spreadsheetml/2010/11/ac" url="C:\Users\favou\Documents\Projects\Excel\"/>
    </mc:Choice>
  </mc:AlternateContent>
  <xr:revisionPtr revIDLastSave="0" documentId="13_ncr:1_{84FE30E8-43AA-423F-B968-8321E77A9FFE}" xr6:coauthVersionLast="47" xr6:coauthVersionMax="47" xr10:uidLastSave="{00000000-0000-0000-0000-000000000000}"/>
  <workbookProtection lockStructure="1"/>
  <bookViews>
    <workbookView xWindow="-28920" yWindow="-120" windowWidth="29040" windowHeight="15720" firstSheet="2" activeTab="2" xr2:uid="{DB438AB8-0F60-4224-9C67-97043B861F24}"/>
  </bookViews>
  <sheets>
    <sheet name="Data" sheetId="1" state="hidden" r:id="rId1"/>
    <sheet name="Data Prep" sheetId="2" state="hidden" r:id="rId2"/>
    <sheet name="Dashboard" sheetId="3" r:id="rId3"/>
  </sheets>
  <definedNames>
    <definedName name="_xlnm._FilterDatabase" localSheetId="0" hidden="1">Data!$A$1:$F$1919</definedName>
    <definedName name="_xlnm._FilterDatabase" localSheetId="1" hidden="1">'Data Prep'!$A$2:$A$12</definedName>
    <definedName name="_xlchart.v5.0" hidden="1">'Data Prep'!$O$2</definedName>
    <definedName name="_xlchart.v5.1" hidden="1">'Data Prep'!$O$3:$O$50</definedName>
    <definedName name="_xlchart.v5.2" hidden="1">'Data Prep'!$T$2</definedName>
    <definedName name="_xlchart.v5.3" hidden="1">'Data Prep'!$T$3:$T$50</definedName>
    <definedName name="Z_948164EF_B902_4A6C_8E3C_A935061C5153_.wvu.FilterData" localSheetId="0" hidden="1">Data!$A$1:$F$1919</definedName>
    <definedName name="Z_A1F01C08_243B_48FC_94A8_F102AEB1706D_.wvu.FilterData" localSheetId="0" hidden="1">Data!$A$1:$F$1919</definedName>
  </definedNames>
  <calcPr calcId="191029"/>
  <customWorkbookViews>
    <customWorkbookView name="ShowAllWorksheets" guid="{A1F01C08-243B-48FC-94A8-F102AEB1706D}" maximized="1" xWindow="-8" yWindow="-8" windowWidth="1936" windowHeight="1056" activeSheetId="8" showFormulaBar="0"/>
    <customWorkbookView name="Dashboard" guid="{948164EF-B902-4A6C-8E3C-A935061C5153}" maximized="1" xWindow="-8" yWindow="-8" windowWidth="1936" windowHeight="1056" activeSheetId="8" showFormulaBar="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8" i="2" l="1"/>
  <c r="T2" i="2" s="1"/>
  <c r="B6" i="3" a="1"/>
  <c r="B6" i="3" s="1"/>
  <c r="B3" i="2" s="1"/>
  <c r="AG4" i="2" a="1"/>
  <c r="AG4" i="2" s="1"/>
  <c r="AG5" i="2" a="1"/>
  <c r="AG5" i="2" s="1"/>
  <c r="AG6" i="2" a="1"/>
  <c r="AG6" i="2" s="1"/>
  <c r="AG7" i="2" a="1"/>
  <c r="AG7" i="2" s="1"/>
  <c r="AG8" i="2" a="1"/>
  <c r="AG8" i="2" s="1"/>
  <c r="AG9" i="2" a="1"/>
  <c r="AG9" i="2" s="1"/>
  <c r="AG10" i="2" a="1"/>
  <c r="AG10" i="2" s="1"/>
  <c r="AG11" i="2" a="1"/>
  <c r="AG11" i="2" s="1"/>
  <c r="AG12" i="2" a="1"/>
  <c r="AG12" i="2" s="1"/>
  <c r="AG13" i="2" a="1"/>
  <c r="AG13" i="2" s="1"/>
  <c r="AG14" i="2" a="1"/>
  <c r="AG14" i="2" s="1"/>
  <c r="AG15" i="2" a="1"/>
  <c r="AG15" i="2" s="1"/>
  <c r="AG16" i="2" a="1"/>
  <c r="AG16" i="2" s="1"/>
  <c r="AG17" i="2" a="1"/>
  <c r="AG17" i="2" s="1"/>
  <c r="AG18" i="2" a="1"/>
  <c r="AG18" i="2" s="1"/>
  <c r="AG19" i="2" a="1"/>
  <c r="AG19" i="2" s="1"/>
  <c r="AG20" i="2" a="1"/>
  <c r="AG20" i="2" s="1"/>
  <c r="AG21" i="2" a="1"/>
  <c r="AG21" i="2" s="1"/>
  <c r="AG22" i="2" a="1"/>
  <c r="AG22" i="2" s="1"/>
  <c r="AG23" i="2" a="1"/>
  <c r="AG23" i="2" s="1"/>
  <c r="AG24" i="2" a="1"/>
  <c r="AG24" i="2" s="1"/>
  <c r="AG25" i="2" a="1"/>
  <c r="AG25" i="2" s="1"/>
  <c r="AG26" i="2" a="1"/>
  <c r="AG26" i="2" s="1"/>
  <c r="AG27" i="2" a="1"/>
  <c r="AG27" i="2" s="1"/>
  <c r="AG28" i="2" a="1"/>
  <c r="AG28" i="2" s="1"/>
  <c r="AG29" i="2" a="1"/>
  <c r="AG29" i="2" s="1"/>
  <c r="AG30" i="2" a="1"/>
  <c r="AG30" i="2" s="1"/>
  <c r="AG31" i="2" a="1"/>
  <c r="AG31" i="2" s="1"/>
  <c r="AG32" i="2" a="1"/>
  <c r="AG32" i="2" s="1"/>
  <c r="AG33" i="2" a="1"/>
  <c r="AG33" i="2" s="1"/>
  <c r="AG34" i="2" a="1"/>
  <c r="AG34" i="2" s="1"/>
  <c r="AG35" i="2" a="1"/>
  <c r="AG35" i="2" s="1"/>
  <c r="AG36" i="2" a="1"/>
  <c r="AG36" i="2" s="1"/>
  <c r="AG37" i="2" a="1"/>
  <c r="AG37" i="2" s="1"/>
  <c r="AG38" i="2" a="1"/>
  <c r="AG38" i="2" s="1"/>
  <c r="AG39" i="2" a="1"/>
  <c r="AG39" i="2" s="1"/>
  <c r="AG40" i="2" a="1"/>
  <c r="AG40" i="2" s="1"/>
  <c r="AG41" i="2" a="1"/>
  <c r="AG41" i="2" s="1"/>
  <c r="AG42" i="2" a="1"/>
  <c r="AG42" i="2" s="1"/>
  <c r="AG43" i="2" a="1"/>
  <c r="AG43" i="2" s="1"/>
  <c r="AG44" i="2" a="1"/>
  <c r="AG44" i="2" s="1"/>
  <c r="AG45" i="2" a="1"/>
  <c r="AG45" i="2" s="1"/>
  <c r="AG46" i="2" a="1"/>
  <c r="AG46" i="2" s="1"/>
  <c r="AG47" i="2" a="1"/>
  <c r="AG47" i="2" s="1"/>
  <c r="AG48" i="2" a="1"/>
  <c r="AG48" i="2" s="1"/>
  <c r="AG49" i="2" a="1"/>
  <c r="AG49" i="2" s="1"/>
  <c r="AG50" i="2" a="1"/>
  <c r="AG50" i="2" s="1"/>
  <c r="AG3" i="2" a="1"/>
  <c r="AG3" i="2" s="1"/>
  <c r="AF4" i="2" a="1"/>
  <c r="AF4" i="2" s="1"/>
  <c r="AF5" i="2" a="1"/>
  <c r="AF5" i="2" s="1"/>
  <c r="AF6" i="2" a="1"/>
  <c r="AF6" i="2" s="1"/>
  <c r="AF7" i="2" a="1"/>
  <c r="AF7" i="2" s="1"/>
  <c r="AF8" i="2" a="1"/>
  <c r="AF8" i="2" s="1"/>
  <c r="AF9" i="2" a="1"/>
  <c r="AF9" i="2" s="1"/>
  <c r="AF10" i="2" a="1"/>
  <c r="AF10" i="2" s="1"/>
  <c r="AF11" i="2" a="1"/>
  <c r="AF11" i="2" s="1"/>
  <c r="AF12" i="2" a="1"/>
  <c r="AF12" i="2" s="1"/>
  <c r="AF13" i="2" a="1"/>
  <c r="AF13" i="2" s="1"/>
  <c r="AF14" i="2" a="1"/>
  <c r="AF14" i="2" s="1"/>
  <c r="AF15" i="2" a="1"/>
  <c r="AF15" i="2" s="1"/>
  <c r="AF16" i="2" a="1"/>
  <c r="AF16" i="2" s="1"/>
  <c r="AF17" i="2" a="1"/>
  <c r="AF17" i="2" s="1"/>
  <c r="AF18" i="2" a="1"/>
  <c r="AF18" i="2" s="1"/>
  <c r="AF19" i="2" a="1"/>
  <c r="AF19" i="2" s="1"/>
  <c r="AF20" i="2" a="1"/>
  <c r="AF20" i="2" s="1"/>
  <c r="AF21" i="2" a="1"/>
  <c r="AF21" i="2" s="1"/>
  <c r="AF22" i="2" a="1"/>
  <c r="AF22" i="2" s="1"/>
  <c r="AF23" i="2" a="1"/>
  <c r="AF23" i="2" s="1"/>
  <c r="AF24" i="2" a="1"/>
  <c r="AF24" i="2" s="1"/>
  <c r="AF25" i="2" a="1"/>
  <c r="AF25" i="2" s="1"/>
  <c r="AF26" i="2" a="1"/>
  <c r="AF26" i="2" s="1"/>
  <c r="AF27" i="2" a="1"/>
  <c r="AF27" i="2" s="1"/>
  <c r="AF28" i="2" a="1"/>
  <c r="AF28" i="2" s="1"/>
  <c r="AF29" i="2" a="1"/>
  <c r="AF29" i="2" s="1"/>
  <c r="AF30" i="2" a="1"/>
  <c r="AF30" i="2" s="1"/>
  <c r="AF31" i="2" a="1"/>
  <c r="AF31" i="2" s="1"/>
  <c r="AF32" i="2" a="1"/>
  <c r="AF32" i="2" s="1"/>
  <c r="AF33" i="2" a="1"/>
  <c r="AF33" i="2" s="1"/>
  <c r="AF34" i="2" a="1"/>
  <c r="AF34" i="2" s="1"/>
  <c r="AF35" i="2" a="1"/>
  <c r="AF35" i="2" s="1"/>
  <c r="AF36" i="2" a="1"/>
  <c r="AF36" i="2" s="1"/>
  <c r="AF37" i="2" a="1"/>
  <c r="AF37" i="2" s="1"/>
  <c r="AF38" i="2" a="1"/>
  <c r="AF38" i="2" s="1"/>
  <c r="AF39" i="2" a="1"/>
  <c r="AF39" i="2" s="1"/>
  <c r="AF40" i="2" a="1"/>
  <c r="AF40" i="2" s="1"/>
  <c r="AF41" i="2" a="1"/>
  <c r="AF41" i="2" s="1"/>
  <c r="AF42" i="2" a="1"/>
  <c r="AF42" i="2" s="1"/>
  <c r="AF43" i="2" a="1"/>
  <c r="AF43" i="2" s="1"/>
  <c r="AF44" i="2" a="1"/>
  <c r="AF44" i="2" s="1"/>
  <c r="AF45" i="2" a="1"/>
  <c r="AF45" i="2" s="1"/>
  <c r="AF46" i="2" a="1"/>
  <c r="AF46" i="2" s="1"/>
  <c r="AF47" i="2" a="1"/>
  <c r="AF47" i="2" s="1"/>
  <c r="AF48" i="2" a="1"/>
  <c r="AF48" i="2" s="1"/>
  <c r="AF49" i="2" a="1"/>
  <c r="AF49" i="2"/>
  <c r="AF50" i="2" a="1"/>
  <c r="AF50" i="2" s="1"/>
  <c r="AF3" i="2" a="1"/>
  <c r="AF3" i="2" s="1"/>
  <c r="O3" i="2" a="1"/>
  <c r="I8" i="2"/>
  <c r="I5" i="2"/>
  <c r="I7" i="2"/>
  <c r="I9" i="2"/>
  <c r="I12" i="2"/>
  <c r="I4" i="2"/>
  <c r="I3" i="2"/>
  <c r="I10" i="2"/>
  <c r="I6" i="2"/>
  <c r="I11" i="2"/>
  <c r="E7" i="2"/>
  <c r="E9" i="2"/>
  <c r="E4" i="2"/>
  <c r="E3" i="2"/>
  <c r="E12" i="2"/>
  <c r="E6" i="2"/>
  <c r="E8" i="2"/>
  <c r="E11" i="2"/>
  <c r="E10" i="2"/>
  <c r="E5" i="2"/>
  <c r="F4" i="2" l="1"/>
  <c r="F5" i="2"/>
  <c r="F6" i="2"/>
  <c r="F7" i="2"/>
  <c r="F8" i="2"/>
  <c r="F9" i="2"/>
  <c r="F10" i="2"/>
  <c r="F11" i="2"/>
  <c r="F12" i="2"/>
  <c r="F3" i="2"/>
  <c r="P11" i="2"/>
  <c r="R11" i="2" s="1"/>
  <c r="P12" i="2"/>
  <c r="R12" i="2" s="1"/>
  <c r="P13" i="2"/>
  <c r="R13" i="2" s="1"/>
  <c r="P14" i="2"/>
  <c r="R14" i="2" s="1"/>
  <c r="P15" i="2"/>
  <c r="R15" i="2" s="1"/>
  <c r="P16" i="2"/>
  <c r="R16" i="2" s="1"/>
  <c r="P17" i="2"/>
  <c r="R17" i="2" s="1"/>
  <c r="P18" i="2"/>
  <c r="R18" i="2" s="1"/>
  <c r="P19" i="2"/>
  <c r="R19" i="2" s="1"/>
  <c r="P20" i="2"/>
  <c r="R20" i="2" s="1"/>
  <c r="P21" i="2"/>
  <c r="R21" i="2" s="1"/>
  <c r="P22" i="2"/>
  <c r="R22" i="2" s="1"/>
  <c r="P23" i="2"/>
  <c r="R23" i="2" s="1"/>
  <c r="P24" i="2"/>
  <c r="R24" i="2" s="1"/>
  <c r="P25" i="2"/>
  <c r="R25" i="2" s="1"/>
  <c r="P26" i="2"/>
  <c r="R26" i="2" s="1"/>
  <c r="P27" i="2"/>
  <c r="R27" i="2" s="1"/>
  <c r="P28" i="2"/>
  <c r="R28" i="2" s="1"/>
  <c r="P29" i="2"/>
  <c r="R29" i="2" s="1"/>
  <c r="P30" i="2"/>
  <c r="R30" i="2" s="1"/>
  <c r="P31" i="2"/>
  <c r="R31" i="2" s="1"/>
  <c r="P32" i="2"/>
  <c r="R32" i="2" s="1"/>
  <c r="P33" i="2"/>
  <c r="R33" i="2" s="1"/>
  <c r="P34" i="2"/>
  <c r="R34" i="2" s="1"/>
  <c r="P35" i="2"/>
  <c r="R35" i="2" s="1"/>
  <c r="P36" i="2"/>
  <c r="R36" i="2" s="1"/>
  <c r="P37" i="2"/>
  <c r="R37" i="2" s="1"/>
  <c r="P38" i="2"/>
  <c r="R38" i="2" s="1"/>
  <c r="P39" i="2"/>
  <c r="R39" i="2" s="1"/>
  <c r="P40" i="2"/>
  <c r="R40" i="2" s="1"/>
  <c r="P41" i="2"/>
  <c r="R41" i="2" s="1"/>
  <c r="P42" i="2"/>
  <c r="R42" i="2" s="1"/>
  <c r="P43" i="2"/>
  <c r="R43" i="2" s="1"/>
  <c r="P44" i="2"/>
  <c r="R44" i="2" s="1"/>
  <c r="P45" i="2"/>
  <c r="R45" i="2" s="1"/>
  <c r="P46" i="2"/>
  <c r="R46" i="2" s="1"/>
  <c r="P47" i="2"/>
  <c r="R47" i="2" s="1"/>
  <c r="P48" i="2"/>
  <c r="R48" i="2" s="1"/>
  <c r="P49" i="2"/>
  <c r="R49" i="2" s="1"/>
  <c r="P50" i="2"/>
  <c r="R50" i="2" s="1"/>
  <c r="M4" i="2"/>
  <c r="M5" i="2"/>
  <c r="M6" i="2"/>
  <c r="M3" i="2"/>
  <c r="L4" i="2"/>
  <c r="L5" i="2"/>
  <c r="L6" i="2"/>
  <c r="L3" i="2"/>
  <c r="H16" i="2"/>
  <c r="S4" i="2"/>
  <c r="S5" i="2"/>
  <c r="S6" i="2"/>
  <c r="S7" i="2"/>
  <c r="S8" i="2"/>
  <c r="S9" i="2"/>
  <c r="S10" i="2"/>
  <c r="S11" i="2"/>
  <c r="S12" i="2"/>
  <c r="S13" i="2"/>
  <c r="S14" i="2"/>
  <c r="S15" i="2"/>
  <c r="T15" i="2" s="1"/>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P4" i="2"/>
  <c r="R4" i="2" s="1"/>
  <c r="P5" i="2"/>
  <c r="R5" i="2" s="1"/>
  <c r="P6" i="2"/>
  <c r="R6" i="2" s="1"/>
  <c r="P7" i="2"/>
  <c r="R7" i="2" s="1"/>
  <c r="P8" i="2"/>
  <c r="R8" i="2" s="1"/>
  <c r="P9" i="2"/>
  <c r="R9" i="2" s="1"/>
  <c r="P10" i="2"/>
  <c r="R10" i="2" s="1"/>
  <c r="I16" i="2"/>
  <c r="O3" i="2"/>
  <c r="T26" i="2" l="1"/>
  <c r="T10" i="2"/>
  <c r="T24" i="2"/>
  <c r="T25" i="2"/>
  <c r="T23" i="2"/>
  <c r="T46" i="2"/>
  <c r="T47" i="2"/>
  <c r="T48" i="2"/>
  <c r="T49" i="2"/>
  <c r="T12" i="2"/>
  <c r="S3" i="2"/>
  <c r="T3" i="2" s="1"/>
  <c r="P3" i="2"/>
  <c r="R3" i="2" s="1"/>
  <c r="T39" i="2"/>
  <c r="T45" i="2"/>
  <c r="T19" i="2"/>
  <c r="T20" i="2"/>
  <c r="T21" i="2"/>
  <c r="T40" i="2"/>
  <c r="T44" i="2"/>
  <c r="T27" i="2"/>
  <c r="T28" i="2"/>
  <c r="T29" i="2"/>
  <c r="T30" i="2"/>
  <c r="T35" i="2"/>
  <c r="T37" i="2"/>
  <c r="T42" i="2"/>
  <c r="T31" i="2"/>
  <c r="T32" i="2"/>
  <c r="T33" i="2"/>
  <c r="T34" i="2"/>
  <c r="T36" i="2"/>
  <c r="T41" i="2"/>
  <c r="T50" i="2"/>
  <c r="T4" i="2"/>
  <c r="T5" i="2"/>
  <c r="T6" i="2"/>
  <c r="T7" i="2"/>
  <c r="T8" i="2"/>
  <c r="T9" i="2"/>
  <c r="T11" i="2"/>
  <c r="T13" i="2"/>
  <c r="T14" i="2"/>
  <c r="T16" i="2"/>
  <c r="T17" i="2"/>
  <c r="T18" i="2"/>
  <c r="T22" i="2"/>
  <c r="T38" i="2"/>
  <c r="T43" i="2"/>
  <c r="I17" i="2"/>
  <c r="I19"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6">
    <bk>
      <extLst>
        <ext uri="{3e2802c4-a4d2-4d8b-9148-e3be6c30e623}">
          <xlrd:rvb i="0"/>
        </ext>
      </extLst>
    </bk>
    <bk>
      <extLst>
        <ext uri="{3e2802c4-a4d2-4d8b-9148-e3be6c30e623}">
          <xlrd:rvb i="1"/>
        </ext>
      </extLst>
    </bk>
    <bk>
      <extLst>
        <ext uri="{3e2802c4-a4d2-4d8b-9148-e3be6c30e623}">
          <xlrd:rvb i="37"/>
        </ext>
      </extLst>
    </bk>
    <bk>
      <extLst>
        <ext uri="{3e2802c4-a4d2-4d8b-9148-e3be6c30e623}">
          <xlrd:rvb i="38"/>
        </ext>
      </extLst>
    </bk>
    <bk>
      <extLst>
        <ext uri="{3e2802c4-a4d2-4d8b-9148-e3be6c30e623}">
          <xlrd:rvb i="72"/>
        </ext>
      </extLst>
    </bk>
    <bk>
      <extLst>
        <ext uri="{3e2802c4-a4d2-4d8b-9148-e3be6c30e623}">
          <xlrd:rvb i="73"/>
        </ext>
      </extLst>
    </bk>
    <bk>
      <extLst>
        <ext uri="{3e2802c4-a4d2-4d8b-9148-e3be6c30e623}">
          <xlrd:rvb i="102"/>
        </ext>
      </extLst>
    </bk>
    <bk>
      <extLst>
        <ext uri="{3e2802c4-a4d2-4d8b-9148-e3be6c30e623}">
          <xlrd:rvb i="103"/>
        </ext>
      </extLst>
    </bk>
    <bk>
      <extLst>
        <ext uri="{3e2802c4-a4d2-4d8b-9148-e3be6c30e623}">
          <xlrd:rvb i="136"/>
        </ext>
      </extLst>
    </bk>
    <bk>
      <extLst>
        <ext uri="{3e2802c4-a4d2-4d8b-9148-e3be6c30e623}">
          <xlrd:rvb i="137"/>
        </ext>
      </extLst>
    </bk>
    <bk>
      <extLst>
        <ext uri="{3e2802c4-a4d2-4d8b-9148-e3be6c30e623}">
          <xlrd:rvb i="167"/>
        </ext>
      </extLst>
    </bk>
    <bk>
      <extLst>
        <ext uri="{3e2802c4-a4d2-4d8b-9148-e3be6c30e623}">
          <xlrd:rvb i="168"/>
        </ext>
      </extLst>
    </bk>
    <bk>
      <extLst>
        <ext uri="{3e2802c4-a4d2-4d8b-9148-e3be6c30e623}">
          <xlrd:rvb i="199"/>
        </ext>
      </extLst>
    </bk>
    <bk>
      <extLst>
        <ext uri="{3e2802c4-a4d2-4d8b-9148-e3be6c30e623}">
          <xlrd:rvb i="200"/>
        </ext>
      </extLst>
    </bk>
    <bk>
      <extLst>
        <ext uri="{3e2802c4-a4d2-4d8b-9148-e3be6c30e623}">
          <xlrd:rvb i="228"/>
        </ext>
      </extLst>
    </bk>
    <bk>
      <extLst>
        <ext uri="{3e2802c4-a4d2-4d8b-9148-e3be6c30e623}">
          <xlrd:rvb i="229"/>
        </ext>
      </extLst>
    </bk>
    <bk>
      <extLst>
        <ext uri="{3e2802c4-a4d2-4d8b-9148-e3be6c30e623}">
          <xlrd:rvb i="256"/>
        </ext>
      </extLst>
    </bk>
    <bk>
      <extLst>
        <ext uri="{3e2802c4-a4d2-4d8b-9148-e3be6c30e623}">
          <xlrd:rvb i="257"/>
        </ext>
      </extLst>
    </bk>
    <bk>
      <extLst>
        <ext uri="{3e2802c4-a4d2-4d8b-9148-e3be6c30e623}">
          <xlrd:rvb i="282"/>
        </ext>
      </extLst>
    </bk>
    <bk>
      <extLst>
        <ext uri="{3e2802c4-a4d2-4d8b-9148-e3be6c30e623}">
          <xlrd:rvb i="283"/>
        </ext>
      </extLst>
    </bk>
    <bk>
      <extLst>
        <ext uri="{3e2802c4-a4d2-4d8b-9148-e3be6c30e623}">
          <xlrd:rvb i="309"/>
        </ext>
      </extLst>
    </bk>
    <bk>
      <extLst>
        <ext uri="{3e2802c4-a4d2-4d8b-9148-e3be6c30e623}">
          <xlrd:rvb i="310"/>
        </ext>
      </extLst>
    </bk>
    <bk>
      <extLst>
        <ext uri="{3e2802c4-a4d2-4d8b-9148-e3be6c30e623}">
          <xlrd:rvb i="337"/>
        </ext>
      </extLst>
    </bk>
    <bk>
      <extLst>
        <ext uri="{3e2802c4-a4d2-4d8b-9148-e3be6c30e623}">
          <xlrd:rvb i="338"/>
        </ext>
      </extLst>
    </bk>
    <bk>
      <extLst>
        <ext uri="{3e2802c4-a4d2-4d8b-9148-e3be6c30e623}">
          <xlrd:rvb i="363"/>
        </ext>
      </extLst>
    </bk>
    <bk>
      <extLst>
        <ext uri="{3e2802c4-a4d2-4d8b-9148-e3be6c30e623}">
          <xlrd:rvb i="364"/>
        </ext>
      </extLst>
    </bk>
    <bk>
      <extLst>
        <ext uri="{3e2802c4-a4d2-4d8b-9148-e3be6c30e623}">
          <xlrd:rvb i="388"/>
        </ext>
      </extLst>
    </bk>
    <bk>
      <extLst>
        <ext uri="{3e2802c4-a4d2-4d8b-9148-e3be6c30e623}">
          <xlrd:rvb i="389"/>
        </ext>
      </extLst>
    </bk>
    <bk>
      <extLst>
        <ext uri="{3e2802c4-a4d2-4d8b-9148-e3be6c30e623}">
          <xlrd:rvb i="413"/>
        </ext>
      </extLst>
    </bk>
    <bk>
      <extLst>
        <ext uri="{3e2802c4-a4d2-4d8b-9148-e3be6c30e623}">
          <xlrd:rvb i="414"/>
        </ext>
      </extLst>
    </bk>
    <bk>
      <extLst>
        <ext uri="{3e2802c4-a4d2-4d8b-9148-e3be6c30e623}">
          <xlrd:rvb i="440"/>
        </ext>
      </extLst>
    </bk>
    <bk>
      <extLst>
        <ext uri="{3e2802c4-a4d2-4d8b-9148-e3be6c30e623}">
          <xlrd:rvb i="441"/>
        </ext>
      </extLst>
    </bk>
    <bk>
      <extLst>
        <ext uri="{3e2802c4-a4d2-4d8b-9148-e3be6c30e623}">
          <xlrd:rvb i="467"/>
        </ext>
      </extLst>
    </bk>
    <bk>
      <extLst>
        <ext uri="{3e2802c4-a4d2-4d8b-9148-e3be6c30e623}">
          <xlrd:rvb i="468"/>
        </ext>
      </extLst>
    </bk>
    <bk>
      <extLst>
        <ext uri="{3e2802c4-a4d2-4d8b-9148-e3be6c30e623}">
          <xlrd:rvb i="492"/>
        </ext>
      </extLst>
    </bk>
    <bk>
      <extLst>
        <ext uri="{3e2802c4-a4d2-4d8b-9148-e3be6c30e623}">
          <xlrd:rvb i="493"/>
        </ext>
      </extLst>
    </bk>
    <bk>
      <extLst>
        <ext uri="{3e2802c4-a4d2-4d8b-9148-e3be6c30e623}">
          <xlrd:rvb i="518"/>
        </ext>
      </extLst>
    </bk>
    <bk>
      <extLst>
        <ext uri="{3e2802c4-a4d2-4d8b-9148-e3be6c30e623}">
          <xlrd:rvb i="519"/>
        </ext>
      </extLst>
    </bk>
    <bk>
      <extLst>
        <ext uri="{3e2802c4-a4d2-4d8b-9148-e3be6c30e623}">
          <xlrd:rvb i="542"/>
        </ext>
      </extLst>
    </bk>
    <bk>
      <extLst>
        <ext uri="{3e2802c4-a4d2-4d8b-9148-e3be6c30e623}">
          <xlrd:rvb i="543"/>
        </ext>
      </extLst>
    </bk>
    <bk>
      <extLst>
        <ext uri="{3e2802c4-a4d2-4d8b-9148-e3be6c30e623}">
          <xlrd:rvb i="569"/>
        </ext>
      </extLst>
    </bk>
    <bk>
      <extLst>
        <ext uri="{3e2802c4-a4d2-4d8b-9148-e3be6c30e623}">
          <xlrd:rvb i="570"/>
        </ext>
      </extLst>
    </bk>
    <bk>
      <extLst>
        <ext uri="{3e2802c4-a4d2-4d8b-9148-e3be6c30e623}">
          <xlrd:rvb i="594"/>
        </ext>
      </extLst>
    </bk>
    <bk>
      <extLst>
        <ext uri="{3e2802c4-a4d2-4d8b-9148-e3be6c30e623}">
          <xlrd:rvb i="595"/>
        </ext>
      </extLst>
    </bk>
    <bk>
      <extLst>
        <ext uri="{3e2802c4-a4d2-4d8b-9148-e3be6c30e623}">
          <xlrd:rvb i="618"/>
        </ext>
      </extLst>
    </bk>
    <bk>
      <extLst>
        <ext uri="{3e2802c4-a4d2-4d8b-9148-e3be6c30e623}">
          <xlrd:rvb i="619"/>
        </ext>
      </extLst>
    </bk>
    <bk>
      <extLst>
        <ext uri="{3e2802c4-a4d2-4d8b-9148-e3be6c30e623}">
          <xlrd:rvb i="639"/>
        </ext>
      </extLst>
    </bk>
    <bk>
      <extLst>
        <ext uri="{3e2802c4-a4d2-4d8b-9148-e3be6c30e623}">
          <xlrd:rvb i="640"/>
        </ext>
      </extLst>
    </bk>
    <bk>
      <extLst>
        <ext uri="{3e2802c4-a4d2-4d8b-9148-e3be6c30e623}">
          <xlrd:rvb i="667"/>
        </ext>
      </extLst>
    </bk>
    <bk>
      <extLst>
        <ext uri="{3e2802c4-a4d2-4d8b-9148-e3be6c30e623}">
          <xlrd:rvb i="668"/>
        </ext>
      </extLst>
    </bk>
    <bk>
      <extLst>
        <ext uri="{3e2802c4-a4d2-4d8b-9148-e3be6c30e623}">
          <xlrd:rvb i="692"/>
        </ext>
      </extLst>
    </bk>
    <bk>
      <extLst>
        <ext uri="{3e2802c4-a4d2-4d8b-9148-e3be6c30e623}">
          <xlrd:rvb i="693"/>
        </ext>
      </extLst>
    </bk>
    <bk>
      <extLst>
        <ext uri="{3e2802c4-a4d2-4d8b-9148-e3be6c30e623}">
          <xlrd:rvb i="719"/>
        </ext>
      </extLst>
    </bk>
    <bk>
      <extLst>
        <ext uri="{3e2802c4-a4d2-4d8b-9148-e3be6c30e623}">
          <xlrd:rvb i="720"/>
        </ext>
      </extLst>
    </bk>
    <bk>
      <extLst>
        <ext uri="{3e2802c4-a4d2-4d8b-9148-e3be6c30e623}">
          <xlrd:rvb i="742"/>
        </ext>
      </extLst>
    </bk>
    <bk>
      <extLst>
        <ext uri="{3e2802c4-a4d2-4d8b-9148-e3be6c30e623}">
          <xlrd:rvb i="743"/>
        </ext>
      </extLst>
    </bk>
    <bk>
      <extLst>
        <ext uri="{3e2802c4-a4d2-4d8b-9148-e3be6c30e623}">
          <xlrd:rvb i="768"/>
        </ext>
      </extLst>
    </bk>
    <bk>
      <extLst>
        <ext uri="{3e2802c4-a4d2-4d8b-9148-e3be6c30e623}">
          <xlrd:rvb i="769"/>
        </ext>
      </extLst>
    </bk>
    <bk>
      <extLst>
        <ext uri="{3e2802c4-a4d2-4d8b-9148-e3be6c30e623}">
          <xlrd:rvb i="789"/>
        </ext>
      </extLst>
    </bk>
    <bk>
      <extLst>
        <ext uri="{3e2802c4-a4d2-4d8b-9148-e3be6c30e623}">
          <xlrd:rvb i="790"/>
        </ext>
      </extLst>
    </bk>
    <bk>
      <extLst>
        <ext uri="{3e2802c4-a4d2-4d8b-9148-e3be6c30e623}">
          <xlrd:rvb i="813"/>
        </ext>
      </extLst>
    </bk>
    <bk>
      <extLst>
        <ext uri="{3e2802c4-a4d2-4d8b-9148-e3be6c30e623}">
          <xlrd:rvb i="814"/>
        </ext>
      </extLst>
    </bk>
    <bk>
      <extLst>
        <ext uri="{3e2802c4-a4d2-4d8b-9148-e3be6c30e623}">
          <xlrd:rvb i="837"/>
        </ext>
      </extLst>
    </bk>
    <bk>
      <extLst>
        <ext uri="{3e2802c4-a4d2-4d8b-9148-e3be6c30e623}">
          <xlrd:rvb i="838"/>
        </ext>
      </extLst>
    </bk>
    <bk>
      <extLst>
        <ext uri="{3e2802c4-a4d2-4d8b-9148-e3be6c30e623}">
          <xlrd:rvb i="861"/>
        </ext>
      </extLst>
    </bk>
    <bk>
      <extLst>
        <ext uri="{3e2802c4-a4d2-4d8b-9148-e3be6c30e623}">
          <xlrd:rvb i="862"/>
        </ext>
      </extLst>
    </bk>
    <bk>
      <extLst>
        <ext uri="{3e2802c4-a4d2-4d8b-9148-e3be6c30e623}">
          <xlrd:rvb i="883"/>
        </ext>
      </extLst>
    </bk>
    <bk>
      <extLst>
        <ext uri="{3e2802c4-a4d2-4d8b-9148-e3be6c30e623}">
          <xlrd:rvb i="884"/>
        </ext>
      </extLst>
    </bk>
    <bk>
      <extLst>
        <ext uri="{3e2802c4-a4d2-4d8b-9148-e3be6c30e623}">
          <xlrd:rvb i="907"/>
        </ext>
      </extLst>
    </bk>
    <bk>
      <extLst>
        <ext uri="{3e2802c4-a4d2-4d8b-9148-e3be6c30e623}">
          <xlrd:rvb i="908"/>
        </ext>
      </extLst>
    </bk>
    <bk>
      <extLst>
        <ext uri="{3e2802c4-a4d2-4d8b-9148-e3be6c30e623}">
          <xlrd:rvb i="929"/>
        </ext>
      </extLst>
    </bk>
    <bk>
      <extLst>
        <ext uri="{3e2802c4-a4d2-4d8b-9148-e3be6c30e623}">
          <xlrd:rvb i="930"/>
        </ext>
      </extLst>
    </bk>
    <bk>
      <extLst>
        <ext uri="{3e2802c4-a4d2-4d8b-9148-e3be6c30e623}">
          <xlrd:rvb i="952"/>
        </ext>
      </extLst>
    </bk>
    <bk>
      <extLst>
        <ext uri="{3e2802c4-a4d2-4d8b-9148-e3be6c30e623}">
          <xlrd:rvb i="953"/>
        </ext>
      </extLst>
    </bk>
    <bk>
      <extLst>
        <ext uri="{3e2802c4-a4d2-4d8b-9148-e3be6c30e623}">
          <xlrd:rvb i="973"/>
        </ext>
      </extLst>
    </bk>
    <bk>
      <extLst>
        <ext uri="{3e2802c4-a4d2-4d8b-9148-e3be6c30e623}">
          <xlrd:rvb i="974"/>
        </ext>
      </extLst>
    </bk>
    <bk>
      <extLst>
        <ext uri="{3e2802c4-a4d2-4d8b-9148-e3be6c30e623}">
          <xlrd:rvb i="996"/>
        </ext>
      </extLst>
    </bk>
    <bk>
      <extLst>
        <ext uri="{3e2802c4-a4d2-4d8b-9148-e3be6c30e623}">
          <xlrd:rvb i="997"/>
        </ext>
      </extLst>
    </bk>
    <bk>
      <extLst>
        <ext uri="{3e2802c4-a4d2-4d8b-9148-e3be6c30e623}">
          <xlrd:rvb i="1018"/>
        </ext>
      </extLst>
    </bk>
    <bk>
      <extLst>
        <ext uri="{3e2802c4-a4d2-4d8b-9148-e3be6c30e623}">
          <xlrd:rvb i="1019"/>
        </ext>
      </extLst>
    </bk>
    <bk>
      <extLst>
        <ext uri="{3e2802c4-a4d2-4d8b-9148-e3be6c30e623}">
          <xlrd:rvb i="1041"/>
        </ext>
      </extLst>
    </bk>
    <bk>
      <extLst>
        <ext uri="{3e2802c4-a4d2-4d8b-9148-e3be6c30e623}">
          <xlrd:rvb i="1042"/>
        </ext>
      </extLst>
    </bk>
    <bk>
      <extLst>
        <ext uri="{3e2802c4-a4d2-4d8b-9148-e3be6c30e623}">
          <xlrd:rvb i="1065"/>
        </ext>
      </extLst>
    </bk>
    <bk>
      <extLst>
        <ext uri="{3e2802c4-a4d2-4d8b-9148-e3be6c30e623}">
          <xlrd:rvb i="1066"/>
        </ext>
      </extLst>
    </bk>
    <bk>
      <extLst>
        <ext uri="{3e2802c4-a4d2-4d8b-9148-e3be6c30e623}">
          <xlrd:rvb i="1090"/>
        </ext>
      </extLst>
    </bk>
    <bk>
      <extLst>
        <ext uri="{3e2802c4-a4d2-4d8b-9148-e3be6c30e623}">
          <xlrd:rvb i="1091"/>
        </ext>
      </extLst>
    </bk>
    <bk>
      <extLst>
        <ext uri="{3e2802c4-a4d2-4d8b-9148-e3be6c30e623}">
          <xlrd:rvb i="1112"/>
        </ext>
      </extLst>
    </bk>
    <bk>
      <extLst>
        <ext uri="{3e2802c4-a4d2-4d8b-9148-e3be6c30e623}">
          <xlrd:rvb i="1113"/>
        </ext>
      </extLst>
    </bk>
    <bk>
      <extLst>
        <ext uri="{3e2802c4-a4d2-4d8b-9148-e3be6c30e623}">
          <xlrd:rvb i="1134"/>
        </ext>
      </extLst>
    </bk>
    <bk>
      <extLst>
        <ext uri="{3e2802c4-a4d2-4d8b-9148-e3be6c30e623}">
          <xlrd:rvb i="1135"/>
        </ext>
      </extLst>
    </bk>
    <bk>
      <extLst>
        <ext uri="{3e2802c4-a4d2-4d8b-9148-e3be6c30e623}">
          <xlrd:rvb i="1158"/>
        </ext>
      </extLst>
    </bk>
    <bk>
      <extLst>
        <ext uri="{3e2802c4-a4d2-4d8b-9148-e3be6c30e623}">
          <xlrd:rvb i="1159"/>
        </ext>
      </extLst>
    </bk>
    <bk>
      <extLst>
        <ext uri="{3e2802c4-a4d2-4d8b-9148-e3be6c30e623}">
          <xlrd:rvb i="1182"/>
        </ext>
      </extLst>
    </bk>
    <bk>
      <extLst>
        <ext uri="{3e2802c4-a4d2-4d8b-9148-e3be6c30e623}">
          <xlrd:rvb i="1183"/>
        </ext>
      </extLst>
    </bk>
    <bk>
      <extLst>
        <ext uri="{3e2802c4-a4d2-4d8b-9148-e3be6c30e623}">
          <xlrd:rvb i="1204"/>
        </ext>
      </extLst>
    </bk>
    <bk>
      <extLst>
        <ext uri="{3e2802c4-a4d2-4d8b-9148-e3be6c30e623}">
          <xlrd:rvb i="1205"/>
        </ext>
      </extLst>
    </bk>
  </futureMetadata>
  <cellMetadata count="1">
    <bk>
      <rc t="1" v="0"/>
    </bk>
  </cellMetadata>
  <valueMetadata count="9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valueMetadata>
</metadata>
</file>

<file path=xl/sharedStrings.xml><?xml version="1.0" encoding="utf-8"?>
<sst xmlns="http://schemas.openxmlformats.org/spreadsheetml/2006/main" count="3901" uniqueCount="81">
  <si>
    <t>State</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</si>
  <si>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</si>
  <si>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</si>
  <si>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</si>
  <si>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</si>
  <si>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</si>
  <si>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</si>
  <si>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</si>
  <si>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</si>
  <si>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</si>
  <si>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</si>
  <si>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</si>
  <si>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</si>
  <si>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</si>
  <si>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</si>
  <si>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</si>
  <si>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</si>
  <si>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</si>
  <si>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</si>
  <si>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</si>
  <si>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</si>
  <si>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</si>
  <si>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</si>
  <si>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</si>
  <si>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</si>
  <si>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</si>
  <si>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</si>
  <si>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</si>
  <si>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</si>
  <si>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</si>
  <si>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</si>
  <si>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</si>
  <si>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</si>
  <si>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</si>
  <si>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</si>
  <si>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</si>
  <si>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</si>
  <si>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</si>
  <si>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</si>
  <si>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</si>
  <si>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</si>
  <si>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</si>
  <si>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</si>
  <si>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</si>
  <si>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</si>
  <si>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</si>
  <si>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</si>
  <si>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</si>
  <si>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</si>
  <si>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Industry</t>
  </si>
  <si>
    <t>Year</t>
  </si>
  <si>
    <t>Construction</t>
  </si>
  <si>
    <t>Manufacturing</t>
  </si>
  <si>
    <t>Information</t>
  </si>
  <si>
    <t>Trade &amp; Transportation</t>
  </si>
  <si>
    <t>Natural Resources</t>
  </si>
  <si>
    <t>Finance</t>
  </si>
  <si>
    <t>Business Services</t>
  </si>
  <si>
    <t>Education &amp; Health</t>
  </si>
  <si>
    <t>Leisure &amp; Hospitality</t>
  </si>
  <si>
    <t>Other Services</t>
  </si>
  <si>
    <t>Establishments</t>
  </si>
  <si>
    <t>Employees</t>
  </si>
  <si>
    <t>Avg Annual Wage</t>
  </si>
  <si>
    <t>Industry Filter</t>
  </si>
  <si>
    <t>Selection</t>
  </si>
  <si>
    <t xml:space="preserve">Date Filter </t>
  </si>
  <si>
    <t>Current Year</t>
  </si>
  <si>
    <t>Average Wage By Industry</t>
  </si>
  <si>
    <t>Employees By Industry</t>
  </si>
  <si>
    <t>Employees By Industry Selection</t>
  </si>
  <si>
    <t>Others</t>
  </si>
  <si>
    <t>Avg Wage</t>
  </si>
  <si>
    <t>Wage $ Employee Trends</t>
  </si>
  <si>
    <t>Comparison By State</t>
  </si>
  <si>
    <t>population</t>
  </si>
  <si>
    <t>Employee per 1000 Capita</t>
  </si>
  <si>
    <t>Average Wages</t>
  </si>
  <si>
    <t>Map Filter</t>
  </si>
  <si>
    <t>Metric</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</si>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</sst>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quot;$&quot;* #,##0.00_-;_-&quot;$&quot;* &quot;-&quot;??_-;_-@_-"/>
    <numFmt numFmtId="43" formatCode="_-* #,##0.00_-;\-* #,##0.00_-;_-* &quot;-&quot;??_-;_-@_-"/>
    <numFmt numFmtId="164" formatCode="&quot;$&quot;#,##0"/>
    <numFmt numFmtId="165" formatCode="#,##0_ ;\-#,##0\ "/>
    <numFmt numFmtId="166" formatCode="_-* #,##0_-;\-* #,##0_-;_-* &quot;-&quot;??_-;_-@_-"/>
    <numFmt numFmtId="167" formatCode="_-&quot;$&quot;* #,##0_-;\-&quot;$&quot;* #,##0_-;_-&quot;$&quot;* &quot;-&quot;??_-;_-@_-"/>
    <numFmt numFmtId="168" formatCode="#,##0;&quot;$&quot;#,##0"/>
    <numFmt numFmtId="169" formatCode=";;;"/>
  </numFmts>
  <fonts count="6" x14ac:knownFonts="1">
    <font>
      <sz val="11"/>
      <color theme="1"/>
      <name val="Calibri"/>
      <family val="2"/>
      <scheme val="minor"/>
    </font>
    <font>
      <b/>
      <sz val="11"/>
      <color theme="1"/>
      <name val="Calibri"/>
      <family val="2"/>
      <scheme val="minor"/>
    </font>
    <font>
      <sz val="11"/>
      <color theme="1"/>
      <name val="Calibri"/>
      <family val="2"/>
      <scheme val="minor"/>
    </font>
    <font>
      <b/>
      <sz val="14"/>
      <color theme="1"/>
      <name val="Calibri"/>
      <family val="2"/>
      <scheme val="minor"/>
    </font>
    <font>
      <sz val="8"/>
      <color rgb="FF000000"/>
      <name val="Segoe UI"/>
      <family val="2"/>
    </font>
    <font>
      <b/>
      <sz val="12"/>
      <color theme="1"/>
      <name val="Calibri"/>
      <family val="2"/>
      <scheme val="minor"/>
    </font>
  </fonts>
  <fills count="19">
    <fill>
      <patternFill patternType="none"/>
    </fill>
    <fill>
      <patternFill patternType="gray125"/>
    </fill>
    <fill>
      <patternFill patternType="solid">
        <fgColor theme="3" tint="0.79998168889431442"/>
        <bgColor indexed="64"/>
      </patternFill>
    </fill>
    <fill>
      <patternFill patternType="solid">
        <fgColor theme="5" tint="0.59999389629810485"/>
        <bgColor indexed="64"/>
      </patternFill>
    </fill>
    <fill>
      <patternFill patternType="solid">
        <fgColor theme="5"/>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8"/>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bgColor indexed="64"/>
      </patternFill>
    </fill>
  </fills>
  <borders count="1">
    <border>
      <left/>
      <right/>
      <top/>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cellStyleXfs>
  <cellXfs count="31">
    <xf numFmtId="0" fontId="0" fillId="0" borderId="0" xfId="0"/>
    <xf numFmtId="3" fontId="0" fillId="0" borderId="0" xfId="0" applyNumberFormat="1"/>
    <xf numFmtId="164" fontId="0" fillId="0" borderId="0" xfId="0" applyNumberFormat="1"/>
    <xf numFmtId="0" fontId="1" fillId="2" borderId="0" xfId="0" applyFont="1" applyFill="1"/>
    <xf numFmtId="0" fontId="0" fillId="5" borderId="0" xfId="0" applyFill="1"/>
    <xf numFmtId="0" fontId="0" fillId="7" borderId="0" xfId="0" applyFill="1"/>
    <xf numFmtId="0" fontId="0" fillId="8" borderId="0" xfId="0" applyFill="1"/>
    <xf numFmtId="164" fontId="0" fillId="10" borderId="0" xfId="0" applyNumberFormat="1" applyFill="1"/>
    <xf numFmtId="165" fontId="0" fillId="5" borderId="0" xfId="1" applyNumberFormat="1" applyFont="1" applyFill="1"/>
    <xf numFmtId="166" fontId="0" fillId="5" borderId="0" xfId="1" applyNumberFormat="1" applyFont="1" applyFill="1"/>
    <xf numFmtId="0" fontId="0" fillId="12" borderId="0" xfId="0" applyFill="1"/>
    <xf numFmtId="0" fontId="5" fillId="7" borderId="0" xfId="0" applyFont="1" applyFill="1"/>
    <xf numFmtId="0" fontId="5" fillId="0" borderId="0" xfId="0" applyFont="1"/>
    <xf numFmtId="0" fontId="5" fillId="9" borderId="0" xfId="0" applyFont="1" applyFill="1"/>
    <xf numFmtId="0" fontId="5" fillId="4" borderId="0" xfId="0" applyFont="1" applyFill="1"/>
    <xf numFmtId="0" fontId="3" fillId="6" borderId="0" xfId="0" applyFont="1" applyFill="1"/>
    <xf numFmtId="0" fontId="3" fillId="0" borderId="0" xfId="0" applyFont="1"/>
    <xf numFmtId="0" fontId="3" fillId="11" borderId="0" xfId="0" applyFont="1" applyFill="1"/>
    <xf numFmtId="0" fontId="3" fillId="4" borderId="0" xfId="0" applyFont="1" applyFill="1"/>
    <xf numFmtId="167" fontId="0" fillId="10" borderId="0" xfId="2" applyNumberFormat="1" applyFont="1" applyFill="1"/>
    <xf numFmtId="1" fontId="0" fillId="3" borderId="0" xfId="0" applyNumberFormat="1" applyFill="1"/>
    <xf numFmtId="0" fontId="5" fillId="13" borderId="0" xfId="0" applyFont="1" applyFill="1"/>
    <xf numFmtId="0" fontId="0" fillId="14" borderId="0" xfId="0" applyFill="1"/>
    <xf numFmtId="168" fontId="0" fillId="15" borderId="0" xfId="0" applyNumberFormat="1" applyFill="1"/>
    <xf numFmtId="0" fontId="5" fillId="16" borderId="0" xfId="0" applyFont="1" applyFill="1"/>
    <xf numFmtId="0" fontId="3" fillId="16" borderId="0" xfId="0" applyFont="1" applyFill="1"/>
    <xf numFmtId="0" fontId="3" fillId="7" borderId="0" xfId="0" applyFont="1" applyFill="1"/>
    <xf numFmtId="0" fontId="0" fillId="17" borderId="0" xfId="0" applyFill="1"/>
    <xf numFmtId="9" fontId="0" fillId="5" borderId="0" xfId="3" applyFont="1" applyFill="1"/>
    <xf numFmtId="0" fontId="3" fillId="18" borderId="0" xfId="0" applyFont="1" applyFill="1"/>
    <xf numFmtId="169" fontId="0" fillId="0" borderId="0" xfId="0" applyNumberFormat="1" applyProtection="1">
      <protection locked="0"/>
    </xf>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colors>
    <mruColors>
      <color rgb="FFFF7453"/>
      <color rgb="FFEE0000"/>
      <color rgb="FF269999"/>
      <color rgb="FFB2D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96791338582677"/>
          <c:y val="0.10775372332258559"/>
          <c:w val="0.65793897637795273"/>
          <c:h val="0.814867901991293"/>
        </c:manualLayout>
      </c:layout>
      <c:barChart>
        <c:barDir val="bar"/>
        <c:grouping val="clustered"/>
        <c:varyColors val="0"/>
        <c:ser>
          <c:idx val="0"/>
          <c:order val="0"/>
          <c:tx>
            <c:strRef>
              <c:f>'Data Prep'!$E$2</c:f>
              <c:strCache>
                <c:ptCount val="1"/>
                <c:pt idx="0">
                  <c:v>Avg Annual Wage</c:v>
                </c:pt>
              </c:strCache>
            </c:strRef>
          </c:tx>
          <c:spPr>
            <a:solidFill>
              <a:schemeClr val="bg1">
                <a:lumMod val="65000"/>
              </a:schemeClr>
            </a:solidFill>
            <a:ln>
              <a:noFill/>
            </a:ln>
            <a:effectLst/>
          </c:spPr>
          <c:invertIfNegative val="0"/>
          <c:dLbls>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Prep'!$D$3:$D$12</c:f>
              <c:strCache>
                <c:ptCount val="10"/>
                <c:pt idx="0">
                  <c:v>Information</c:v>
                </c:pt>
                <c:pt idx="1">
                  <c:v>Finance</c:v>
                </c:pt>
                <c:pt idx="2">
                  <c:v>Business Services</c:v>
                </c:pt>
                <c:pt idx="3">
                  <c:v>Manufacturing</c:v>
                </c:pt>
                <c:pt idx="4">
                  <c:v>Construction</c:v>
                </c:pt>
                <c:pt idx="5">
                  <c:v>Natural Resources</c:v>
                </c:pt>
                <c:pt idx="6">
                  <c:v>Education &amp; Health</c:v>
                </c:pt>
                <c:pt idx="7">
                  <c:v>Trade &amp; Transportation</c:v>
                </c:pt>
                <c:pt idx="8">
                  <c:v>Other Services</c:v>
                </c:pt>
                <c:pt idx="9">
                  <c:v>Leisure &amp; Hospitality</c:v>
                </c:pt>
              </c:strCache>
            </c:strRef>
          </c:cat>
          <c:val>
            <c:numRef>
              <c:f>'Data Prep'!$E$3:$E$12</c:f>
              <c:numCache>
                <c:formatCode>"$"#,##0</c:formatCode>
                <c:ptCount val="10"/>
                <c:pt idx="0">
                  <c:v>93586.333333333328</c:v>
                </c:pt>
                <c:pt idx="1">
                  <c:v>90040.666666666672</c:v>
                </c:pt>
                <c:pt idx="2">
                  <c:v>74713.0625</c:v>
                </c:pt>
                <c:pt idx="3">
                  <c:v>68427.875</c:v>
                </c:pt>
                <c:pt idx="4">
                  <c:v>63896.895833333336</c:v>
                </c:pt>
                <c:pt idx="5">
                  <c:v>55605.9375</c:v>
                </c:pt>
                <c:pt idx="6">
                  <c:v>53607.208333333336</c:v>
                </c:pt>
                <c:pt idx="7">
                  <c:v>49366.8125</c:v>
                </c:pt>
                <c:pt idx="8">
                  <c:v>40790.1875</c:v>
                </c:pt>
                <c:pt idx="9">
                  <c:v>23286.416666666668</c:v>
                </c:pt>
              </c:numCache>
            </c:numRef>
          </c:val>
          <c:extLst>
            <c:ext xmlns:c16="http://schemas.microsoft.com/office/drawing/2014/chart" uri="{C3380CC4-5D6E-409C-BE32-E72D297353CC}">
              <c16:uniqueId val="{00000000-0F0A-4077-8D0E-C105F593B82D}"/>
            </c:ext>
          </c:extLst>
        </c:ser>
        <c:ser>
          <c:idx val="1"/>
          <c:order val="1"/>
          <c:tx>
            <c:strRef>
              <c:f>'Data Prep'!$F$2</c:f>
              <c:strCache>
                <c:ptCount val="1"/>
                <c:pt idx="0">
                  <c:v>Selection</c:v>
                </c:pt>
              </c:strCache>
            </c:strRef>
          </c:tx>
          <c:spPr>
            <a:solidFill>
              <a:schemeClr val="accent5">
                <a:lumMod val="75000"/>
              </a:schemeClr>
            </a:solidFill>
            <a:ln>
              <a:noFill/>
            </a:ln>
            <a:effectLst/>
          </c:spPr>
          <c:invertIfNegative val="0"/>
          <c:cat>
            <c:strRef>
              <c:f>'Data Prep'!$D$3:$D$12</c:f>
              <c:strCache>
                <c:ptCount val="10"/>
                <c:pt idx="0">
                  <c:v>Information</c:v>
                </c:pt>
                <c:pt idx="1">
                  <c:v>Finance</c:v>
                </c:pt>
                <c:pt idx="2">
                  <c:v>Business Services</c:v>
                </c:pt>
                <c:pt idx="3">
                  <c:v>Manufacturing</c:v>
                </c:pt>
                <c:pt idx="4">
                  <c:v>Construction</c:v>
                </c:pt>
                <c:pt idx="5">
                  <c:v>Natural Resources</c:v>
                </c:pt>
                <c:pt idx="6">
                  <c:v>Education &amp; Health</c:v>
                </c:pt>
                <c:pt idx="7">
                  <c:v>Trade &amp; Transportation</c:v>
                </c:pt>
                <c:pt idx="8">
                  <c:v>Other Services</c:v>
                </c:pt>
                <c:pt idx="9">
                  <c:v>Leisure &amp; Hospitality</c:v>
                </c:pt>
              </c:strCache>
            </c:strRef>
          </c:cat>
          <c:val>
            <c:numRef>
              <c:f>'Data Prep'!$F$3:$F$12</c:f>
              <c:numCache>
                <c:formatCode>"$"#,##0</c:formatCode>
                <c:ptCount val="10"/>
                <c:pt idx="0">
                  <c:v>0</c:v>
                </c:pt>
                <c:pt idx="1">
                  <c:v>0</c:v>
                </c:pt>
                <c:pt idx="2">
                  <c:v>74713.0625</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ECE9-4FF0-9048-0655D1D81C5C}"/>
            </c:ext>
          </c:extLst>
        </c:ser>
        <c:dLbls>
          <c:showLegendKey val="0"/>
          <c:showVal val="0"/>
          <c:showCatName val="0"/>
          <c:showSerName val="0"/>
          <c:showPercent val="0"/>
          <c:showBubbleSize val="0"/>
        </c:dLbls>
        <c:gapWidth val="50"/>
        <c:overlap val="100"/>
        <c:axId val="761373215"/>
        <c:axId val="761367935"/>
      </c:barChart>
      <c:catAx>
        <c:axId val="761373215"/>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367935"/>
        <c:crosses val="autoZero"/>
        <c:auto val="1"/>
        <c:lblAlgn val="ctr"/>
        <c:lblOffset val="100"/>
        <c:noMultiLvlLbl val="0"/>
      </c:catAx>
      <c:valAx>
        <c:axId val="761367935"/>
        <c:scaling>
          <c:orientation val="minMax"/>
        </c:scaling>
        <c:delete val="1"/>
        <c:axPos val="t"/>
        <c:numFmt formatCode="&quot;$&quot;#,##0,&quot;K&quot;" sourceLinked="0"/>
        <c:majorTickMark val="out"/>
        <c:minorTickMark val="none"/>
        <c:tickLblPos val="nextTo"/>
        <c:crossAx val="7613732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'Data Prep'!$I$15</c:f>
              <c:strCache>
                <c:ptCount val="1"/>
                <c:pt idx="0">
                  <c:v>Employees</c:v>
                </c:pt>
              </c:strCache>
            </c:strRef>
          </c:tx>
          <c:spPr>
            <a:ln>
              <a:solidFill>
                <a:schemeClr val="bg1">
                  <a:lumMod val="65000"/>
                </a:schemeClr>
              </a:solidFill>
            </a:ln>
          </c:spPr>
          <c:dPt>
            <c:idx val="0"/>
            <c:bubble3D val="0"/>
            <c:spPr>
              <a:solidFill>
                <a:schemeClr val="accent2"/>
              </a:solidFill>
              <a:ln w="25400">
                <a:noFill/>
              </a:ln>
              <a:effectLst/>
              <a:sp3d>
                <a:contourClr>
                  <a:schemeClr val="bg1">
                    <a:lumMod val="65000"/>
                  </a:schemeClr>
                </a:contourClr>
              </a:sp3d>
            </c:spPr>
            <c:extLst>
              <c:ext xmlns:c16="http://schemas.microsoft.com/office/drawing/2014/chart" uri="{C3380CC4-5D6E-409C-BE32-E72D297353CC}">
                <c16:uniqueId val="{00000001-AF3B-4434-AB74-3E4F168D39C7}"/>
              </c:ext>
            </c:extLst>
          </c:dPt>
          <c:dPt>
            <c:idx val="1"/>
            <c:bubble3D val="0"/>
            <c:spPr>
              <a:solidFill>
                <a:schemeClr val="bg2">
                  <a:lumMod val="75000"/>
                </a:schemeClr>
              </a:solidFill>
              <a:ln w="25400">
                <a:noFill/>
              </a:ln>
              <a:effectLst/>
              <a:sp3d>
                <a:contourClr>
                  <a:schemeClr val="bg1">
                    <a:lumMod val="65000"/>
                  </a:schemeClr>
                </a:contourClr>
              </a:sp3d>
            </c:spPr>
            <c:extLst>
              <c:ext xmlns:c16="http://schemas.microsoft.com/office/drawing/2014/chart" uri="{C3380CC4-5D6E-409C-BE32-E72D297353CC}">
                <c16:uniqueId val="{00000003-AF3B-4434-AB74-3E4F168D39C7}"/>
              </c:ext>
            </c:extLst>
          </c:dPt>
          <c:dLbls>
            <c:delete val="1"/>
          </c:dLbls>
          <c:cat>
            <c:strRef>
              <c:f>'Data Prep'!$H$16:$H$17</c:f>
              <c:strCache>
                <c:ptCount val="2"/>
                <c:pt idx="0">
                  <c:v>Business Services</c:v>
                </c:pt>
                <c:pt idx="1">
                  <c:v>Others</c:v>
                </c:pt>
              </c:strCache>
            </c:strRef>
          </c:cat>
          <c:val>
            <c:numRef>
              <c:f>'Data Prep'!$I$16:$I$17</c:f>
              <c:numCache>
                <c:formatCode>#,##0_ ;\-#,##0\ </c:formatCode>
                <c:ptCount val="2"/>
                <c:pt idx="0">
                  <c:v>20065896</c:v>
                </c:pt>
                <c:pt idx="1">
                  <c:v>96583443</c:v>
                </c:pt>
              </c:numCache>
            </c:numRef>
          </c:val>
          <c:extLst>
            <c:ext xmlns:c16="http://schemas.microsoft.com/office/drawing/2014/chart" uri="{C3380CC4-5D6E-409C-BE32-E72D297353CC}">
              <c16:uniqueId val="{00000004-AF3B-4434-AB74-3E4F168D39C7}"/>
            </c:ext>
          </c:extLst>
        </c:ser>
        <c:dLbls>
          <c:dLblPos val="ctr"/>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'Data Prep'!$L$2</c:f>
              <c:strCache>
                <c:ptCount val="1"/>
                <c:pt idx="0">
                  <c:v>Avg Wage</c:v>
                </c:pt>
              </c:strCache>
            </c:strRef>
          </c:tx>
          <c:spPr>
            <a:ln w="28575" cap="rnd">
              <a:solidFill>
                <a:schemeClr val="accent5">
                  <a:lumMod val="75000"/>
                </a:schemeClr>
              </a:solidFill>
              <a:round/>
            </a:ln>
            <a:effectLst/>
          </c:spPr>
          <c:marker>
            <c:symbol val="circle"/>
            <c:size val="5"/>
            <c:spPr>
              <a:solidFill>
                <a:schemeClr val="accent1"/>
              </a:solidFill>
              <a:ln w="9525">
                <a:solidFill>
                  <a:schemeClr val="accent1"/>
                </a:solidFill>
              </a:ln>
              <a:effectLst/>
            </c:spPr>
          </c:marker>
          <c:dLbls>
            <c:dLbl>
              <c:idx val="0"/>
              <c:layout>
                <c:manualLayout>
                  <c:x val="-5.2799682007752743E-2"/>
                  <c:y val="-0.1131076558539642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41C-4197-BA2B-8E729C94E959}"/>
                </c:ext>
              </c:extLst>
            </c:dLbl>
            <c:dLbl>
              <c:idx val="1"/>
              <c:layout>
                <c:manualLayout>
                  <c:x val="-6.6694438588449034E-2"/>
                  <c:y val="-0.108311857915301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41C-4197-BA2B-8E729C94E959}"/>
                </c:ext>
              </c:extLst>
            </c:dLbl>
            <c:dLbl>
              <c:idx val="2"/>
              <c:layout>
                <c:manualLayout>
                  <c:x val="-8.4154256556976059E-2"/>
                  <c:y val="-0.110710135639800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41C-4197-BA2B-8E729C94E959}"/>
                </c:ext>
              </c:extLst>
            </c:dLbl>
            <c:dLbl>
              <c:idx val="3"/>
              <c:layout>
                <c:manualLayout>
                  <c:x val="-7.5031263026260939E-2"/>
                  <c:y val="-6.5005417118093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41C-4197-BA2B-8E729C94E959}"/>
                </c:ext>
              </c:extLst>
            </c:dLbl>
            <c:numFmt formatCode="&quot;$&quot;#,##0.00,&quot;K&quot;"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'Data Prep'!$K$3:$K$6</c:f>
              <c:numCache>
                <c:formatCode>General</c:formatCode>
                <c:ptCount val="4"/>
                <c:pt idx="0">
                  <c:v>2017</c:v>
                </c:pt>
                <c:pt idx="1">
                  <c:v>2018</c:v>
                </c:pt>
                <c:pt idx="2">
                  <c:v>2019</c:v>
                </c:pt>
                <c:pt idx="3">
                  <c:v>2020</c:v>
                </c:pt>
              </c:numCache>
            </c:numRef>
          </c:cat>
          <c:val>
            <c:numRef>
              <c:f>'Data Prep'!$L$3:$L$6</c:f>
              <c:numCache>
                <c:formatCode>"$"#,##0</c:formatCode>
                <c:ptCount val="4"/>
                <c:pt idx="0">
                  <c:v>64714.4375</c:v>
                </c:pt>
                <c:pt idx="1">
                  <c:v>66836.25</c:v>
                </c:pt>
                <c:pt idx="2">
                  <c:v>69592.166666666672</c:v>
                </c:pt>
                <c:pt idx="3">
                  <c:v>74713.0625</c:v>
                </c:pt>
              </c:numCache>
            </c:numRef>
          </c:val>
          <c:smooth val="0"/>
          <c:extLst>
            <c:ext xmlns:c16="http://schemas.microsoft.com/office/drawing/2014/chart" uri="{C3380CC4-5D6E-409C-BE32-E72D297353CC}">
              <c16:uniqueId val="{00000004-F41C-4197-BA2B-8E729C94E959}"/>
            </c:ext>
          </c:extLst>
        </c:ser>
        <c:dLbls>
          <c:showLegendKey val="0"/>
          <c:showVal val="0"/>
          <c:showCatName val="0"/>
          <c:showSerName val="0"/>
          <c:showPercent val="0"/>
          <c:showBubbleSize val="0"/>
        </c:dLbls>
        <c:marker val="1"/>
        <c:smooth val="0"/>
        <c:axId val="317809696"/>
        <c:axId val="317810176"/>
      </c:lineChart>
      <c:catAx>
        <c:axId val="317809696"/>
        <c:scaling>
          <c:orientation val="minMax"/>
        </c:scaling>
        <c:delete val="1"/>
        <c:axPos val="b"/>
        <c:numFmt formatCode="General" sourceLinked="1"/>
        <c:majorTickMark val="none"/>
        <c:minorTickMark val="none"/>
        <c:tickLblPos val="nextTo"/>
        <c:crossAx val="317810176"/>
        <c:crosses val="autoZero"/>
        <c:auto val="1"/>
        <c:lblAlgn val="ctr"/>
        <c:lblOffset val="100"/>
        <c:noMultiLvlLbl val="0"/>
      </c:catAx>
      <c:valAx>
        <c:axId val="317810176"/>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 Annual Wage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crossAx val="31780969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v>Employees</c:v>
          </c:tx>
          <c:spPr>
            <a:solidFill>
              <a:schemeClr val="accent2"/>
            </a:solidFill>
            <a:ln>
              <a:noFill/>
            </a:ln>
            <a:effectLst/>
          </c:spPr>
          <c:invertIfNegative val="0"/>
          <c:dLbls>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'Data Prep'!$K$2:$K$6</c15:sqref>
                  </c15:fullRef>
                </c:ext>
              </c:extLst>
              <c:f>'Data Prep'!$K$3:$K$6</c:f>
              <c:strCache>
                <c:ptCount val="4"/>
                <c:pt idx="0">
                  <c:v>2017</c:v>
                </c:pt>
                <c:pt idx="1">
                  <c:v>2018</c:v>
                </c:pt>
                <c:pt idx="2">
                  <c:v>2019</c:v>
                </c:pt>
                <c:pt idx="3">
                  <c:v>2020</c:v>
                </c:pt>
              </c:strCache>
            </c:strRef>
          </c:cat>
          <c:val>
            <c:numRef>
              <c:extLst>
                <c:ext xmlns:c15="http://schemas.microsoft.com/office/drawing/2012/chart" uri="{02D57815-91ED-43cb-92C2-25804820EDAC}">
                  <c15:fullRef>
                    <c15:sqref>'Data Prep'!$M$2:$M$6</c15:sqref>
                  </c15:fullRef>
                </c:ext>
              </c:extLst>
              <c:f>'Data Prep'!$M$3:$M$6</c:f>
              <c:numCache>
                <c:formatCode>_-* #,##0_-;\-* #,##0_-;_-* "-"??_-;_-@_-</c:formatCode>
                <c:ptCount val="4"/>
                <c:pt idx="0">
                  <c:v>20063464</c:v>
                </c:pt>
                <c:pt idx="1">
                  <c:v>20594171</c:v>
                </c:pt>
                <c:pt idx="2">
                  <c:v>20961286</c:v>
                </c:pt>
                <c:pt idx="3">
                  <c:v>20065896</c:v>
                </c:pt>
              </c:numCache>
            </c:numRef>
          </c:val>
          <c:extLst>
            <c:ext xmlns:c16="http://schemas.microsoft.com/office/drawing/2014/chart" uri="{C3380CC4-5D6E-409C-BE32-E72D297353CC}">
              <c16:uniqueId val="{00000000-1C8B-44DB-AF87-C04776D64E21}"/>
            </c:ext>
          </c:extLst>
        </c:ser>
        <c:dLbls>
          <c:showLegendKey val="0"/>
          <c:showVal val="0"/>
          <c:showCatName val="0"/>
          <c:showSerName val="0"/>
          <c:showPercent val="0"/>
          <c:showBubbleSize val="0"/>
        </c:dLbls>
        <c:gapWidth val="50"/>
        <c:axId val="317809696"/>
        <c:axId val="317810176"/>
      </c:barChart>
      <c:catAx>
        <c:axId val="317809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810176"/>
        <c:crosses val="autoZero"/>
        <c:auto val="1"/>
        <c:lblAlgn val="ctr"/>
        <c:lblOffset val="100"/>
        <c:noMultiLvlLbl val="0"/>
      </c:catAx>
      <c:valAx>
        <c:axId val="317810176"/>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Total Employees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31780969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plotSurface>
          <cx:spPr>
            <a:ln>
              <a:noFill/>
            </a:ln>
          </cx:spPr>
        </cx:plotSurface>
        <cx:series layoutId="regionMap" uniqueId="{41B139C5-DDA4-4758-A248-5E64D7910E43}">
          <cx:tx>
            <cx:txData>
              <cx:f>_xlchart.v5.2</cx:f>
              <cx:v>Average Wages</cx:v>
            </cx:txData>
          </cx:tx>
          <cx:dataId val="0"/>
          <cx:layoutPr>
            <cx:geography cultureLanguage="en-US" cultureRegion="CA" attribution="Powered by Bing">
              <cx:geoCache provider="{E9337A44-BEBE-4D9F-B70C-5C5E7DAFC167}">
                <cx:binary>1H1pb9tItvZfCfL5pbt2sgbTF2hKlrfYSewk3Z0vhGK7ubO4b7/+PrTkxGYU24PxxQt5Bi3EUomn
6qmzPedU+d/X/b+uk9t1+aZPk6z613X/+9ugrvN//fZbdR3cpuvqIA2vS1OZf+qDa5P+Zv75J7y+
/e2mXHdh5v/GCBW/XQfrsr7t3/7Pv/Ft/q15Z67XdWiyj81tOVzeVk1SV0+8t/OtN+ubNMyWYVWX
4XVNf397ZZo6eLNcx6Zev31zm9VhPXwa8tvf3z765Ns3v82/76dnv0kgXt3cYKwQB4IrKqRt67sf
++2bxGT+9m2LEnLAOBGaKnH/1It1ipEvledOmvXNTXlbVZjU3et89KMZ4M3l2zfXpsnqafV8LOTv
bz9nYX178+aqXte31ds3YWUWmw8szDSNz1d38/7t8fr/z79nv8BKzH7zAKL5sj331k8I/ZGsv63T
VwSHswNbKcEU0eTuhz8Gx1EHjiCcM8I24OnHEL1AoN3ofB84A+aPd/sJTBmOJntNYMQB05wxh4rd
WkPpAYCTWkl1BxydAfO8QL8A5n7gHJivewnMeXgdhP46u1+dV7Fnji1sbTt0g4wzUxl5YHOiYey2
76v7Z2+s2ksk2g3Nj5EzbM5P9hKbP8p4nVVrGNvX8jVcHDhaO4RTuRMbzeCLNJVSOhtzJ++fvcHm
JRLtxubHyBk2f1zuJTYXt9/KdRW/okUT9EAym3Lb3hgswh7rjdYHDiU2/MxubF4i0W5sfoycYXNx
uJfYnIdZdlu9bpCmDjgiMCjHdvHhTh4GaVocUO1wAo/0WGNeJMtuWB4MneFyfrGXuCzWSfiPKbPw
FbWG2wdMCqXgTDYWawYMpfpAURuKJbbu5jE+L5NpN0APx84QWvyxlwi9D0Jzvz6vEAmQAwFfAsWx
N9jMg2cE10Rz6bAtNLPg+TlpdqOyGTXD4/3xXuKxMIkp1zeviAl3DuBApCSC7dYXIg+ksB2uANYm
7Ni4/peIshuQHyNnoCze7ykocC/XdXjd1PdL9Aq6Au9vSyo5lztxsaEr3EG6w2Yh2cK8SJpfQfNg
8BydT3uJzvI2WXfr8vb1oOH6gBDHVoxvg2aYqYe+35YHQjlKcIrYevqZIfQSiXbD82PkDJvlfgZm
K1iz8OYVvT9zDqSWkjI+w8RBIuPYXDDEZHc/M2v2Akl2Q/J94AyR1X7yMl9uy9Rkr2nHxAGxJcP/
Zs4eBkwpprRy+E4teYEkuxH5PnCGyJf9tF+fbvtXzfgpjBN3hEPBI08/s/gYWSUHfantKbGcfsDW
PHT7z4qzG5TtsBkkn/7aS5fy6XbKJ6vb1/QpErwxVhyO4/uyP/Qp4JW54EwosSUDZvbrRSL9Cprv
s5nDs59p5dGtKf1XzSlhqgRiLST8O3XG4QdCCG4LsiUDZuC8QKDd0HwfOAPmaD+zyZObdfCKqQsK
ZdzRYMDuM/kZsUypOFBSc9shswjsWUF2w7EdNgPjZLmXRuwMVr25jod78/7fpyygXkBYTkZqBoQj
D5hj20QItTFu4v6hm1TyJaLsRuTHyBkoZ3/vJSgnSRJmJqzu1+e/B0WQAwoFEcjwdzsWfUCFo0C6
/EhmHvr7l0i0G5sfI2fYnOxnaHyS3YTrVy1Z6oOp5GXrLTJ6nrMoqA11iNJbCmCmNi8Q6BfI3M9k
Dsx++vsT071iCikYEhahpC3ExtnP8hbNDyY4FCXb92flyuek+QUkd3OY47Efbv7pvpCNMdkYskef
/A/bYsC6SMIBC99NHiNxIXSiKfW2AWCmLbN2lV+LtRug2fBHM9mPXpiz164dO6BUBNJEePa7n3km
6SA8AyQAbeN50Mf00LM8L89uJO7HzZTl7GovPf55WFXT//M8vF+e/97pT11KDBTld58+9yyogUnF
wPlvSf+ZDXuhULvxeTR4BtL5foL0zjRh9crOnxxolO+JUj9qXQ8Tfk3RmUEdNDRto4OZOXuRSLsB
ejB0Bs+7/XA4j6RGH+b5OsxekYsRElzL1Cv2wHA9hEbpA0bRoIkwYWc686w4u2HZDns0OcxtP5n9
83U5JOvs5hVtGgqVU3opZ7bMVigaU/T+3ft9xGsP3cxLJPkVIPdzmGOy3E9Xs66q9XXQVLd1Xd0v
0n/vbBAwo58C7Be6+HbFATYaLwlCN+7MAoDzl8rzK3geTWeO0X6asovb7s3fpoxfFR7oBhNTT/Ld
D/TjoTVDtRKRAJEwaBtrNosFXiLRboB+jJxhc/H3fuoP4jTTlK8ZpyFEVjZ6K8WWWJ63+KFqadvI
aeS2KjDDZgq1npNoNzY/Rs6wOd/PHoxzFC1flZwR9gFMlqQarP4utaEEMbRApVnxWWT2AlF+gcn9
HOaQfNpLdbm4bdevWdsHAcClEgjLdjOZlCpkNRJuxtmUYZCPPgwEnpdnNyz342aoXHzZT1RM+X9x
ZslGBUxx4tBtMX8WpMG8oew8nc/4ke08wuaFUv0CoUej5zjtZ7A2Oc/jdZpXQfiavUuCHygHvh5d
ljvNGoI1nDtTDJz05v1Z+/KLxfoFUo9nNYfqeC9V6s/B4Fygf29tXiWiRiiG5phfnMpA1/8Bmpxg
CsnWFN4/e1NPe4FAu+H5PnAGzJ/7GbB9CdEH8Nrd5XD5jkbUtgmWZ5VO2zlQOBEg+P1Zp1nh+SUS
7Ybmx8gZNl/2N9E5vS2r2+F+776C3qDWyWG5JN8dTtvoBwAnigPCG/D0LHKbjNvzMu3G5+HYGUIX
p3tp1qYZnd/24fUrtmzgvJlgONJEH7QxPUxGKVEHlKAjEJHE/b7Y2LSXSfNrbO5nMsfmfD+xuYt4
FuvSoF9gfb9S/70GcTT7c3TMfI+xZ2fPbXQLOAixldq2oc0S0osXy/ULpGbj52gt9hKt93GCxqdX
PYYOnByOkHsbxf3UxYkAAWpEyP0dAojHH8bbL5FoN0I/Rs6weX+2l9h8rtfB/dq8gv4gRwUVigB6
C8yM0KHTKXQbVR2mZprznBy70diMmiHxeT/5gvflrW9e89w5P9CwVOht2nadzXNSRhBFow+az1zN
84LsBuN+3AyO95d7qRgf0ORcDUm7ftUAGu1ojsbpzG2j7E/t57Z94HDHmXoKvgfYDw3XS6XajdDj
0TOcPuxnIH0Z4LqVNyfV61bbcPhcMYfpe+J5OgbwMFCbeAIKnm26UePuZ1Z1e6lUu3F6PHqG0+XJ
XurTn2tQOZlfv6qJA+0G+yVt5xdXBd2ZOPSu3xcYZpbuZTLtxujh2BlCf+6nJl3dXef0fxBUwxER
lKfZ/ZGbWQXOmWwizg4gONjo0iw0eLlcu5Gaj5+hdbWfQfWft1X95gcrsnESrxDBgcERbGoz3HII
UJmHhg9gKSSwyFC3788M34vF2o3VbPgMqj/3s+bwZ1hdm6wKXzO4A5WDUoPkuIhr8zODSeN4NNwX
jn9857kfxhEvEukXEP2YzRye/0+e6dcXqH2/Z265rteHdxfUPbhD7el372aPq/NmQ9881LTrh1fC
3adRJze/v2UC3Nr3a++mr9iO27A5s27azVd+H3e7rurf31pKHWibc7Rio60Xd60Q2MUOWv/7W/Sb
IPxAkQJMrMRtHw6ik2yiDn5/i8CE474C1My3Z+OryapjCNqHOEM9V1Pc/aFxAcj3uwE/mGRA5vF9
Nbb/fpM16QcTZnX1+1sOLc83H5uknJ5IGdGwBMxGWQtnw/D+9foSDh6fpv8voVGZ0S6Wtw716kYf
slzkVrIgeRuOX6Rs8ngtrFJWq6wYqkEsa9bLoF9YxiPf/KwUmbUwrI/tUx3IoVnG2sqK406nSXWe
yDS3BtfEvcy/ybiOerPEWiURX/i2Leit3ZuhuUyC3k7WjiNz75qnvFAXvgqLnLspDSuIInJZpu8D
SuouW/qJLOPcNZ1M03fUHgqI7KcpHc5YyrPoH6tqDcY8gHTHIoErerRGYGKZ0CjZTgE/lgs74uEa
2TQNm0AFzq3XmSwqjutUJOI4EW1V2sdj5ddhtxjDHHfEJMQLmbd6+vEUufbj56N1YjqOxMEnol1f
T+8/wGiMuFMposKbiMY8Dhe14ZIHrtbMKqJV2Xd+WS/LoPZF4FrCGvPsQyf4ULEFFaPq+GmtgqyK
XWMKXtILxMoF3ntaSGzhhzLa6DHgOH6DggLab6Zt+VjGPggtFpTculFW2RK29Efbt4tV4oiaEzcr
a6W+xpJ4NUzPd3V7HpvpuUKjeRs8BcM9RfPn5s1gbGNx58YfsOeU25I8qf4KhMcy3+2isAnfZx5u
5azdIDBgM9ynH4/UezZtGyeQcaZSC9z2Ah16PG1ftqFF+oDfWHZiF3whO6LkGopk1SdmDO3kIrSo
oec8LobmKq4IGQMX8XWCRXlaEhRkHksiGeJj8ABTQzQOqc8AqFVIoiHOvGtPj5ksj0yRp95waHlp
pYejwSl7oPL0I3+ePFoUcJAXfT93cSF5PPnADrwkGkh5I1QHLV8NVI00XsmyaypxGDqeUF/LBqte
uJUC1/TVkKEt9WEbGpJ3z2wEOrNkNpEa9ao7RcVpSnTsP5bG12MkdV5b31CItlPruK+DSSHS3gS4
8bPpIjGKRZhWA8vdXjMOqWRIguYqzVU0LDKLltmVToO0zJaFNCW7TNswq749vWaTPX1gb21kOTg+
SNBwg0tRoC0zW9J0nlOSYuy/9WVdYhOQJiZYLNJ3XFpuX/LWuspZXExKU3dmeglzv/lPFws9Jjgb
xHEkyxFcwLQ9XiynYFU9VMp8yxJpwYZHsF5j57YDqQd5xj0Ju1/5De7xSyOZwaKWeVpSeexYkdXG
bhHA2k6WfwgwKgvHpD0TfZyb9BmzQud7DKkEapRs4hqBsJpOZD60fT3vslxnI/9WeUxZ6WFUV3nS
fCjGOsyzRVcMBYSz7LTFe2YoUjMsnXgcrKsuz72TSpdJ5C/ScSTDWRoUWe25mSbKqxeNJFZyqVLt
j+kC13D0MInMigaanZJRJ/jWOPS6onhGTSnC7kcbAMVwEEdaEaS7ONQrZxYDOzMr2qzNv9rSyEgu
coJCX+F6XqN1uaCjbcG0e8PGeiaNwHvNnTnJqefgrb6ruSpWTcefV2gxt+JoAkMwIjXFxSOTIZlt
i7iPq9QLTP41L6FFxSGvYkecMxrw4YxXzYDl0F6bjF/SoB8G222CsiuCBQx+py79YvSs4zIV0fil
tJpKXTihmgKEXrRpoo/iRk7wmIprbKGhtWV7mZdRPH4ZExV3sUuSZHJaIVYfAJlMB/glH3Bv6Rcn
7Xtgx2U04KUaiV87y1xWvFopu5mwi3s/RIBR3D1eO741dK5j+ghfYRA8QPLQyqbYoM5lGq/7SmVF
vtJtSdsrwc1YvyvL2CvdJElLli4s30v7Y1/Auf6dOZknvrSkpdhktuMjzmiLzCBEedo2zE04Vt9G
oQOHv4StUPudbQ3uDZlPdZ58HWlalb7bM2LnlduZyCQnvCk6GIqnnzi3Rmw6HMgo/DYKmfqnJ1Yl
qYIu5d3ffGymzdg1YjJ/rLJjOG/VFlJ99SI+YhN2rKkr/9yGYcE+fVqM6aqnR0rBcRcxs+G4UNNm
AlHyYy0fedsUllbpl1Rkac3d2jTSujVFUMAaBXGV0cPSs034oa0cHxYnD6TxD32nZq1xcWK7S1q3
Zn5xlniOuup5mTiDW3VUtZe1Y5FwUcixN2fYRCRwIyK8MHeFp+ik7AHBPjRtgOjixIvietL8Fs17
71H8sPPB5XHJ+/bo6RnP7ZqDLnIyFU/Y3Y1kyAkezzhWXpB1RWV/bpuMIIiVZckQxLbjtG8Fgixx
HNCux7btY83x4td3ka2l8mlL8ybqmHfl9Wra0qwIx7Q8DnPGJxNZjBWhqyJp8yo8GuUQQ+u8Lp1i
ajo4KbTTpgXU6OkpsZllcxABOXCbsGpAEBTRzFQXPEtHE2Xss1MHHLpV5/4kQG3xZlLdOz1GA/cA
2bygn1QctnIyKWVewNFYAUUYT3s5/coUMe4oTXRki+OwS6Z1KIbOqAuv6PGpMODTFAc/VdUqtuyS
r3KnbHm1GOAvMN1npjbLADA1TXHnEoWqEIlD6LOp1X1M7aQxw2fut5OlqssCW2tMxtBc18SJWeYO
tSnGLzbLJv+YWoYCkF6liT8cjqmitb/S3Gq6z4hSSyxHZ0ccu4+3I6xJFloaW0x0ST5ZtwZm8zhk
eQezViMiwQPD2iP4F3IsiqVIfYGlqGs7sOqFTJoIKhFoFuFfm/WZTOF0xetTkfZMRx2EC4iubCYd
pJ3kp1CXdqNQgyqsT21qG1iHTXjLAqdv4wUyy8DPnjMLM3c0PVKgv48RuCUw9PPEi0QGIWTe25+q
hmKH1APOg4RH8P1YHxHlwshDr7NMX7kq4QMWPGm9DCELjB5WqSv7pP5gq8rxopVXCwfGAArZXpbg
yeABUguKX/cZHNUWNr/oMixlnzgZdAVaNMHhx/0EhBWFFC96iHR7SUxqIImMY/imWNVTnvr0agvN
H9tETH5yAjASuP4DUdA8s0E4WFk+6YdPQTCoxHPrJub5wuuIF10oNopyOCyCUuWOqxnTUeCWZREW
pyRpeC/dHNGOdVb6qSXOvTSw+aLoTO9fkzAhx53XCLWM7cwkNyJKxvIyNSrFnyUYadK9Fy0l/bh0
okzLfFEgfqyaVddJp70oi8DrjatSktJ3nJRUL7Os1HQR9XVTeq7pnWKM3CBrS9Ev/D5uoQztWHZD
4vaWjES00ow24kol9SD8Belp0zVHue4C6iF+8/z6pA5sRGYLe0y6cURai62Yn/Tx4DVuUeWRWrXa
9vlSplY/fuqUYeGXRiS+t+SiZnQxID81g6v8utJLHbIuXvgy8Y9x8qdeFoZ045mnM0KOaEcDtvKt
ygnIYR6bVHweZOvH1mdtSN9/6uue1+dWVWfWJTyG3dzIUqny82i3fmbc3BgaVB91PybxkReC3ViN
RjipcXVsOAsWdjlWhfONppGT3QQsN22/xFYZilvd1F1HFnHSVTQ6rr2skM4SeYBM1JGXWrG60NS2
4vioVTmrkuA2cDJeY5V7yp1SnI/ctNjSIy2rPPgIZrFW5DDLRJ7bJ432wiB5l8k+LvzDqPXrrn3X
Sc8Pw5Un0q6Rl17GeHGiIhH4zgp7RfHYzduRwK0nlRN22vUtoYp6GXjlGA0nnV9ZQXjUhSm8zSLW
nYCBbfOwkX8Zq1GyOsHm6Cxv0XGELfSiyRF1abceuNOr9wmzbbzUm19aYZjgPVyeKvC40VSi+DY2
hWbtaaTK3GfHtLcs214MkYwb+6jPIpomrhTt5BeJtEJMx+cSTmXdewNI1UUkAy3990OXd7n9IfKs
qEtWdswtlp/EzaCd9r2KuAy1W2g9cRJ2Wcsg/mL7nmeNZ0IkFVbKGgqY7HNY7SKQZxb3Sjt5R8Mi
pMmHKOoixzvsIhgC/9CE6N0rFzBZk0hDayWEHRI/GMJiSfI4Kp1lVhNLZn8xn2V4XholWn9ufKco
FiXyYKwsc5oQHmRBVTB9CeRHyOIWhZ5iehFUmP0iD2jG1SoKumnFeFLHeDFVUFtXWWpPJl+0te/Y
C93VBhtgzBBvHNW6TPG5fDPVoJYjlq+IbPzAl1QenpYEFElmRsMJHpqLgMk/adJP65wJHYFLshqr
BBRWFjuBuC0KJDTFqgxDRFqLzqGDXSxCJ5CNBQRFUzRf6ihrwgzrZQWjOQqaUdD+3InsSeQQSOfj
lcLOwhM43iq+eVY/bTBVWhPycrDwu0Sn09K0LcVH4WKdooMMLeh4zHE7n7LkvPgGwi3A72SfG3UV
S+FpvhCdBgHk5nZAsRbb3eONlcZX2pE1Tc6rh7vFaLBrysU2xtVylNO/eCXjc07C0rraLrW1+fj9
Im8+B6aAxec2y1MIQDMraL/FocrD8ijM+IBJF2zEX4Nxfcb9kFwhAfeNduUGKDO2NbYaMu+m9E8y
qgdPujQO2kG912ljsEotSxN8hOXg2MoFaA6v1W5Mhino9VPJ8MvE9knxTW9W0OTQINi1zZwCFiJH
W+QmUx09Hhpnys7JBtrN9lBenGB9lAgx4lDayTT5Xg0B9qlPy+kxgQgUfjmYgtjB59EKRVOfYqZ8
Wt7NRhqboYGUmOT0LTQsK4xDdZdjd1V1MIm+WVBr7Eb8wyTcCPvQIjKLo5MRVas+P/IJGC1y2IWN
gU7ryJ+Yj6oDvmFrs+IbVX6G7VNJRKyYfNki2H1fgcuevpC104tofQcvSUYmdUhHOcmfNcoPus9N
4id+uMp8B98bFJz6/DiuBpvWZ3yzV8Ko0rV9tF1yHbUlxOlDHuNL4AEMHh7lYQw/39JiVOQzIrfI
aZd5YdVZuCCV7+HhMgpwM/iyTnJwmwkIA1A2gCloTmzjT+rcwL/id/HQqMhZxQgW++GU6yrpzXEt
DEnTRaJFkrauV/mgDammDT4f1EWFFwSNMrlIiwb/HdIOJJokHQVVVIDLTy7auPZACnRlhKfTwDft
F5V5PbIAbxinvd/hpj6QxD0vGCyMUwZJ4xwmKVxsethbmaerE6nhqvq/ieoj2Bs/MSaOj7d0clQn
QRmtmiBBvns9iArHM4/zKMByHPE7nSmMk2DBKq+LvfELDxzT1Z8L3gWdOq43U++1X2GJeN6PMWYU
+10lD9VIKKxcXYpp+WifT7sGfNW0xTf8qVPFHVaANmyabx2GDC8lNjg+X4SgQi03TEbwyqhYx5l2
QVkMKj3nOS3xCTXQKYdtZVNhX21IlpHKpPRWTVaUHjvxvWLEd4wb6s1DWg7WsJAiBl/q0Ripb5oi
d8oWdQJiQp6lsZr0qRZdCBLej50appIrb4DPqwZYmmiFzHZavCbkE1XAGicGFx8lmY/hOKONWf7d
ITzzrNPOq8oyvNA8mkhK08Ddnduxx1X9UYDGGrzD3ousIVipLpdJtQR1gT+j5NoggdRX4XOKlBzO
UAP80RIjZqWydHIbqfSm7VaykmLzbVYyqg2YaB6SkLen3ShTz/4Yj01nXZUIpsEqjHmh1VfYW+wv
q8tHrEAkyDQHL88sGH+klxNLlYSIVxFZ69R0+Velh6Cg30SfqORCqSIfvJVgpqqtf7qQRr13CI/G
E+lWCfhva+Ek1C6/gJHs4voT8YvI9xeeHHjQX3Y2YpviRrdhW7C/K88BNXFUxk2b6oXFxir+MoqG
CeM28A49kn1KDWJK25a6oQ12eRpptmjxS8tuXbtDZapfbmeywbLIIxDEC5y7G6Zp3ZmbJGkn+6cH
f7ImiP4n5Q2rdPpEdsfeexGbficpsfCJwR+mD3oc7ER6iMx9qm2EiZdDlX1Ei97FWA80P4ygqJNW
6nR6Z7tlEVPCEmmcWsJbGz58MqeWvyj7oeS2S1lJnA9NYPudcTuSgT0Xw+hpdtIV2aTlvjVOdGCF
OhFeBMKy+qQYCfa3IKg/XIC3nCSPQ1Qav24fJEsNl1Zgq1hXm4wtC6PRjt0oyxvxMd4YrHhDNBa4
6AO7wUqKiYSsSlUKsUz9tDCeGxSqsa6aUOaYc92hiteehsyfwrhA9HiG3SaTWM2dwlkmhh9xPdlM
Sp6zqcy4zLp+2pO2N7I4dGVQZWl6GEQJtHG1WRDwwJPRi9ELie8VFbWis4DxxHaeIb5mCT24HNgH
7GAG46boT7RyUONqWfDV7CowRkFq2/d7aENnYGYLS0walLQgXgK3DYtJ9meyu8e53fR43MuBpufp
jmc8f8azlk1vrK6yQVVtTGMEDhhSIA+AJj39qBmBDm0iuNYIzwJlhf+qKa1/UDzsnLhwPISS93uE
xL0xiyL3hHiPv3U07W6tggnUJoyAsBGlAGRb4/i0LI8pBHQSY/84uAreUSiHY5+zx7J4LWegbyP/
CoeVYcZCSad4vKpw4fXhaBA6P7fOPz8QV9GCOMBltAzkop7xinFQEpqkxLss+gyOwo/h8U/sIYaZ
22r20xOkE233o7wzzRDcLZE2zlYxXKw2JzL7JBJ+VifqcmsxumCcSPtB8UHKVS8qp11FuTeWH5uO
D9EybbLJnvMSpsGqRgF/9IxEj3c6JEIqNV3Aw20tcdBuXhYbNLE6e+DFZbJRqg5xHXS8b2IPdj10
2hAQBKIZoJmawzkgtLCCSZAo50UzLtoCmf1KptxI4vYwLcMCpr7Ax6EfHr0IB458ctFt6ln5xsw+
PYk5jAAOf4uO4B4bULIUN9Y/3jfwu0XNequ9CKp4skzjXSCUVzJrPg6W0whc1PhyqkuiAIJ2UAIg
p5/piMjj59k9ohHcZ9RcbN1e7wdF5BIDy2rcssKfHfvPngfKf+pBhWKgyUf8ZA5454GJbsPoYuOW
ECRPaNhxAr3IqmJyGE8/cLIvD7YpNgTKT9ONDOhHEWA0Z3xmN4x9WI4yPrYzq4zlwk5Tm39VJRTm
ORX8+VGAzkEFD9dCI8mcm7rUY+nQ+Mo/3oQirQQ7gn3EihQvT89qVlvDt6NDQ6MYP7VK4e/jzQso
GakDL+pzfU0i0NRbtWIqnkLFkqdTOtk5bZYuSCpKZrt2maDS4SYIRatFzbPe/hx1BEbwGbk2LSIP
FhwcJpZAo3GH4H4ZB838j3cUIagX2WFQHZUjI0F1yGQ/dUk0uNmsMf9UY4ZC+8JUPjhf7abeiCzW
raVf0/QMUQRag/yFiXMwUu+YACdCPqSe9H1zPCBmkebC68OY9sPCYyiF/V0VRYr0rIyYyIrDNGlG
Vi+IIapKl04pQQG+4z01XH3QmzpjrJAk8fdeltKiP4/9oNVo5WlaFVJwNRFaSI6RANlhukysKMcW
2QZOtoVhgRtvwh1kDg6cmLozr5sUKL5bzS5IGVwKUtYpPOlaZiHQNsxB/pKxBsuN0E819gWvkinI
tDYxV46iLXAjuUPH0I2rOqWjm1WlzsKlyu0katx7KqaAOw/cbYB1F9mh4tdhfcfCmYILu2jBeCHn
iRU7zB2DR6Yxsp32lKCKEvqLpE9xtd0R6gxJlHzmCMc1v1BDrUV+EiliTSRF1Zbgf4dNfqi7oeLF
MoibFHQwmCEb1Q83CmrHeAurMX5HUrfAAQHJPuhC53Z36BcwOsUnOeh2NJ9QB5kqbYhNCVMXpq5Q
3PgU5mDB/SX2OdocVkFZUBotUopg+J8BKXHlnErVd+wrlf1QOxeg87z8Y6Z1FLPDKKssggwdBq2v
F2gxQ43/MDMDsF12PRvLwSUWGJN2gZCRSmcxiMHr3sW6qqvRRZm8C5Hla6dEvTYMSHUkSFJ33xRJ
4yFYegKJQOamdpaWf2VghKzGdTalwK2NLFCn99U7J4U/iVZZkCjWILq/i/9AyE/x65DVkzPcbI3k
LkrN7CRGKllqdOrkblsSlVJYWN/YEIPFMXO72Gr1JzgX41zlmbaSVRpKX7qB73dXcghltBzCzjsK
RcuPQ8LHk7Ts22MwLObSLhVb9FoGF3ZYJwRcdlt+8rCpj4UvTeVC+4JvUZknf/kkNMteUw85csLr
IyThoLpYJs+cnHw1MdQx63L1TnVhvrRFEABdYpWryO7FYWTC5v0YJTU5RLZQHzoD4Ql2rEqvg7y5
YlTkZ6Ww/LO0repDWYEaR4OMf9yaRi8D3Tkf7Two0G+QhzdhVXjLJMh9dxBZtpSeLk6dkaWrwctQ
nc5yKfDVzpAtRJTZqw5feeIgT/xW9qY5Qj+Gd1PoODmKe5qM7qAjuQoiYq5ygZqBm4A6qlyLG/9z
14/OOrEyCYqhST91DgsPCavJqSA6CF1jWfydAH24KusKf0Qgsr2PIDVD9FHVXN9QlKCQZ9GcXrYs
CsJVPmTWIa3S+rJqBYgQmIJlNfTNKa/KIXZl2jkLz9Ze4PwVtkwPJ+iMaK4rJiJ6aJq8RvoVpsHg
trhC6NappZ0uLc8qT1ONNomloHX0sW95jPwtNWeyqmmx8JzArElU5e963H1zVik67VBPTrVdv+1O
e4TZ58SO2xOw8tZpGPOALR1YvxvadTxzx9GhAdL53Pq7y4vutrCsfsFCOq6rKjIMnQ452hrHscLO
DZI8cdHJVTbLfOzi/lQ1fuG7hObhxUBtGGKkeou24wk/xSmGJD8t+6JcsbxhZzJJexcM9BfZDdek
8bwLQaE+bdXUS1CeJHT9/2XvzJrkxrHv/onoIME9wuEIc8mlKmtRLVJJLwhtTRIgCBAkQICf/n+y
1Z6Ruj09MfaLHxwxD6OuysokkwTuPed3Lp2weZN6GbdJvk73qk/0R68casUQtnu3VIaDzeB1PnSp
qgITJ5/hmMsqJuN0lBAwKhKK9Z2LJv5u6f3Ka76u3evc+/lNOyVINTvjahppxSqGzwcnuIAWiBvP
9XuduGJ7LMnSj/W0W/aZCbVXMJ/Ee8z4niulbPSuhLlxVkQXtdEhvUmGKfm8FJm7MPgQFnZIYvCm
dK2oCWZ0yqa7ZEUgh2qMePlZByi2mgJ1I6tStsyP2ZbxAxb6LKvLYc9PayT7R/BDYE62Xr8SOamj
NS46MmWzzzqmrxv699d9FntxnFXiKzaL7rvHCTn2a25Mi/LUP6+6TGmlkxlOMu/WKuytPWclV8cZ
9XFUdflSvpbTWn6JnYpfmKbyi93t/t3gAm9sLsldAuDhGGKnaGY3r8+oe4Mq3SZ7CfTCP+2hnI7x
GFEQY5C573sfJtjLHFakkA0FdKqUZyeMkKe1WiZ25KnRr2DOYnx+S26icIoPLIuXj9AL58dy6vUp
8mP5LITeb7uFza3LseSiPRfD/ZSE6402yfY4LVS/6KJIvsbcYnEgs7f3iRe4eaC1PUTxam6dzrfz
sLlYQk8qpiPNRNKgbQf5CTmmPO+BphdKe/1uJ0X/WkDS+TjvxfqCDb874WbL7/YoWMFWZcNhLGl6
gfMexfUqyrEpdj/FuN71dNi7QD5yWAOPnZNqrkGshAe9sfmjWk3Soenf94suE3MLgIpDtRDypYv3
UmDNFq6Nc16cIniRtVV78lDYLoZjoINvASVg4y4+TfahrL1wqMGb3EBqLy48jW2+tiEmzo1rNZaK
XrZAdY9Qf8b7IPHT+3HVn/GaDgL0EL1fBCoYZnJ270oGLDRV0XBTSkU+mYCarR77LbwDgmReB2Lt
fOzJGCd12Uf5bUKlLg5lKKbyRvSFauAvJ3tl4cM3RbmLvGL7WtpKxHS6lwE4hFsfzDnOdRZuq77M
pYUBFTkdbecpmcVD7JLgXT6Vg6ozp3vZ9qXST6wbrGhhRfv+VgxcDk2gpxSkJqVRcMztsuxPvpi0
6Y/X0iNsytnhoXocZ01uHb/h0Ar0WEc5Kpc6FYbaO6g4bKljE3UvW75LX8twzC7ACGnUbBFKxNsV
AsH6Ph3QlWqsI1qtaYbCqZuAO53smuU3KXHhxF722FNiK+/msDQ3BItdeC4SOBXHefSTbnq7pOa5
DDrOQAZ1Y6krHdBu5HWQlO55iEHzVKRPxnfSR8F+3NAAszrMZxJetpK5qSYa/sJdPmI5bQDu7Y2E
4nbDyDrUeOwlv1kD7xb2MPogK/cYp38KnWigHwl+pccUScXDuiasWBufsWwkEP4XifuhgO1am8gT
0SaRGfsL7+EaV2KC/Fzvq5unKhYehlRuGD9NQ5LKttvS7Y4PkG8b5gZ3irskKpqsCPscUh3T0Zl3
WsEmNWnuK7LBlc9Wst4HaenyWjCaLFWe8BgSIbTE95EK9DdbojSJtfLkKCWN4razPTGkRgnXB7IG
MwBEbqvyPnvyQSJzFGam8MNYYyVd8QsyDAYMtcAiNBdZ26tRVWk3R65sucijvG8VcTJN76LAZuYV
JrOgJzYXyefO2k/73nevXa8+daVKWYU2QTxvYE5aWlB9DLF5hFgkMg1bLt9vR0/Gex0P5mB7XdZq
VruqcuCjqhIiFc96GrNG68xXphgSrK92FV/Xju6HXI6wFztH7+B8FmEduWWbmx2bTfJYLn38nANs
0s1goUHhesAFU4HT275FUvF3ap6Wol3yvLsscpLPZl7WrjWus/QMNbvLq0C48iwkmxsyzeOBzzR9
nngYteXay1tO0+COcJfcEgUzVXYLTPUSbVFDCEUe2OTmuDtCxgpP9hpFE5Z2XloVZfIeXOO2npXe
aFUuW+jqmXesTrLFqqqMBAXbClDTnJcMB9d6iO/PO8Uj4Cj8+PnI4Ps1GjflVu2e63vs8tj8h4yP
zcBQX+Aj0CfsOsPB5GVWm0n179nQRZ+gCLoDYKLyKMNSHHKVs8eAhbq2Iuvfwkm8jgyEWofG7ZAT
yj7KjayySmMpP8Yh1TeGxNRVVDtW1ANE2xuqCA66C6G8D87WaMLjB4a25MZu0fCV93H+idMueuNR
vF0sHOUmVbM8x5Cy38MUIPy6pjlVxSyc7zJKY9StWByvF2HyNeHXJt1P4rprO7J8kbYIhnbMBhi0
ELlldp7SaZD1oge3wgPbJUTMfGNRHY9YR6osGFh6N6qFfOn7fuUVGfEZKjbmfVFz/N0ashyuid6r
9CwyQ/IGLbwdNWot3t0IJdcPCl1bX3MVx+EnbLybrsqg2OwpWHnWrIoFp2FOyeuVZzhEu+WmGnyg
HtLUsS/GFgrbAzrPgzQUlJakaXyBpahvlQfsUukOJc3FLUZ94WR1Q71A/rTVYEf3dV097hXclOjT
jIK6+s3CTbMVnELbTszGNxDPO6Bcg9tRzANn/Y7HLFt6EHm/3iYe/VsVoBxZm5HOQdoGswCLHO42
fb8u4/gxV9bVfImXZgyDObw3Wx49w/UrStBKqOGqbN368bihqLrB6jdtrZv7nqGUK1F6gi4J5H3c
b1FQG3olBL0IU9VqZZF8ACmDi6hOetGzhNtDZzNYPILXjKNI0+21jbU19fNAUFPHE93fpsVM/IHI
aFsadBWUY0krM7mrWkemG/0xCAmbkofMxLSoeDQP8ecROGsw1TYoHKMHGHnchXe8l5ksa3TbLlGV
2XuxmDrHhpv6poevVoyVAWWe+Gayngp+6wsKSadeDBow9ThaqFZx5YCfl+agjZqHt67jieyaDbcK
7B2khOJJV9bNMlsPHWq16Wx6E4jflnlxNm17cFliatMZHuAzDQk8oaMCwLVOjfZJELJHZhTH95AE
wLgMA2ENb8ICv8fhfxdBmYc4jwubfFOq3qVvqU5J//xDRA7U1QhZx/Iq2ZKIOnWLYN8VKQDHcPVn
cB/u+bcuoaHLjuC9d9xvc7SUw0ejtj7oq6mAABegs6Vsy7BFYDle35segkJxWVFQuvuQlaFPatMt
ZubHHa4bvi1seUyyL3FhJiuadFyNn25jg8Pbq0GC/lhqwDixoM/xmqohazMAtEN8Exozewk+alhR
46B36OaDUgXDehyssuGgo+4IIDOU7qrEiunLAUVUkRyHNRfeK6jDFgrvUAP1MuOWtN3kkmFs1QYS
qIR2MMnisqP0K1oajBmFO2dpqUwVJXOZtLnf4+QIP1K8V4UZXwNQP2tFJEJxVWJw77SgYMS3cOKo
skDl95q3MlvKvrEa/IyrdjLDFN0z43+n/2/KobOPEHHtCfr0cJEhjWtOMnPHIu9Fq2IBiMyWMKhV
MD6z0m35eUYJl1fxpHxSuWnj01GvIehKV6htQmjI8m9qDynH0poIWmXYR02zxrt/WoZgcygQgrFF
BYoOkTKVpkedJatoqCjcl2Cnzqsq6rY5eir4wNNmw4Pcv+oQxnq1MIvWYNoDi25Es6hvUU7o5WT6
lNtvXeCuigsqajLVO++7A/JjlgYHYaIC0BCZy6mmYSJlm/hwOUWLzD+OdkwgWOaUdLKGoDik6FBz
v9yLIgtNQ8LUrG9AMoBzVFqB/qvBmswWBVJEwDtB3Lrv0HmLKplRh985GIGu2mKetznPxpugWyQQ
e5Mi9AHmTwkgJcSbpSmmtIRVFqz9EXkKfDG564IqBvN3mtU4s9pAMPuyA6TAtUHLdyYIJY5zV4cs
Uu7R48tukpIWZcvAfHwPAFVBPGSquwRYhpdPaC63/l3OhL5WXTEZTqhgshud5OnwBUtk7I+xTdiT
3GJ6B3yz+9bpCGe+2HYHjI4aKCP7PrhKDeH2WrjUPG567HEIiNfBtc6FxGqaC4QoeFo+RZAP86Zk
cjtHEC2GZgOz82GLE+QbU74kpylhDNikTp9n2snDSqbwLdNLVJU5+MhejzuSA8vuK+Sy/D2ynmRo
iFkswmbjBHC/HGxpz12mQc0t0w5MtaObw8ctxyuygW64VlPuyQHOFfzfMEbgselsbLH0BshhDNWq
cmCPcbfMKAomv9zFRplLRyJbNGHaqfwAQEO9bC5fQUOvE44SlEL+KdF90VUCBfjDHFwr3gUP0pwq
1NR+qDJOS2AyfB76Bhs6AxEGueRxF1AAqj1TKmu5BfjXxKEY2n12eE2XAvMDziJUY2P127b0U0vo
4uptTf3HHKuFvXXrpFUzzrZ4WlK9Grxdms5oCAaoQILIu3ik5LboR54DX6JeVDqi5W0Q9OSLHwd+
4wK1PIIhZDXYNPIZaR0zwf/IS18P6cJ0nW/J4BuzebZUoy5W2pp+KEasvzoeb1lEfHpYsy19H9Be
uXsoVzyGGCCFr0Yloo9DCRKjEgBE7iXIl7DNt9SjKSgJ0hYzDVPRioj1Lzx1equxb6KqQ33e9LGe
i+t5yx62eIMMHRNJ74tRxG8z6I+usmb8GC9CvulVygrjM6A9gvQEwNVZXPKj/tgFW9ihtnJBHaDy
uNMGsaMFusunqTPBWTPc1I0eeP6wmlXerOmMDIrO+QW6QH4KaFi8h2I85LgMuuyLInvcuiRcnqz2
5MwXuZKa2WK7VmuhANIzQeLJl6U4LXE/Zc1eBiicxFC645QSOz4hxTs0GuJWo3GpJ/Ucp6ZF+RLd
Tl72YBa36K2n3r2VdI0qtZgQkc6Ut6IY6W/AncMmSZP1tUC5f4wSGn2RIOPfQrwkrQKHE4cowhuy
QMWdA3xwVHbFXVeYzwCn10dlQk+rYpVhhPtgfyy7gKOiiRJxxH6gJ7QZS9wUOaAZvPqyzUR/YBA7
msKhUZmRdd4r10fyfVCMyTPr40TUCVT9s1JTBIsOBCiP46/eQP3XLVfQg/QXbFBc2AbePNJVb+ho
pVBPOllkkj6srJ+xyi8Y6ANmSs/IZQNecJ6JGV4DjFD5kHggPv64EWRISBPL0K39OTS9YPsZgLlf
X+ngtvRrOiWSn5gsxJrUNNHhGjSFTZNNY/HioGzgtYHbYGU0ZGEDIDDaUTYWoR9qzTMdurPxDipm
lRGXHpJk2opP2TStWFRmxUc3Yh1L+zBtUOeBn2gCn3UdQJsE7BcwaZTxoL08Mtq4aYDXJykQ1V7J
7+Ec+HxpYLQCIGwXtXnew0kdOg6KSXX0CrfjGpxhg3Ss28P5nY2LFS3MELtM6/ey2KhlDQziAn0f
okyDY/eMycXIZtkwvSpqQxWbZf5i+G4jX+GvqMHXm0xQklW76rEynChy1qysoVhfjyTJurAcj33n
bD5/MEG3k7QaaMHxMzD6eeZug3VBw3zL/ELHrHZhWeT28Pf23K/uMlxDzMjIkJ3FEAaYdPBkfvXm
htQjmtQN+Tcu1TXbJH6AH4KXI77wQMKW+jdG5a+e/PUdEeOGWXnNDsPyvY4Y+JnJgDhXrCHyEt/F
j3e0P6iaOJ00rPkl7xMDCM6GLkDkY2AwBX8c8h/zEx5/OI8/5gB8lQrJmq5f//TP/4Fnsl5nGCz/
/fqqf/zW78MS/vmvFynwv7/9lbvhq5aL/G3982/98nfx7n98uusMhV/+8ZdxDv9iYMPT98WM67/4
4S/THH4ZZ/HzNIcIMe2fLo6/jHP4n8gSyn/OobyOSPjxkj8mOUQYlo/H5aHXw0CH69xihDZ+THII
IjykFUnw7Af8UYYZ+ccoBzxPFLZ+iHgUHuF6/Qk+Ayzb6zSHGFMeYHSiEsSkXYSMiv9kmANiHb/6
+rj6U3yuEjmsEJ/nL/iJmLHkO55tILEVzMwMtcYqxqnCJG0Z3kplC0Qb2ZyvuzlyoMYi/ABLDrcu
n5RYXohI1l3DGoiBtI8aztjG6twiKFk8DxlKmgy5WTYNkanV5qBRJIjnCvQFpT+xYNsCVJoAmYQ9
o1EQi0U5gS18VXfT6NkEtHsoUBUVarqk8OlvZCBseGZD5u98QukLi2cFDzJ7CxZpj5u0+TUhghRH
ytSFCaxMgjkTVWnKyUufDftUDz0oxqoUG/YPBMDKFvzwvDWj3jvEVMbMPe3o8z6HiqC2x4QMe4fI
N/pf0q+bgY5lhh3+VxeOx8nZ8egskoNNWsrhnIluzu/LcrWsXnyI2FEQYG/PlF+Pq+bWVME1JNyL
hJ8U1duB7TrfUR1P+MOoHKnDQkLtA0np9HHdfPS0YQqDPcqVIVmxLLarOmiDrl46v1cLF7ph6Wzf
AMT693SXeVbrblbu7CRINfQlKQ4UPaUhb0jdz8h0RONxIZmGysltm3Vqjqol0pcNwZSrRwnLGbmq
XlUD39JzRpf8fcm8u5B1K5fjwMCNH/pFwzO2uNQbpPR8+G7OeEvWYBLHeB1pncnUQfpmaw4skrGg
Ti2cqgpDAbRsQoPNBcKbOIEP7BvIdqY4kG3b2m1lsgZuYbuDh6WIE90pldbRMm6/5XQIP+8gvw48
xd144HTQLWBH/1lg5gk5IL+QHo106jmadH+LxMz4JsEgVDS00VaroFsR8+q7sCE6fwChqxtDetpC
WEcsAbtMhIsmcpFtu26cD95Cv+tzXT64dIYLRLWpDTbLm76kLq9kLDjCSDFctbQ347eQBfIMRI2c
VwELEiNd6CfcDTC4EEQpv1Bho6Hyy2r5sVtn8kLHwZw3LfIDlK0cMzkmujyjGP4abmnQWF/sDQL/
KHVxBwxnmaM5hTfmbFl3WRFdRDYmN7xPi4+As8jRLn1Gq3TZo6hJLYGXQUQQNwudX2D76vu5CPcv
4ypoA/zevzeDEie6A9uogyAsWaUClIVWBcuDl266n1MkV6pVMjZUxA60TiF7NlFP5WvWzWu1BeV0
hi/RfVjnq0eJgnp84oki9bLDMYPIe1wluBSd08RUAKPDd2k/m9qDQykPckoIItYpjejt73KCSVf1
oAUtAXOG4/cp4v48l5i94K70lHW+rCa6fmXhkDRICmx1CjH5dA3HQG0kn93mPwDPTuuJd6VrSkty
zRvUpfgekfidYaVnj9sClwFvCzrbeP1jW/6PdsX/mw3vl330X22v/w/uiteIJXarfxByf9kW33/X
As90+Xkn/eM1f+yLGFaEkhjTaWIgtXjM73US6R/7Yo5nyl+ZSJBfSN5E6U/7Ip5Ph/+AJwOSHJFa
PA/1n/sinsUFXgo7GZ73DGg0Tf6jKUd/YtCu47Owdlxxt+vD7f+SIy0ia5DULTC+ooD0JPq+qFg3
/7v4/rVO/InxArEKpi7ClKACQ9VwJv5UR1IDdB1kBT1hi5wiiEplURWOyk/Tat2jABN7HveZ6wbD
BtTHn76PP+q5n+c4Xb+vv7x5moWoJHDa/orZ9dk4upgXJUYWlJIj47ZsjXUR3jcN+RNaY/m5A46O
PM00YEXZ/fDdIcYytZnOYuyXaGq9YUhr22Ks4zmYbwyX/cOCFCimg4wUSQ2vVbt03X5nlpw+Yena
mv+DgwDbVKISClNcSH86g6FOruLdXoI2cwT9rdwPIhDJecg3j0xJCMUaoY64DYRHdi68pilKg/1a
Il9Rr2huH7OJuEeJPq4K7T4cy7LfD7bg49lh5sShgCnygmFO68FP+8ogskzD8e+P4ddmIv39IgCg
ikoOZjzGJ/8JHUU+xhifb+VpiNXW6HBH8BU9+jGX7Le/f6cr9Prnyw2VI4aEFddnnv+5bUktaBsV
4Z0s6peTX2d8eVkx3+g1nt9BHPp3o1j+dBP9fmRlmMNBwiVOgDLi8/wEkpNoQb8ZjHi/btDvsKKg
ujNd+Z+ht9d3AZafXEeBIjMe/3kuQqmxXIxbUJw02YZjgbOm4nJAcqt4+fvT9/tksz+dvxSMNham
67rwl0WBdZjLtuEaPBEYQec9XwiMeVwzULy3xotrIDPqswVTs1b+5G1aXBTGlDQAluhTb6b9VkDd
eqc9PK4qs+lSATEIbWWjeD91oDtu5Dj544Br89V2+eTreA+TAG3xhhI7AenZOJWQFo9OHU6o45YP
W7YPp78/yB9Tj345Sgwo/n2yKgZNYHx0em1Ff/rWKKEjFFjtThvmDWBwAMROBF+Xc4CRCwfJF1Jl
sfzNjTpoUg7fDRcvO42CwQqO1HqAdgJ7kw8btEh4h3M2hR8ipDfu09Inn/JNiA/pnLVgHchzVIoZ
jhqYEcRc6fhCQg6IcR8QjrO9e0W/S5qpG/yRd4cIyeRPWM74KVvT9KEzJD1hLJS8xe7Sn4SipI0x
Bg4RVIh/Mh2QEyFJdFxiWbxomrIzC5hopmjuIYt09GuPjacWC+/Oidrtg4JPOCN4nicXUczj0dIs
bZWFI5YlytSZySQGwUQAaLmWHHbcVI/zhPwroj8PmCLlv3nIPUAB+7Xt+BofU5pAc2RZT6DSq6wJ
8j1BMRSHL8os4kPe9fw3FfXSIaxZel8jADjBGZRhXMmpd295MfEmF0SfMIZ4PDPP3GVH5uohG1GS
rcWA/Foshu3BrNP8ZWIjehZ41QHolbqn/HvAg+IumMagSboBaeUcZJzI8KmzaG45Kc/IFoFGoYpW
BP7GirykDqogn46hYpfr+WzkyFQdl0CUFrktVSTij2kPACFxfXjuOObpgfH0r8HIV4Kfhvt9BFZm
vMpHyDdjf6nh+MZHGDfFGeRT/FnTbHlkOE/TGTV+WaP5jF94AvYTCrK2I6/MHMef5azlgfckuAYA
C1HB6dCv0LINiGa34atxrFqc7E6bN4e+j98RKkyLtc2eV9AxlQ/cWiDcR77FGt+5hpfwzuvxbqBp
Xweb5Y3tRtMYynXVi9XUOgxvFGGg87okqeD/dM8T6+5ol32CKhaeMA0ufKLRDjtJZx9gtH4mAqjl
piE8Bywr368pRTBe6+iSO7PdTClH8NruaOjCuKsMm0F52ZDCHg16LFHAiSIxgR5gEnpV0WHS0QLA
BcEE+jFQvceHcfTQE57UPYeTX2EAGFpjbEZ5g22IH4auyKYGAO7QgJQnR70swW26S3kBBxIiHpb6
z2xbwnd4uHNeVJPHKLoKZqx62GF+YZlaovnWY/DBuZ/ceIoQ9DvlErdLFngZ8qpEKJmblmykrzC0
bUZX3lNoaQwelU26N0Yj8w3JK/8WW73dgLeyZ27LtbKdSi46DNA3rRztA1qws4HH/hB4DGE0I2AX
MGEsX6LzNJT5PjfRnEFDDzuBcQ+7e01sOB0gJkAp5Z1qk1EmNfMG0EVshmOUzdMFk0qWCpr1WqUS
/0SQnKtmyNx8U6qQN5k00OAy6AbzEvIDZdb/ZlcEte4Rih4bqlAU7BhbVmkJlkERUTRDh50j2mFS
k9CoNrQbaXHE+iYHs9NuwFEb0mMe2L6Gy4cd4wweCG7Uez+EM6h3imGJgM6l/Y7M2taUY7ifPGP6
aw+365DJIX/fw0jGhIU8eglC1BejVP0D5xuqE4uST0qo8FlXMny63wfXmAhqigsz/jR2yfzGWMwb
HgJ7GgLUhUGq/HEEnnHekpkfVFea98DBx/MMz+PbHvThCaEirD0aBzkrlF/ZKOnNXib4XD5WQAB2
epODwDj6DQ+sqbM45Q0DP9mW2uLI+dA/gGbbmtTEpJ3XnbSQ7ruHPVd0qWC64jWkHJcPXZalgDtj
fBJuYJ9au+KQggz+xhrne1evnKVtjEGfDxEWhnpHNP+oVrKf0J6PdZkbYKGI3dWKZmWFOlLfWMx1
q6K497+hBrbvBzi6bSzJfMMwsB/DANKEHKNQzEc6BektGO/gyeMN+gY+MsoLmkPLSX2fftpoCouG
Zv36hJlY+H+8M086JHOjkfh/C4v0duERAzc3y+PCyL6Bvg/j29SFx3XGohBpE98jBZAcgFq7s4Bh
XNuR9QcZ076Vk3mJKNTWbV2RTIRg0uZD+KjpBNAPrqw9Aqvw/RGnP+dfdVLM/UUvYra4mtO1whAZ
46tVgNLTMQFlWVIBRSFxfung9pOkvwe278R+/n17//8N6/92/PU/h+tGSR5Bef3XDev5G55T83O7
+scr/peMi6eXhOhK0a4lGMGAzvQf7WoU5f+NxHGEK68E+4by/o95vAmUX6SKwhAlIaKjGJz7DxEX
zxhAZVVmIcEQX5RYYfyfqLhoE36t7KEgI+yGj4VGMkqiHzXdTzUbjyji/jnN7tM+CRBTn9x8C5/Y
kzYoIp/m18lwgsfTjUMKanzG6Nm0/BKR/Hsv9/Q5wewTaG0yfsmyyH3geTDcpnHuYEqjtKaVmjLs
wuW+lBjHC8JhfQpGjE4DnLtt82s4zTSoEEYbY3HLy2HBMjAyhglJPbz/bR6LwwDz94zZonGdMzPX
wkddM4kxaRDdQ9pgiAjSKKV5x1W5akxb2+hljJW6LIasR5/Z+QYJkO0bqu5PiViLbwmc2I/jJnPU
KoP6pAUP6yQV2RmY9Gfs+Vh/XNF7VuUEguDue3fC+pzAgyqC+4kF1CExYw89oqea1roknYVVrEwk
7CFdgMlUZNjYQ9D35IOFAJqYWDXR4FS9IOjyhPpFPq1mhj69hh9GDIp5dcjXPLjJxUdFyg/Ogb+0
IdJVsRXvEhbMJ/gz5F6D2T4b2Ik1yO/hIixqa+C0wx1CKp/LdU4NzrVqU5Xx2xlu0nGUgf2y8Jye
MfgjPvApGr+LEfLnzoroOyL9BRzjRctTSYbvxhDdlmDL3tKoAKPSDahoIMR39SzG4hMhhrdpjrFP
rpAfxCA+ILU53EGq3wG9b/YjhfvegpMCOMIHDEtRuZiuwXhUHpg1ARQ+HkrxnO8uuUqrvTpfr8hX
FCbZAaOgB9ifZkQ+kJh5QNGQr/j0yChgupkFHW/jzDdwGCB1ZzzqnhIe8UdUgvsD3fqw7vdkvvQx
CZZqCF2Kd4llC30mOWLaFIJIEDWH5y1bxgtGRPsL5lvFdwTzyw5ZTzcwG0hOTDAyvgIrgHkRhTFs
Bx6o30oEM0zVbShtMAFnu+idDieXTstlpcUuK5dtHUYtjUE9Qm/GAL0VKJw3Kr+NVNlLTFHLw/tt
wkaa6RKduZ5IONUYxIORR8XyX+yd13LsyrVlf6hxIgEk3GMDKEuyyKInXxAk9yY8kPDm63vUlk4c
0/dKoXdFSCdkaIpVQGKtNecca3g252W4PDiwZABabhZqJAdLB3k4jLGGFeQE1zK/Lg3vaixL6tZe
yQH7W1O3W2+ar4mKT9dOY6sjA5buKW6JS/ljbiTf9bDWGwJv3t5Jc/u6tQAlr+RpTQx9zCGoTX2z
1SbDx0pYBqYy1dbJhPeSjoRnxta5UlGV3lGZJdsitsTnaOvFlqyK/YUndj3CnBmTwB4Teze1moWU
3k+vJDbMOy2PnJCuHupFX3sxw9VpuaonTfaB60b10YW8qUIMr8lmGYz1zrFkjecD15Ftz3Rus2kc
OiNv7wuB64nWfHi2gC+e07QirZNFuUYZHKdXmjIXUj6eW2J64E+yiYsAQim8LigderG1HZcNpWO2
m3uwxOnkrk8Y+GZ/xDW1TVgCRhIKokPby+gG3lV7B1AihHbRPqa5Zt9TMO7bylxvp0HgTp1xqg/c
1lhJjfmQRuW0d2GB3WWlQQxp0jum2cpdIC4X6gYlyng0jCZ7T4XewCDPI3+Y2umA3TqJDhXq3MOc
NcDdauzzsxI3paOhSdTTmYKtvV4ylQUcnuLUYRSkHa3QucqUUbtovDA2J3FYG/2HPln2ScmmOuDP
MQ64Hm0fZlwZzBVE38uHjAsOoQT45KPmAMvwiYX0D6uXLD9LoVSwas5CrVnKM2DzMuVTxGZsXlhi
emrlOzinVMYRB7kw1h4G4jA/VYWQ20ZVcWC7o30j5kqjAOUg8mDghFHuuW9YFZI9Mw0wuXPhbVrZ
L1qYoaq/8RBc99LzNEpdepp5SsxgseXwDUSrPkkrre+7xtYDhVUMuqH4AJWL1UAvitCox3Hnjp3W
Uu01yZuxxv11Wxb3XV0PaCu0pjRQ6soo4v4OHnW9nWZ3vRN66t12OPwavx+idSMxR+1KWafYRWY3
RJ4YwwH5+2e8VOMGKMgXBv4xyDkz4TflU8JkwdKuE002fq2s6UXNXhpIXa33NrYqHHu1/Qb2iHvD
tFWIV6E46Gk+31TYQzmw4smfrFS+58WIKOo06UmPqgo3W61/TETawrlfnyIMroExLcbewjVbEpvE
dZ6m+hwqsboH0jD3JCgPVA+gE1pTxy4loEL5FTau0EnH86Ty+EWbLaTWoewI/1cJEJhuqXytiadn
Eds0N2bjHGM3Ad938WPtOTe1oOvFdQcA+H5dh7shJmzXFKK4grKLSZdr7xH6VHmMCFVxS6S7ytOr
a3uNkwNd/X2+eFxqEzlJ3zSjOJCgj/bpbA9bOKnFpiPlFwg3us5yle8wWA6HSGR0k6vA+aaYsnJD
JduhrDGA9HhijbkgjORG5XVstRzfUzR9JKlQO20U9tU6ds4XUMziEwiddrK69oz11HpYXfmEdbU7
5V6ESElHcmh7AiAuZvxNYznjU1cmAznW8oM8V39IMifeNnla78ZhgZyzFo5N7xh3wEUiHElpLO87
eHt3a0Nb4/LkGv0sO+uxMt60qZootc0x8U09Gl/0NNX2xTpaDDzS7Igvkuo+awJhiNvcls+zNklf
uGWxAdZF+x6PxSOkYLUbere5VW4PYa9T5lY00U83B2cJSIoGv/OUPyVdse/qYr1OpJyulJXHr6PX
pXisxppIYNGE0rbWb6spHhOmCYGRZ84D2iaGND3vA14fTMLMvBk5VTeg3d6jjmFgWcvkNlP1NSPP
5WYmTbdEunwqmrw6NpkpN1Jrx13aJt42nfPoHZTMvJNk999hN9k+vaK3qUdjPOC5H7b0TO+TzrlC
u6dv44nWRcblhgHghzZgvm4X3PyOm61Hz1t8J48LPHtXTm1Lw8ckR6CsqOMgcUUdJMIpnjLNrh4o
qvKrqnF51Ft6hA485W52y1BU38FhVCd62m1pm2rnzqK9wT0J52W2tB2+83IrEiO+dgBJblojG/Zx
lKUWJ35m3zUW0jb5IH2LK6wN6bChD8vpvdM5a2untdRuwml3qwitBCjF+rHGGLa13Gn+GNzILfyu
AaWPS922/LyI8TjaSyPRAtb5qyLy826jEQjK3I8y9qKQF/JdDmWzzch11QFp1fawdMIlvJNr+3jF
exU4TV5muJbz6kYRPg7MXNqbaSwhXGsy/hH1LXA+AKE80uyWeYUn5vs8z26pe1EfRLFlnLxuRaR4
gpK5Oq6cA0ibVJsJg/x9ZGriG6K+BRoRXjEQyDrEwB4DUCtbn9Kj3XRFfracFddih8H2KopItDSV
kR0EH/V7rXfxnllStHGqAX9pvHT5se2GLogTrQubiUAI8YvIeW0S0XpbfXCwU62CeDEPJH9a4uyk
T73+NROfv13nmQNhNJB7otzYRtVaVPoDgtWQRWE0Eq79SodyBDpVVrD5Hp0ZWz2BE1RbgmSz69WP
0zLyrtX9D5iNC9o3lTJzCltfGZPBehqDasos7BTYGsOF+W+oIa1fxkrL/FPZKvkxebxCagTrle+p
37V4inAMjOoQLdGMEWV051DApDwS5GhuGsVX11Dr8VqmcJmXdstv1G5yz2uYnBG0Sh1L1fgq5upH
Gwn9pk5n92AbOnGmCUfOyRnsxzXBE9G0lv1DEkyJcDGv6iqyvGljwaq7b0uEwcwu26NWqvIsJqYR
jMiXGIz4NOxlwTCS0wACZlMzVJWUMMbUlX4cpwyz2wLDOxSDK1F18tiKlhLAEuaGSfIcWjayAg4R
fp+Alf80p6N86UhEzH6HlI/pWddI6gpSdKQ9svsJiBEpn355A+B5G2cub6sovPlhnrw4HEkQRqDS
VoKMhD2CrO8wc5K7gRBFNnDwo1i5ty5P4Yv43gyHrNOpkTtVlce5zLLH2C36t57Sk56pG09IYvFD
aa0dMhlvNrbxbKd5DMl9yyiTkxaNOEhrbDIbe1DigAe3eYiiUvRhWvOlw+pZGFHb6r6PSQOSVGue
26TVX3XlNq9VHT9HpSOupaHQEtZKaHvTUIQEwPEzShzFlYM8+YBQ0EFFADbg3AxzIs9V0nw4a8sw
Wa1gWHzmYWuAz5XHfrrGcuINwZWbF0vxkjHqfsLOHO1cJMY4WLC772iF+qe8HaYfo0aWVRkyvurK
WAFUi6tt1mbchHOLn7RFiFh8Wg9qHTi6Rhgl1vRJUlZQ8WvIO209L3eN4+ZJWHlFet/GTEhFs5Ly
GbPBwDyq6RvDWT3GZzI9JOuaXVvJmB5K03NOrFmggZ1tLiahfRZuvSKIyIvNU0cC8M2FQ0NY+fKS
c1Qwfx8BxK6ZszJqrdewGFS0A3Ze3FeXOslcua7aVfa+3oj4GCHIBIS8tSBNvXpfMc8l54O6Qf95
KWR1q70Ge1b4aYVvlBMs3ngkArGrdCkO19e6n9zyVs+zztwUi00z1ug8Bfyx7ohpsfqmI+jGSGT9
oeEunu50T8v2NouC+YFwWV/6albz4zpBXpW+1tPw9neD6FjWshkGx3CI1JntPF3xlhBh3tZxk9iB
2en1kPv/p5S4XiTBitMaz7tIc5pHEPzz85/GP/+DPo6R7i9qKcI4KCR0UjYM4qO3rIua+qeZimrm
KStMfToB/LVCsKMJvDUIBnN50Fw3jOJ3ozR3Y2YczdzaQgDbWom+cR2CjcO6wV+94U/dsWMkxDf/
n2nG/3htSMW4B1GO2TX019dW6mwTEJExnZRqT46iVoz26fhvOGB/E6Z//RIsgdJhhyIy7t/fACvr
sfESTT6lBsw6/m2D0qicevvfkeSvdWP/ZiTJfmouuf99Ism6iurnV59+Df2f55L/+LY/XDQXfyjY
FLoTbKGXRVB/uGgcg7kg+CBX6uTucH7+Ppg0frsQnAxMdyYvgv/wx2BS/ObB5mXDtoUaYYAB+08G
k1wsf72JJBw20zMEGxp0h9vp7+YGy1hYbFKn475mUQUiCiGwZK28wOr718XOP10xYkLD3rKpyPIF
ecYQf56X/OjquQpE7z7yaMmPGizjm3korkf3kpvW7JPRtKZPCpIJVYY3brkEkoi5rRhMSxE2MTR2
eDbeVnlaGng2YqPjGWcVjSLEzkmgVLr5Rm8Ii8U6vxN0BZN5veJ3ikaEWd69joX3ONDRMkKrDXJy
2aetKREWLBAgy7iSHh6d9qDG9lWnKQtWa6QKWC1tAyvzmezGPfL559jy621LvRZ1+l3HPSlFqE4B
NpAzB2bnGxV/D8B6QAVt82rrGRRsZkAY7fjz2LgGjIYgZzhqNEWte4AU12+ijrdm9KJN3FMcrFn+
beTa7Ns2b2Xttl0oGn4ouxxMX+bxE38Cb4OgDU153EctXzUypApGJbVNQjyZnSxGvc9kq7Y1CNzQ
bmz+31yeJ3foN5fvzCTSWOrR4q2GzWBx4S1QQG82Vq+v57guzgxixk1BK0QyaLWuLElJVE2oR0PD
CzIZaIZijZ+g6c1+5ODA8erqe6maet+YLQn3CIltyhcMjF4Rf0WFpvM+eI8M1/uNWRUMXgXJqkt0
Yit7vDo1ZWjQZl73SDw9h6BgQ8/QinVLJm/dTy7vntnxSyfLObi69vjrIkmbxQ0X2XShcrgO9MU8
l6NLikJ40Gz0kRaMf5CJPY8pLyrOcnkwtUtZnJFlq0FRHB0PQXBUl6uo52uZA51S6jEw8ZhBnDHJ
AjuyLwFELiwMzSrA8nHiev6ePUp0nCquX0zpJ/Y3PvuV/5ZF1HKsiUFN7l0SemPN95S8S7Q1bsiT
cL0RTecFbde+/vq8y5hY1lhwWYHUXLdxwiVDBoGPviHyNdhucRR6/M1NzlVt87Uu1WvgOlwq9eVe
wMa5PBVsY/Jtl2iozgvhznP9Ec/GaeDtwgf8uKx88lPDfcKmlOjIw369SRzuDs/pXh16pcCGA8kN
x8Xkcjf+ejMqfBTBpPGlKi8/4b0amwh+w7EwgPfKiIu2yLvouDCEuCeypQIKO1gQLV2X2SsFMRYZ
oM1rEZat5C0VI68hTrort9PmHTK3fm02EZtZLoJkDniF1R0mxJGsIqdYc5VV/J/zVOU3rsGNShYN
fsyYFJsc3XcjuE9EMabnMbFOv24vM1sRIoEF4xvDwz3gmoZwkNW+KPm4ZeLlxzgR1W4WZr4hhM5t
mLt18Ouz1S41vxYxTMGNwBHCJVARlw5A0Siie3x+yH7rtlatt+timW9AjXtbzNVFSC4UV8XlArhc
4dzi51SuEGIWjjGPJOBGrt66//Ux9wOcnr7lMprJmm9GjEQfKrW0vZXwp6L0KpAyurYHZ87pReQR
siIfgZ5/xzmvzzO5ewRzn6BkGUBgVHp0FO1QXaNUzidrZjo7ZZ8aBht8H1N1TVOXbyCnpgEtAi2u
xX2KPqRfLw7jBMfmIqvY4nWtkUxGy+X4Inn5AWgGxXatSDHLnZcUQLK0mR+mI2/LzqTd64UZtmyE
9Bujaw9M8YG0VOQR57QUe1Fb2PMAbwdOrHO4TXx0moP2EQ3GOcF9slt1XFGq5zBRchwDC1/vRTdP
2T2kcxc5qt6XLidY6ZBg+3U2GR5mwF83LYiFMdBi7ZGfndxZLZdEa8mzsWTLzo4017eYcfPYmbiY
mlnhQ4a5kteE1ZJGVNezLefT4OTfpER4axbugF/vNYZWFPmSHwlNxtvKChO8nPsu1FyLI1Baje+w
kuqOPhJLeI2fyI2a78bhfy6HbMNNr5BnOE+kVqRbvW2/XIH4wkY52v/GeWbKU29yLbnTJlpQAgC+
ObnxcUnnmNl/0RV6iJsZeFiOD8GvZs0eQnbLsC/xQgVHQmcM4bl6B6t6bbNPA59JyJjEozkUxqMV
g53o3EllNwt58WPKhhBGgCICTQD5QQ6bSybMT+q0v6PlsKOYnqOInW1LVj4LlhxsGd7sttusMlH4
B5pGO6po+CAcXv/ovPFLpqJGdjHn/NttTG0lVqKRHAy4MaY9oc96C1lgZkrWktENVIYMXmZy1MKY
R1Fo6G504031qm0Ls5qYDLIzxsF3LrtyD2O/114XYGJBMjCPu44Sz+z9ti10O2gWau0TQ1hjgTVf
Rdp9BVH7mDj2v/EC/q05uNQ10ga+advOBRX7d2tj4YGYBkM+IM4sC4jG5DvNebiYlfs4tLXJZcVd
J1Ou9D+VgP9DV/L/WTgvvxeSzEVTFg6a718Lfyx0xuL1atjr06/DjnvQTPMf1aTl/qzy73/92/7W
Afzjr3ToJ3HKwSP4Owl2nVjrQWZm2BcLF8ilEvDySNvQEIl//F3/9SX8myYAF/vF9f2/dwGHoiD7
m3Z/bgH++U3/7AFc5zeyZaQQL2kw6vyLzeCfPYCn/wbVwMYXS1FPM+DiWvijB7Bg4wt6A/Y60uFh
KWCe9SthxvJh23Fgjno2HYDAf/97hO6fV+i/2hdMHPTvPQBGAtOj+mfrKrYB72+G0tRO0XD1LjnO
je6k/qRqC6LbYl+pxkHvXWayRBfEwIPKG+ygPTw+BPLRteYw7lCR9i14nShw68I+rhg0o00x1th1
eiHm80CSV+70zFm0c84qkpcGCrpFcWtC51lIgMKINLqRcTm2Th9X+mD4A1ZF6UfQjFgiYTtMuIgU
H1Z97SWhndrbICmYLY/8bE54ouOd6rpIjYT2teaTRJTzxXBuDHuy2htyr4ABYS31bBJzLcMKoTpI
49oz+iTsvNK+maRw/HIc7rvC0LY435jJUS3zTLRsPX1QWbacMVT2JxaolPdlxsNzw55jknGZe4HE
VZaIkXwydV9Yatzx4xtk0XrZx5PtHQ3Vple0Ers5NfBvcmbXW6vC2gqbL+fNnKhpw9mKGupmx3gp
PACZKU7lB92YeUYk8j0eF9g39cJiptU07wYjaw9jzeLmRDfuEpu8t1XZrOJYUmQWauw709FYDVBN
95ZgsG0VBb5nNTvJlx0Zaied2gxoYfIrvSyhG9lzcz8Cq+dtT9L4htmzPE1JBe6SQeRwLaZNY9Tw
aFVbfmej7W3pPJZtZ6VugBre3WPv/bKiqEbZ1YmXaZgR7Y5/JNb64kn6hBabQqAK6zhOLBN1SOw/
ZG1n3puzN1+Zypnu0o5sssoBdxpm8mHV9hQyObpCn16wuFHV2EYkGecp7TzWc/lQtDkRxbzoToaZ
J0HPO8JjPz+DPO1P2pwPQcod+5TPa+TLzpgxAsLJVbNF0WHxSjVWQIZijOLH1XW00i/cBrJpVtXI
bRXGQGLPSr8yqTCOixh+FHw9fmbIZwQniyRc5si7dwj4nvGBjejgUYYHJ17Xk9TwNWSKsVIu5nq3
akN1D+7RgLw19NfYReXVAtZMtabcMr/vburZXN8wA1jpRuv75CizRA+VzIsGxW+UYYMJccf0Pt5q
zXBls2OE7Yb2zTh2jQPYAX8zyzqywM1mhq8VfHsGxWoMZ8AC/hCxPM5e+2eNsVACe85NF7GNwOGN
l/alqV6XacjuICHcan3xrC8tucxC3jOALDaVq7465TiHMquf2edQYTXq3kvwyts8NfolKFODLhIJ
urp8UssPcHMs8dZ7RYRAvMjBA7SweNFeTaN2M7met4kGFYeZkG8cht2tocp5q2GNoemIrcPSdPJZ
2toUzJhPcS+0AqgpVvZMOzrMbX22cL+NTtRsBqdsd4XTGEy/j+yMve4p83x6DjgJ8BUjdASJWVFr
ZRli6IBOPKl0mwP0Bf+QdfduZBZn5VrxYWRPgb8gzRwgzs/nci7WXdXnRqiY2u3WfLZvZDse2eQw
HYAMRXSrejedJwnaR1+0vcYqyxPOlaTiBmPv1SRwJWuy8MJGRxy7A8ZrloQ3rVPZup91w2472149
QrEQeKRR5UxA0uhuMd30ltUJH6z7QrIF9EyGX/+w1YgPEdx9/961/MmiTFQI2Na4iosKHc6wuKRF
XAAakwWlb1LcLRy7fjJz3hV1y0oAp1re1wH2zxhxPo8D12C6zMu7t8wpLBHcsQ9NOz9UwmYZJbS5
27pMJD5Pj+H0XUwM8GCCN+qwTEkmvoU1CiAyWX0AtBRhvYGKH9YAfO/7zPlW7GELYmPWt1PiFiiL
Lqu2aHDRVhTkNxjKMi0BwQX1YOH4AWakwfbCa+saPShcHJzc4hWehnl4Tlgaq8v9Mla/MFnJwLNF
a75yLcM8nshsoLxNUOZu8xavtk/x7O7zARX0epatfZ55YD+YbcQtkk9cesjVo/XasdTomKwlIYB+
Na3Pnqs/DXRil5gxtMiR/mQr574pNDi3kS7aY20I99gsoHt6L6vgaTb9AcpWfJsUQ/HA3mQIL1D+
nV1C0TUF3jolb4r514ZUQrnXSfB/ECkS0L/dluFIvPSSRWctcVNHKjTxdRqiw6iQuyZzHIFgzat2
Vhzt34CTmM+zvnK66cFG3i2zwdDLsRcUNLot3LIZ1t/Zl/M6vABLaj6aVqRvPJNjRlPlcNOZa3kb
jZb3zSrzAbJNEZn3rLEcX7S8WE+lYIyASvGzLE37h8VWwNRPE9hL0JrGYhN7qB0W8ImS0zbomGou
4QKdBY9hxLuIWp+4z8O4WNfo08UPcHdZdCyHS36IxVnTOWqk/cxzxNsAaIy3Az5H6HsO7uRAz1lp
dIAtN3/lSBuSwyiOnr28Gu9mwLlclUui3aWMGZVvmGX7li1RfjILFYNkYeOjg7EZ060HROuH7Jv8
HtjTA/0W/SGFcHTAtQZSMidgEUKaa27XhpFE0E2dC+Sxw1W0WViXfKMA4r0B751+ghxu3l0pR6gY
mBj9yENc9udm0Y4tkZY7TOFIuSCPtS8pFmK4bUUXZmouvCdnUe3eYSfNuxfPFfztNRoOSu/NKczS
rEE/dcrspSETK323Nvt75nQQjbTZbE52r4oD91yKzmYItQDvRubjlXsb02nFW+T1kdxUKcs9Qpa7
EaAuZHoPhEvscLM5zBWGCnCcK7MdxzOuD0sfsZnlhnO9TH1z1FmIAuhEinAZmZYU7AGi5VVrAJ1K
bhoBxsfOmFlYCW2br3fqrA9dH3bYYa8LbRxK34nqPpydTB06R0JwgTrQvuVtdkmOx0OnByxprl+Z
Capq00vkJ1+xp/anTQF1EwksaKZhf8o48Z6cpCo/YDnWW+YrQHE44qOSFEpea8Hk5ZyIFikOMoHC
ufFW6byPVlvsVaKWODBii9HFYi7mpzNhFu0j3XyGFQlKyS3NGXW8HUkb1MwXYtYIMfpdB2i0GQ51
yF1RMwIdT/QPsE0GaCYLfKaM+rPl9fjhstkQb8NKAbmJxTRwLYkOCHrl6D8IWDSgNUs71o5E1qLX
1OurJ1pbttOaxH+uho4Uw5iBOgrXFjxp6Zj5IYvzO7EO6WtTOad4GcM6KccAwuKGUS0OM/DzZ9l7
gAEdoPCkN/Eikk0yyAxRG7rsTtkx22X2YJHi+CR+YdjYOFT8TJgeSilpHRwmumbqC8n7VOyYxcan
Dr/+ZjLW6GCAHNqt0urDVZnFdhBiuNaxAdpDW/5MMgMECUvinJ92hv/EH7squayvbJ9irMmftqyj
7VgzS/P5NJkFwNgZbhJjzg8xZVbHPnMLXTdt40yyQVVmP5Tw8FyhQFW+0pKCo8Wcbmq8Yy9FNBeP
qOTJTlymYUChhusWYxdWDOD1V3nLDqhYUCOWUwwLvdS6bdU2w95NPWaklRHnr2yQ0Un/RBNWoCS1
AEMpZdgbrJHrVa7p6jjRhl/zFxbsT0jTr2hNezjyfU/UrIGO6JnVoSliMzTy9UUt+FoD3dDbjxiX
1p3JQOSnzmrA/7r3/2HR/3ddMqDtf9Uk/19W+Vbdx1+b5F/f83uP7P3GqgRboJVCrb/0tH/0yPI3
Bhwea3zpTi+xWCSsf/bIpk37zP44uDsY9dHKmI/83iObBNExp9NX/y6h/Qc9Mmmrv/bI7L7mX+yr
cXSUZl4pL+LPYvPFPiCVMVCfFS4CusXmmpYAzG5l7/URr5K1X7U6I9g4TcsPFhE411YuGwgmuj7d
Y6AU/oCp7qNwCmialvROPKyw88NxYHZHgUQnLZ0Tp2N3v2Rj+lh2FsT/4eI1iG39vVYRO/4yJzu6
3AT9ApNphN6xnzW35dGdTRQGEE/XL9aV4hnAAWIEETPph7ZL8yPosOoqcsxiN5jMo6C63dSWgexW
RNCmsjI56mMH2jot2VxYaqTHDS12jmUzgMgn8XRbK7fYqcL1rom/ICk49mycZ23w2MKQixudoNUN
R7RGVrY2my1wgGKn10b8qnupd9K1/E7HtXgTGfojmEFaRRsGXtVAccVuocxvc1nA55WLHaDyVAhH
ZduzyUTnwZQRDjelNePWAMyxswqhfuBBbEjzcVI1aQvnZajzp0ZmVLFzwfOQziLbswSDVYlyghHs
LHrQ68bwUlNuA2NLpnNfp+uXt0zLKwBM8xyzfmEPzro92WY2nyEesAwS9t8WOvFwJdhs+lmawxzC
YXW2auSUdfScPyOeqcHyqmCnKUbvJpfDD80zOSMtssEeXtmK9CqbUTcDO5rJkdYVD9jopszVxaOg
HeDm5SHYsvWFNRbNrmlG65uYGQOPrE+veltOO1t4HOxlUt7p2JqAqWgZ81LYWdrGXLPhSskle46X
1HvDpc6meFaXQhC2pweFDfvRi2R6swpb3BA2BIc6gIR+oYzqrimiiwdZS4VZF3MNOZBa7K25cDK8
d6Z5XhcnvYljuW4XB0+orynXua9SbGdAdxoieZ05XnZniDuv5VpBOkXhy1ZZfA3sWjpFtl3sWRZh
Xl0KnV2p7BQXr8OTEafkqYqVdYY7t+7nZJlPQhvNK2OyLov16viWFZrdY7aaHtoqqblSo6iqogvX
ubJchGV8okhU9k2DbnNgm6/aZ1mBobnEGr6dJGG2Qk1XRoJ1ZSSqutdQWYYk7j+SwRWkT+ccV4+K
nI/GnH5aDX6ReGF6VC6ldaibSG4djObh4lTGsynzL0QsFaNRSOONzO9jPZrrc9cR8VtFJc51YqO4
zgkLIFnvDenZI/1zSkbd0tHa7OYDzH9256D3AEdDi/8ChpbsqvEi065p8eSmogxGVExSjXl5lcV8
iJNpQisaIHS7siDRYXb9JyPEsfX7XH/s64on8mQfa0B9FcvGgtW+JEHSIsvPpq4X91ZU7G2qwKMd
rdUBRh48N4UzZ+CwfENPSQ8OCyO39DJN6HQ9im81Z/eqE/LnCoGXKjJLgjUhpwAYNX910IueEBdp
ToyyDvhAsUm3CY0yVnJ1p7Xzdirs5opKjFmE522tPit3UQePH/peAV/+TAM6vmoRzqzcNvVzJmJz
XzFF74JiEuOpEmP7ZfYLr4SCdRKzswNaPG/GgsAyrB/Tfe0x0CtG3GvBhNJZarY5LiQeuzrfkSZm
ndBCjCpox9m+sOhYtxiTScBv0BE6rIeLoO2NT/G6yMwvcg+oJSgmjrkuhUs3lOtVDVTzZqkisdF1
7TUjH+FiAAS+kxaeQwylESTAKztA2MXQRT6gENAmwRg1vpHl9WfBJtGrqE68swWz9dB11lz67FXo
z2mvERR3qsACt/VhZ868y/A13Qm2yfSYvExxGl1CwfiyCbAQ6LI3bKjwnj2eGicEnOSldSVhpHV8
96g/9zwR1wCv3nhCuMQyjvn2usuw55MC8K7LQbZ3fRY1N5mYmmctSgvQ6KXaXKymW92DubwaCRmm
rjFf8qk09jbt8KaN3HqbzJnxc3Xi4WaiKv2QZnN5uJAMf00INT2xi52Ep53CADAzL8YfmMD1XeIp
0PQoudN1IkbgtLEDx838IAbe+oopYLgsPZiR2XCv3AsrMJwLMCQmaR8uNPhPnnaR45QY1h3h42FX
AR4/5N6qnoqBJUDIYgjE0XqXj7in1ThShC69WGHTapUEoD9v7aYeT/oYG0dMgvn71JAbZjyAZq7z
uE25xa86Rp97lrax6j5vWu8tt+00LKtJvBZRG+05mZJD1BvhYtjW3Tpk2peSDqHz3gXcGzvdrZ5W
xcGSGltZZdydi2Vyn+KJEI6OH+UBUyDsY+ZTGusCNJs+x2lP7ULun9jQFy0Bx//Q9iu2j1nGuxnk
aLgiX9GTkguvhDH2fkVXzLLNerJKivxqYItMmafifIFV8ezPshi7C4WInw1sbAgq0+vPTdwU+zrh
lmb06+S5v3YtyTIncptvj/UGh7FIcILPk3adsj2B7RPl3ThW+b63hjcQ2DHtxYVE6w7T8Jn39huL
JD5ENHw7xfrm1vN9hUAasPMZIdts/h97Z7IcN5Kt6Vdp6z3SAIdjWvSiY2aQDA4iKVEbGDUBjnme
nr4/Z2beS4XyUpa9LsuyNFaVKEQADvdz/vMP+UWDaHHb1OpBwOA5VqjIHuAliCcGtMVXzISmj03I
Lw6Fa7DU1Yyt2rGK+Bb9sarbekBzBt68uNeUWriewsNITWerRNlJvK1VfDUxJcEOdur927qrZ/dT
64Y/esbmPhZhIw+OYCRR7YwBKkNYmvseLdiyBxorr1VVG+VzxQZK7RUMBBCHKTqEOcqPvoFHTzsm
YkORB/CNFuXYN8p7dman/mx6YZTchlOcXXqxYzUP2GvE4T5bgEoK9AMj9tarqHOSbz5cVuPRqcPJ
2aLkgX5RGgR9XNQeDjyFYTJphDezG9z2Y0vm66qZoOuYWM2tukh+xPtxPDC/9khC6foTf3LaBYzz
1yhijqqRV30g8Pg1DeYvKfEqT5icGwdqkcdigSURu8I7coKQfW2oiIQkXDmiwppPWKfVp4anCRzK
1CVW44tOPD42gYszhDT6vVVMMxwMXW7Zi+hJp7ebS6Uu0nBHcCbE5zLsDqRkyXUKWrGHgG8ym5F3
+RK3G4RE0cUio+6CoKPw2ORCHTuTLCBUQ+R/WNVVHLpEdhD8+bm3kY1j04xLSj0orIzbYAt1Cy83
lZXbMZQVFI4YW4curBhN8JgPvVmJVZeJfO+YoflD9jivrqu0IikDY0Hb+gZHxvU/tmZfeO3XXkLp
dx5BmKg41qrOFBnmr63Jf0adv2niyNw2aXv+51HnNfwz/Z+qUm+nnX/93t+dnP+HReCltFBO245F
qfzfnZxFk4fBJhG9/93CvWnZzD8Yj3raEhA3Itdz/pVzJna0P7dsHCUYr9ADQry0dSSmbune8IOV
R4hEWrWpHmEs11Rgy84QLYOeJae8czpsGFD0QoYXVgdrw4KboAtGUVxB7pgfwfLqegVqBeetTJEB
rAJrLpt1GuJH1SgIUIw0q2cUIc0iKNg5Jy9D5c09/tYVnghWt1wjp6Goxh4GYWAsp5RXtRi+e9D+
+3WtsEpsINBgBCFt916b+cKYCydIP+N0+0pPqkCx9t4gcR5yJm1KVEDc4WM6xSoci+rFDiBUgjBD
buoN+2Lu58RauUjMiwpKQBX1zQcrXHogLPByC98V0/e+kc4UuTt0GoZ40kMwtc37aGLKlsaG8xxj
doMaLRjB2C7LDgMym86srsbbWnh9jMTKH6MT5tMxtO90Rik8Rqa7Q+GQ1xJgMDdxjMQwHZJQbNrO
hSX1n4ysOPA+TQ3h6XtKKXROBsmr6HtidHChxWa5sdCP2j4AMe4UFGW5CzfNXdVF9CXXld6ga77y
tfxrX0tBK6r9T0s/dca20LXiWNTevneXTcd/0/zD5quT1MMJdRRlZqorzkzXngunzWbU9WgDLVLX
pzmso2urpcUlp6N6LWIHXc82+birZV3d1rrWdV7L3q4nG8VgsHU3gMY/pro+NnWl7GVISHHcJgaI
uIDvhq6osaabVnUw1cgLDIyTCktdMJS2nxNsG5GcxOVGeU1xwUi0O0qKdqGr91jX8QNNOuc4bTiK
m3pvWNT7JOpgejY/eEVDK2AEQfvFKbGuytPY20y6Z0h192COXX7pmVm7bZF5otymyyh1v1EbVrwn
4Cv46r62I43uTAbdo0Sv7cpUzeYpwOCSCL3EMo7Fa2sz6y4HRSBG2XW9PJFP95AYtGAu/qTAszRI
SrjWk6t7Jjky2AyzUGr3IXhOurdievYd1ZP/sui+K2BORCSg7saIO9kmi2oOlu7UUlq24bV3012c
PSx2juVKSEuou7xS93th6VnPk+h9jPkL2kExdhcEZWZkcs3ButddI9bV0Y2tO8mUSJHLUXeXme4z
0Yc4d5XuPfuhSsBn4+SZJ4o/rO5R+3LJDn1RVKdUd7DVazMb6r5WNfaCsq0brnLd9eavDXCoe+E5
wYd3RaYi24o9qWufOeFdQK8NZZJX4pBNDbYLla8I4XQj+6b3+/aKQbv6OL224vhlModIB3XdxWn9
0Kf9iCSV7t1Gp4hNFB19qXv7ZnC7y86BG7qdegAg8xUGsDQi4GhsABHNuO8Wk4l2Evi7RmMIjkYT
8LKbP1LRgzAExkWhMQdskK4zjUKEfWxSqzvT1gKiEEAVs6PtEAAvKo1iEJ4iVrZGNkyNcYCbg3ZY
LaYpiohKvHamzaJRkeoVH6lH0uXkDJG6kONdUjr1KdaICvwr+y7UKEuv8RYGigOTVzAYQub6j4vG
ZQaN0PCedJtSozbjK37zCuXkGtWpNL7DY+dtMcZ6F3hp9c023G6/+DmQ0BQixEJjyRRAI0beK3g0
aBwpEeDGfuuIH3Q7uu7RiNOssacAEKqa0uE6DvNbTOyDk9BIFczfbL+QhrGbXoEsU2Na9DrmddCl
wcnAIuBungYo1lY7B1c48mbA79NN9gqSWRov63vkxosMANHCsUPDjmDnWJXYJOMGBYu5t4vrHpNW
nKPZajQmZ8BaP4paWh/QkTkCPr3BsKp256/xK6SHax4dWK+RvlZjfgRBYDsEAMRZwkC9LsXnRGOE
mUYLa2DwB6thxB15nXcSup02+pqeEhlu/dhS/50mpIjXg0YiK41JcnyO95kqASp5e7yrQqOX8yuQ
mWpMsyic8WhE+UA3bw0nXJrso8hEsfNVXT+NjtPeUuuFcLaHZW+rKaZZ6atnN+jLL35XeD9mlXa0
jB2mOUEQfSNmM0EAvASrsKt2Y+n3l0TCORvPMru1gS9USjfYGjDCaShWZpsNL2QFWsy4xWhnkBmM
5JjFsn4K8aDe4r1bXvhOrm1wXdjDhbSInicR7CNjUNfdUiLmX+wo8vcF0+XrHuuBy8FHTp+RSHAR
B/4h6FOBHZrgfIMU2mWnTprBTeLn7XVqzaBGflse69LorvHeIEhOpgz8M/KKjKHoP+J0SiJeFQzw
JiWpL6vWHvu7KmrJzjGC+btp9wzCg15xXAfc48ts7IyHOHbc51qVbD2pUUqIA0ZS6E27oh1aUIJ2
pl/eeGlhn5QZFmxLw7xJ/Wy2NBfd33td+bomRmUzCyWYM8ekbo1qwX/BgqramYQ4SXLzro2ocD74
UYQxnDnZVyNJLmyDs7glms9c40FDl++0xxoN1R5Tb+gaxDAHSS2ue79LgJigSeJ5V96WzH8ePb8b
CLKESlJDZNgbblIgAnPRQbocjllKzgm++tXFvJjtHeb78iv+XAQ7wghZaOiG4IOF5/euqFuBhrix
HvALjyVocyVvGdPpLLlhCu6yqPD2Y8whO5r2Fcl2MEzcXJrXtWldd9KdjhD8ffS1Rv097mGirIx5
RGvf1R6TWDjrLar8dRHO7S0S7uo2nav6kMRCHCa8+BGBKEaOIwTuPcmp3kdqAfEw2XDGmHzb3g8f
sPE5x1d2Bx3+E9JveFVJcGcLnOT4fib0FuqU9iDY8hjCEzJxHKvGuHALhstrT7oNInSjXr4q6FKo
NonLPAqAY6fkeJtTP2JpypYsjtS5pQNKd5bisO5dxmk7RBEe8YLkdybQyWV/sqO+3rR181SYTX4z
jIOE3byYcs95R5Mp+3STkf+yMwi9OYgy8288y5s4FTz1TIHmtnjfQZmHwXDoqyREUpwGUJGsxkoZ
Y0TWmpWd3Y54yGPCIKfEWXmwglHFtTPc5nS8JyQCRGeB/uKac3HTpfXIe2K7DYsjIFwBWu1WylTA
dmJbIYmBYpoAw4lYGmGOHwYzix5NyNqPEn7wDthkkShJaoT5aRdcLmAw+RaayYWJtQ9yWzOxAclL
TjCc9MIL1Q/Ngge5nRyTDj3wSg2WIgouQhCZ1yJqv9s5XKEgXaXdbPkE3hG2BechxfLBb45OFtd3
wBD2tZTNfArqxtqQ34fnGejUMS7GZRtR+H9aGEgm0n3Am3LEdxwKkXIsvqU85qlnfVYeUvpmptWt
8UCjJMtdlM2YgcwGMqABg41N3RtkENrLSxPPX5Rn3PkVuVdBPLibbLGQZNbKXJddMe5N26DFdjJt
SiAuVWYh5U9Q3QTChiXhE1faEnJqZxQ38M5vSDCyr1tHPlstEY3TgO9RlEINJ6kVk44848bkY4D5
z0xikm3Dv/JkgSaitnfQqnfIs+ejr4abGFbyk03kY0pvDgfPdItmp8ONkCiQoBmmvb2BsNitSuJa
PH8iA1El9vNsCKBKtSB4geVPeqx3g9o1XTOuSq8Llt+L0XpbkjbCh7xr3UNFAhBpo615reHCzQDP
ck0qKcdcG6sLcA9/h8/6skai7UB3wJcHikZ0KgxM3YM0mW/wNc42iY+Zw4JRuVtXDQS2CiHGm671
Hzja59xwcqiFY9tS+1PDxrV14/imMYxDSTZR76sLAgho64zJA9VYfHZpp0/dDxLDrK9w8f2CIxu/
wvcvfk7Z1hfHVkyYKL2JYQjOLo53auPOS6UurKlsvi5JU1xVKotv/DRI79+/lJ5JvjWK5VI2mc+k
R+ikil/0oaqGRjPFOZeqRF1seUcQDBdzVH5//zpaxPjLhSRDWJp+HLncc5PntJxn2aRedIGmed7F
EEyYXqDwyArV3dZNmgZXQxCbioeev1ReREc94nFyQ6aTbq7DmE/3/kf69RHjNY4XnAekS0/rnfX+
PcLEGIva6IKAPwRaOXbNdjLSQcPOm62NGcXN16kfeM4YjB1fr/0f/Og3+BHGy+86+P3f7OXLS/7y
Fjr681f+Ro5IW8EdHsk0oI0FTf2/OQC+jxk9iBJPk16Sf/O8/+YA4DiP9hmZrInywn1lr//NATD/
EIKAK94DF8SSpKt/w5P/h7fJR/XFEhe2fnv1knuzayS8RKilpHEIDIMhkkrm5dCjeHl4f+X+w/7g
e5qzgCrA9BEc/nyZxWrR2y3gvhyW1kNK0NmGQEj/JodHm/9mI/wVIcPV3GInFPgVwL/g8b39SjyL
hHLZDg+zVQY3ptsM165j2Ue5mNNt5ebMc97/csjyf9kqkBq4II1oJCzbM6GNvL3klLZObXlMXNTc
IFuihemuaBMxNiA6pnRwGhuDJ5NNjSoR9RAc/CzTUjDEisW+dqJ+7Qz0jEgi8Xmv4DEdglIjY6id
zC/FpHRYdxsQChIF+3HBQTV3Z0E9OBXweK38LkszXPuMpnu0Orc4MlNlmBASzB7OnTrJKHGKjR0V
8X6uCV1TEaVQ3bX5nTDk8j3gMHyKU9k8eVV0bfazwtAqK9bQJMzDIuyUUoOx0zpO7P5OtH3+Y7GX
8oYCKnkUpkKdh7fvDn1cgf0XxLC+LEb0dTDS66UWmG+ZOAnX88hsgfzerLPbS8/qylNT+eD6BKC9
UFHhh+TqQGa85Q71TPIX450ghDlhiPJr62P67C75dBeUS9zDrhiZKDA/3JmtaJ7xXQtG6qMY4j5S
t3mMxvY5QBQxt1dxUSU7r/DgxY0h63xtxiWjNtPOiy9941XPSR/5HxP0CfcBGV8xBXobfEv8FjMS
K9Ca6FzMJaZoiZp2gGhwOU3fjr+kcaY9TwqZ3SDv9FGmkmt25TFwupyBGZ78eckAVVWzIdaZtZcs
dCxSJc6Nsq37eKJ2wk96vo/rwN228HKfc68cduVkdtiauIZDyenm37BujPdxEX+dm6TCwQ372Cjw
e+r1xYnzbcvNwb87uyYWBbYFRoZ3dqGWKxNT4RazakpitxhMY5OqJIR6XhofJEy8C+bR8jCMRbu1
6WWvzCTqv0WEJn2hP0yy7RJBwoe6r4Ijt6DdMAn5WncZEs+xOeHkRgCtRwSNTUlFjX8JIx87cTTf
QUuCXh2CP8GrILPNyEkNQhq7LoVk0Bwi5fCq7jKBxY4ivYvmNc7qyYvj41GNp9xnG0ezTVy6My2Z
W9+HYyau3Li9daYRnNf3PcnS5u1B8jBcY3qEfac1fJ8wwds5De1sKorlSzcRKM+Tdb6Ah6Q3oJBi
ky5ddw/eZayLzr+v60Bte2f5ZEAcOYkF23AxL+0Jr3QohwEsE4Ki+nVkBcNuxuSuGDFOt8NSHBQz
8kEy9hri+WsBjiJWIQT0ElkkGAA9t4+fN9PKZNikUZ7CjBe6+5+z2l2u/DGbp4ssMKMZ/DKqTXMV
GkTJPaXtKElZAgNsx4gbUWISNEOEepBN4kcgDSiC/GF88OYu3gavsDJew0DMRqjhZkcjz0Hn4w83
DpAmPk2YQPk7b04FWdU+FJmNyozZ37VJq0Czo7xzd1FKrXI/pA5/0q7UEJ3cugEIL/OmGG8jsq5B
yCu3buPLIDQGsPM2HJ1nUcVauWKicYy3YzMF4ikh2MrZ1VPgeN+wXuJBxV3cGUd6VI3UpzmxP0Qv
Bm36jIV0+iEYcrVvzIJtuMw93PRNZBpeOOPQF9oC97Gxd+2jM0HapJ4atJ2XEQd7p7Pt4yjwarOm
yTmI3EDfNKUzOZv5ElgPIi4Zd7S1/p+xpA0/zFhkfnVRY2IdB7l8R+q9fVFmE9ftJYHJKdTjC9gh
xVFhU7Tt8p6xaF6H5G8R211e1lJCgPUGz9ph1VBCrVAkNWMVuy5akwaUkS0z5DAMPk8NP9WEUX1Y
WjMkgbwweuJHhzG/m2xZfZeu9K/4IIooKSHLywoDPNADN8ribTOPoD2YJd1g6Oq+ZDlhpyub8PEd
OVj5nTHCpVqnCOGLtQELPeZmdPkP4TfZEzLr6TbDu2LZQDYtP0R5rKpVSxlhsXmkaHPjMPuzzv9P
FfibKpARhe5p3psifkVH9lK8rQP/+qW/C0HxB51E4AUMCqlLfhohmn9IWowAhiRsUQyK3pimMHiE
OIrHc2C7TJYsPsVfhaBk8Ii+0f7LaEV7QP8LMqh1ZuYsGDpTM9E7almmNM/7x3qCcFRnLbmq6N27
ej1EuZoOjTOofYgfgUsgQjznJbaMljE+qqmQF4xW4gqKZlA5L/hJFsLazMAdw4TQ0l3mZsXxKJPL
SNQGc8aQvCwmX23T/saW6KzgEz6nlWbzeVSWjiPOPzmGuCN0l6W5JF9muke4RPzbmMDqHLSLroEc
83cF3zlxlktKqLMeoU8SvSr37OeCz8B1ujKYylxijn1VdmB0a95Zy90nktRy8B6CiQ5WY1bPwVgH
9cQcZ/DkIXD7Idw5EZGwF6GnqPCWAXvDVQGOv+xF5063fqHghuLzPqFho1bOmOMuexkW5SW+aCQC
RqpYBhjnYcMcsanzZQ3hoEixUSTMD+x9mO5Jb8LEgxLhpSsqWB5J7XOpIA6HaNt4IeEU+LRZGO0B
JPlrlycC3tq1fc+mg73j7Crx0Fg2iwB82nlpCPzYE0cfYADdVdYJeRI+Xh4GDtF2VMGIMaD+5GYs
s2ZTx5F4gGxGXqHyyDlZtU1SPxuMrDhVdK86CeVPW9sR1bMYxnQhu0/U8Q0tPZ8omB0GvsBL02NT
Owz5GO8x2RAICNtLUUpPnJZ05Lx3vdmtPgm7L+Jj17Ssv6jNlrUBbjPcY8AoHgwbx92PlW9Nxmdb
dNw5ReQkItiunMoLik8GGkMDGWYdugaXzqqB/xdCIZ9OJANZddOCGcjKwAImvg0Hq3VXZVPksZ4H
8v2TtHBekhGdT4/b0NPQN/x6MFpNvqmVexfDdFzWZltzk9TMHGLlyq5rP8VjMVQHepE833IfGZk7
yua2KPAiknacrl4+zEvJYx0EsUCX0UII93HRj8TTNyeoFVqgkaTfy4DhusXZ3hke0RLDeI0z+nJn
+GY8rZKJl9eO0PRv6lrhcEEDxkuYBRafsnE9Ij3w48wwSGFIndG94KM6TvMDyROITZ1g8jCcDDH0
WRj+vkRJ51wTouE+GZyHp3Go0OMy0XsRBF0fwFulv1ai8F6KCDFWZZvJhAyOJRvDerwF4+10+0AI
zzrPwnQ+IgJmSOeUXvDEoLbt7oRamEQ4g8eyQTjK7R0V3pU3HHEYkLdORKTMOu9rW8d/ST9e7E3C
ihRfx3zi2ZFhJccfM4kd1TM/5oQxTeN0j9GH9UDkQ6bWMB6cl1YUECXglVkP+ODyeLLUIHsUBifP
loIoy7eLV1bP3BleLuxAeSnxP8TrsSVbpP0Ewjfd+2zxzdZYPG6wEqg39inDx0uHOrIiirltDnDJ
STZLNKOC/KhaJ8vj5m4TGBKtvLLnKi75x8vK4m0LthNqTgTEgZ1j9oyB7WXBXL55ICDeMJ6MnrCS
qw6NdYNcDmvbXTbbbL9LPs7Bo5Jmnt6TdtwcptxoavxJqHGWQbJBLIRwYxbYkYyMO/hIZcCoihtR
ARsdQqbH006yq8Qw2Dxhr18XcjoZPLjSCHiPXWwIYTA1zLVWEzn2YGySqYLqtTshacGx+2nK/F7c
JGi6sIOPoI5/9WAAnmLXxwHez5gqr4jLTqYDTLQm+dxYzRghAuqj7psdEtn8sWGHsOL1FC5Og0qz
gBG1miIjDLCmjOAOIyLX6Tgsp2Nbezzzjvy3UwKzc/ro92GdfnegM4t6JWeylYhzGYS4yTl/Fuir
PaTji7AQfi5wmnZN8yIWNolWjoVv6QqumfmZDG+M30m1ORW2GXxyhj5cl4v1wSOLU2fllP3jXM7G
Nu3aeMPCwHS7x8TYzvBptcNQpahNh5HcEMIONrGXOweDhOkRpg3sMvUxiplY7WTluGjaSny0UbAy
26sq33xC0CzWeIZ9NogwILIKa8V0Ljr0ivhPH6xURF+yNvS+MygIqV8b5hSZe9WPNNJb4q+mO7f0
os+OPRRbvJ7kpixa+97HOumzJeN8JwozCtfekjsrs/MagstpQzycDuBmQgCEVRhljyJpPSx42263
6A7OGKZpXTTRsh3ysboZsgXKoRz6bQ8ccMe2Xn1Ogj7+MEjGK545JfumbjH1xsGGbJ2y2JOLpT7Q
RmaPYy6h5TaQPa4CDjAGafVyzIyAZDtbItytaT1XmYctgxrs8oFDp/pUYLEfb5Kl1XNYs/wITUPf
WqLgV77rYGfuev10qtwJtx015Jso9NofqvEaTCelJBwtiSBsC3FyIpR9mxgq5oxZLeXApm3EcFkT
e48vPOACMYF2eeHFk9hFDrTtsKz2WlC6wQqh+pSkTTVySg3uRYHJ8YCHktefauzePwQVvvUGmaM7
xwhc5lDGAviPEeXJiLv6kg17PphFMV+MhhVckJg0bue2ISFbSJhR0JgOcdG6D4Malm+mmSWXEHWW
y6Zogr/qdII7o++MJjPg7OJtzOIvxZwkRJJ/LDajALeiM7yNyHjbT3S229Qh5kyBCNbmaHMISaPx
kasP5WXIW354U/L+w1XPwESqIs9zUDMJRGpavnSGT8twIbUJkjXTV3ZRJRUbQ9UJaoz3r3MGt71e
x/W4CiAOqKV5Vn0NQAR9G0Sk+KS6wvDMhj0bb89nZwrZMP79xTzTBNajQPYDeXYr8SVqaYbd4Eim
ACbWZSwvSL/FpF7haf3+pX4tZGG1wRanFjetX0cbdRR4lUEA05HUCuQkcCD2zhhkaJW78rL1yn9p
68N9xL0FAzOWiQlQ6p/Z+lhIQMsiy2HYovR4+vMIKmKTE4OoCqqRVs3c3ve/o75db8Y3+pogwEwv
hAZofynWZ8zru6Dp8Bwmog9fU8Ok+GFD5QQuJsEZKEFJ7TWJ2/xsGgnHx/sf4NdFSog4HCKMjJgF
4g/zc+lOGnBtTlnqQmwBZyUL3L6YLPr9/4+reHjjkF3jCDqTn6+S4ZJKw9+6xwjCwGFW4LqeP4+/
uZn/9F1oKMn50ZGJzvlr7na2qB2D7xLUeD65ysvWYoKx9v53+YdliT7R1rM9Hh6+rD9/lxTvBlWp
0jmKEOgZkS2LYphHb9rOYWedumqCJ/P+JX/dv9jT2U20ctLmp7PbV6gBglXmyqNRhkyme1zIFnOg
FOkzjHIKf8Z62G0Xlsj71/11Z8GxKEBOxLfFuuj8qwYC6ddSOeKY9rzdYck+2bl4xi2J6/8mQPQf
viKLw3Np4gAu0Xv+fFe9bCR0FTPk4yt8NOdWebm0XfWcSRZMqjs4HB/+pYOvfvsYwfDaMztlenRu
IDaYBArETDKOMEGbQ5FLon5NlFs0Or990zU0cfaqB6ATDvaszK/8X980Rqa+yX5yREqO1WNi5Q72
zHA476thaU5lkmHAEhItf0saBF0FtVZ7GuqBEEJptJLmonReski036y4tak6F3xqbv3UBWB+/7H/
0ycF+iC6B/U+AM3ZgQI3YlQz6RlHvJW5kCL55BnzGc7LIZEsNRw/f3dWWr++u7gb81ZxPEP49z39
md5M3iKSPUTIGXdEMkmtOzFVqFbdNHXf/Aba7jquQr3eE2Wd6j6rn4fBWawNYUjTPWyjGmZc1C/1
jipJ7WGK4ODz7+8JOyVrxbJ5duceuibQ74KCyznmi0/RbTrJZysy7GOLOR5itdr8HYzzy7vnMkPj
bQDKYYnK8wvWqtVF/7wcYYbLl5ahRLKa64JlOmEF/29LCC4GbqRD1QK2mvNTwF/wy4hq5CQTTNDb
pGCYj38/XY5jVnRJ79/KXx61vhgxy8hw9Il3ztnPU5T9bWjOKBcdGkvyUlhZvIh0ie9fSOhB40+n
K97Kri4eHL4cw+azhZzZMUEqmE9RQTQMTkx6uH6Nq0eXPhKVs7SXVTKAhMgIRDoe43yiI/HshvgW
fQyW9XQfM02DPTLSLK3x4UcK4DXNATtPoCxQL0JHMo1+jHVKczyKaL7tcJjCYv39b/LrYnAsyjsA
08Cxf3UBVwWjFC9v26NYMDgcEUNf5hDo9pE5/+uqi+kvawCqB4Atosuz462LTNENDA9JQXDtC18k
fP+6rJH4iKm8lMX0W/zwrAaCosx+KHj1scZzzF+eUrHktkWwgzxCJZff8QgYjo0Mg6dXQETnm1qM
TjPnsZwm8ZudTpwvEcmVXQwkGWIz8qcSOhuPyyzslByJnUHZmDKHIFvHTdv97C69Ta7kFPpfXIsA
DeRTrdWegqjkDbSbSB3g3pIVLARjS7PPQRGXVOM1dePpxgLl2YL9LOuowasa/xf+/lsP9SZ5deWo
HBgGUcpQFelFeeck7fLU6OWVGRwGeyR1mF8MzVxhreq20P3GCWisDVNwP/ScHPRIryJv40dYy107
ppa+mbji3I2gDScyEYz9JJV7W84WIT4lRnArUGziErACFuYVsDQBaq3n9AFWS0111aWQItbaOmbc
lFBHaaAXheOwstZyyBz8bHqL2Wyx6ok37cC+TXzeXtCmF0QnZ1YCeNRXVmZ9Gxs/BRQ3Et6XYKo0
GDpHaXxLgB8/a9ZkeeGWQJT7oAnC+OAOKV1RUeNyuV1q76/ic0hDkJcg03VNXfGuxUXmzD9Ay9W4
hnDd0LjPjNtwLfGN6R4Dojy+tfMyK6+gNA/dXWu3PBBRebzdpZVX6X2JJbW1afoO+rBluiTAmMK/
ily3TO+9ymq/QdjnW4x24izfbbfo5XVTY5639saMxzyZil/kqzsvDiKU5UMFISsgwjmRVwN3cwDR
gFy6gwqdolWtiAPbgIOAXHVLDBDuw1cneMwO+Rt74vKsL8uozUumpDc+TKXi0nW6cGoFZiGBcOLM
bsVNMQ5Odw8PFoVeynLBiha0uVlbs4dY0zCUvBiGpsVfoO8GY72QWzhuXMEW7iwRK6iA5gl72RuV
dyUHzIAv4slAp9RN1qBOJW6tgry1vl32eCrws1ABKGPUm1PzYBX48+x95bDAith3xclQDWfDax0A
Zs/qWyIXqCF2ico+YnBpz/hPmJOPtdlcTj+Cbglv/YWs3D8hOCfr+TB2PFkPMhHOiwrjONy2THmr
w5+vFQ6AGSuUd2b07MR/KRwF9DY6s/VgTVasDqC9YPOik2zjjeuwimrfpTOLM4f7KlqNmdtJ23+Z
VTkOu0mBw/85mrF8+UJ4oy4kkJqAx8GifMmtRCOxDfA8tka0P5NlgsC/Hn+Y+QEyxmBX3hXOOf2C
s4Oakl3pp2Z7mQcRr2leGUwasllyY2U4SHuXkGKp7tqi5oNYcPibHV5u7X2xWPX0uZ88G/eMzHPS
9N4vg6m/xovB0gYhhVz3Tajm74hYWbIJXoXybrYqUOB4pja2ef9GL+c8ZgxAImIMXMFakUxzMJiT
ne19pDBPO0Jfmq6scD9WQ0VySRguOdi8kSFByBoivDZzBii5A0FbfCAJvKqOuUn8XLcCIe98ALKl
HxBtvx5f/5mT/mZOqsWJbw76zUv38r/+9No5veTf/8//Xr9k6gdTEvUTYe7P3/prTmpZ8g+AFokH
Du25tsb5L6klhTmDUoo1KhsQF+SY/0WYk4RLWJ7vMrvUUstXLt3fhDnxB7xYsClQB92+/jvCnHVW
Ypm09FgqIczEBxkIQ+rK5U3dDvhcVnUPFEnQQLAdxpCynfQ2Pab3xgFutjMfkwk1+tY0U3KLSjk8
prJFBN8GRf3xzd37B8TtfGqrPw3iDeGRSWrqwll/2jefBiJDlQZxP2AgUlgn1KBs3T1JaaDqA54Y
ULll/+zxapDSmPucPHWi51ThAkYKLc0rvgVdR+ocWdb9RmSZ9UiWhG9RDjjhd2s2rOl3JepZMfz6
iWl7dZ9Nr+efl/lSeeytwdyd7MmJoo07LdnjIGmRdh1iSGwWcOZNUBDC21jQekGCS017n1MbcJoN
ZHihVsemTRmVs2k7VQ6rLo81ktSQdbeNSs6MtA+OeRtwhgDsBU/4tl6m2cjESbWGew2AMeS/Kau8
n+tuvpRu5cjy8IDTAKjO6m40s9FoVFi3Fh11XBn5bIdICFgalZ7kYmQUfKhCK/v0/uM/q5KRoWsq
sAdU8YpX2PpjvXn6jjlFsiJ18FT4i3XCZq8/MV9fKz+Mn96/0lnJ+nolaAh0rD70burWn69UIc5Y
6iYuT35lypd65Cjdh50/CySO8dakQ13WtjkTVJDYzpj/btHoGvxNX8PlWSjMO0nCBlCzzy8P2K3g
/UNo1Dr5lzzpnZcUN9Bs7yx5u3WxBUUGx6Pfj0xRtWdR6X3vyGu7GPEux0/fbkwslRnLrROibh/t
phIwzfx5/l4ZQ7UxjSUnepgg2ubg2FTCv+lmzgmi+vNjaC4sG5wHWEuyp719UKbbO4XjhMa11Yf5
i2q0dAwDqQ6rD1yiiuhIb5N+ifygumJ4Fe/cUk5kjVqD96ODlUYOIOXHWpbJ8F01NmpnB5eKPxne
/+PMAMD3/C7D/4CODOjG3srbedYauA2Dlybu7OtE1lUY+JsuiKmUuskOdh08t3Uz1eYdSkSnX8Vx
jLDbKvYwMKt9ho3YGn/f/B5LZLpKTvDo45jkJdmFXbeqnLp6dElN3YR1EcIQxSHs/7F3HttxI1m3
fpW7/jl6wQTc4E4S6WmSTiTFCZYkkvA2Avbp7wepq1si1eKtf9yDqlXdEolMmMCJc/b+NiHHiNdX
YSrLy6HW5KnRILZEkQFPT5sRjQWYHYu97aj8xkyjK+gWsEHzzm0uVdjcKRRgFlNKpPZGMjFjakU3
U+4PXnqex7b3OdQ7cWQWaZxDXSbkYkCfUATcdAmQqhaS8IAneG0MtkZ3b/xWy0bddrpG2NhQKBcl
RNNR45jmXRMbQ7YLXQ3EKWyY8KsPuqQHFNtoT13hwqutpXnIqrI+GI2fP1OIgP+urSK7TfxwdBl3
ieiILbkL4HLUO0OY/qlhcL0RjPO2BpUeITa2SwhDP0REa/cmZWIhrXbd1f4JBlNEaoxRqT2vGnMI
Sj0l2EC5+eNY6PGZ2fr1rW0pWJp+qplb6RTzF8+pCGlkRjcDtvbgLI+j/sUEKPoqIxKnSRNROqyy
yOyj7ahS4EjDwLAq6jHYtFgXsGBZxb7kr+KGEy0Cx77o3VWKZ1ML3HBAY4cjal7hLgwDC+lbsWsJ
o4gE8RDXgwVaPZGtnsNUFY3aWmrwJXgYdzx3mGvn4XU3NKoAlpkQbtE+xzgmzPmzHDCtFLCmWpby
6ps5Famy2lWnuq7WL1WmCG84+kkz73q/U+GhaBNGzKmZV7ffa+h0stgzdlwDwASNvqShxAWZaWUY
8j5EaQzC3MlwMQdtrozwFCOcdPFUs7egTCRzWJ07kpY6Po4QrtBAHomN0kSL0/AEpcdyiDTHD84N
Bziy2JYkomNTanh5hZuRyA/UgD4ir9UUsqUJKrlsfWK/Y2iPu5KpvwypCsCkR4g7vNlmxSyBZ3dB
Ebe0HPCnRfJKJhrCkCpKvFetQw5B4k9FGn0iPAziNtHM4bG0MMLaaVCOJItOe0nXoo03dcQAmpCm
np4gGRllsp1yp2AeKSVBLraJOShwsbXmuxYLjRZwWc0HrS6WnqLlICnhH1075akOHL9jcvuALMEv
DlbrE8qbwV29IZ2H/k+qVchSaB5JxNFubMZqR7pTXd7yMraOaTSb2bar+QSbSpHKtEGAMwOvSqd6
uCi8iVtb41FpgREb3bElECxnlIspcAln4XIiCaA+KefUml/QhvvQwvgA7C2nIm4O0C3FPkpcQlDN
jGk2kY5JuJ67MLPpWbW1f5WGQyoCi4TzeVXU6aydoU6HS16HQO0JlHFrNugxm/I4MdiCZ76IcWzx
95B7oxXm9omshjyfRJvZNSbaU1suGgAG1ZlnXiJqSRAleT1M9LsJPm936dSgJUAhNOqCKTWvJMbP
GT/gL63kLQH1Rvl5NuAoHBvSeMatHOw5OcOjp37sCplZ0t3wiIXCLVeyY9pIZ6aVUnQGW+rcajJJ
jmS4SSBPf84RQtOOjtL+VtrO8LVuY2vfu6iQNl5Gw2dVAgK3tnZe0U4AqGBczmNtiWupbLaUSuNv
/BB9KXbUkMjMIk327WiacBJRUJmnREOTU+rNcnOmaSN3bi5pJI6TYOOI7p5rg4KJD1ZJFt0z3mD+
PS017u6CVbJdo3JEXaWkH5pXadux7zM9ULyHUaRDd6FGtRSfixjMzjRn3FSguoZDVc0oVpj+oXTT
v/eUiuWjD6xPfK66MMj4LvkWXQPgbRVnFXtWP8MqCoAfDNN12bo88m1HVRDxZ6yppirjU2OICcKv
Vcc6lxu1cndRaDEdJsBNzbgddRef/dQ37K353+yz+UYsIKNvLHWyKov7EIvJ0euTxCPPys64L9BA
fRnKRasDW2S6sdTI5jiizE3PgIZn6a3H22InS52uvR81n5keAHCMRZyYx8ojHPcsRKjcr6fWbTAk
upO1w8Y2EKTqNtO3LMdBO3ZSJ6BMhyT8MDhFJPek3hevE0Iw1hDgQPGafYAHw82cYrnF0eI/aHpY
bFFtRPgfBMvc1A7xTVIpeUbizRJta7ZmxLLHzA1Mhenft6mGGBDTO4/JrIWWfxBlZTQvBQsy9kqD
W2pDC457JLU1zigjvn7DS2Zozoy2Mx2gCjn4iDy2wKe7LZH1EHP9O22iTD/OPu28ZyVLqOQFPdf+
kAxEk21GTN1zIIbIiQ41lwXEWuY725mMdnUxsu2/TXscHJ4r96IYe+ijAwJ6KCcGDZs6z6rqogSL
cK4pnaAi/HVFfxZNQx0Hns1W/45KRD7rPjxHoGWJJFY6hpGNKI+cWN4CU3ML09RIHo0KJgsSKSqw
6VOtLFRYcQPRECYfgqWjFtbD1ziC3xjkLnFukEx04xpGVjjv2q6RCU7OjicUn3ZqXY0IyWDhM5Si
bVz3Onh9IxZjMFHdyA3BXFy1AVUnsrvZLVg7pMw3xmiN7brPEXIDfWi4+zMx0mCawkmXAR5qp3n4
3gZK45Z7jTedf8+9Xsir0i8NFlgM+unWK2I0MmP3OZpam0ReJ18wiWZJg2iwIyUuoK94/U0TShRr
U8QdvakTi6vJxgFFWmIpWpduW8fWlTnqOXKpsfL5XiO55hdZq9FbK5hbYHIoi05d5IBV2Ub6WbQl
b5V42WFEVTU1guceEQxqHhHG7sX3jcd/OykfdFIYDDs/bdHed1Lo7bZfnqufBec/fuavPopOS0Sg
WGGAwpaJlM5/91F0nyhOh0Qahm2MuV02An8F9Bj0UZgL0ORgD0ALhi3nX30U5x/sC0xGJYh8kBbp
/t/Rm7/N50EBgmGHncYyCUH4/nbEvwQ/6KHG+9mjnE9JO2RMOnWPbe+Lsj2mOhTxZpUxVyOz2ZUE
W9nnFivgsIkKaIwuseakxdTRkerLy6yLUmOP7BApp3hyU5zj+DXkrstSNYa7jK5ukpzb0dCDBQSl
noYdwQczx/qk2yBl52gVdUU3xudGX9ikZ6wGzyXXBuZmoPWw2oqjRQeAtcgacoLrsIn0+mezbEMV
EI3e1tMtlHgmqRtPRIN77cVjF/unJCFLEEIFXV6y4rQioEJYciy6diaHnK5BmAWRXVFV/thw/vep
+eCpocHHbf6fbRrrl/zL8KV9+fmp+fEz/3xqXIy33IxIlJj/OPhV/9195I9cdvFEkv/ryfjLrev/
A789zxHmbHpaoOD+/dDg8RXQtZkz28i6sNj+nYfG8Jct+E+NEJDgxDPRu2fEizgQxPGvjYQsJezT
mP1mP0EZe1QpAv+1U0NoWTESApjitoXa1s10lVfmPAQERhEt6/p4RfV6C4IbJSruTeMxTDp2WmVJ
Ic3bbXgZlaMtsZWk7oQQqPNIXZXoEiiq8qfvmkGrS+CcROzjJkvHRjD6PGycxGQfIkC9TRVJjogX
5ss8teE1eh2BqC4vVRHgN2iPDoMGsi5JrdTcHBJXTBo5xX17NjZLElJBMJM22ulu4MMx0mid+uDO
SXioMLXelH6EXkwmT6nbaI9JXhCs2JSECOCDZ9drRux+GAHUnqxP84gSCorSNakhz2ij+JIh39SI
zWthTtnW93lxTbalUUWXaqdH2WsNvgouj68o43Uyge0ahp3ZwPIhNF3dxL157VgjYdSuuiAYjNGE
aV4nhneH9+/CCBkSxmN5yyJinI+kG0LiLXuIt8Pyr+K8mopz4dWPYaEgUxhqxBkXPZEce1gAryA5
rOtsyp4aeyGQV9XtiKr0c5aT+wknjygDxlVkHpBWmiTAdl0fsEu4CV16AFnoLB+BZCqbX43LxNq5
s6ufrEwj3IUcCsS4fn5fTZ24p+Ag7HOJtEUpbW2pH+FfKUVpqhevcq6v6LnP+1BoR4WY+ksljPYO
r1tPSgFFcGDVOUWMWV/RRt2H3kw9jFPhNPVx+ygy786RSbWrRuRhcKSAaIaZi5TeNxhgOd6mzb1P
+VxrCLWt4RNRFazaBWQmPCSLCdkPu2+a3rRl4Da6da0wzF4WCW2X9WDGAIiquJk3aIVuLdrRG4gf
LRVwZZFspvwtog28zVZMRcqTs0qTPmE6RunWF2Pj7xicwouNasNAdjFViJBsb6Vw2FaXpjF2ZxEs
4247tJr9icI5OROFoz8JvvhaYp0OCDIxCbPgXFZbw6OHA2d+0s+GCTPpoUIUs7IJLJ9etdKetZ1H
HzJ8nXx3uMjN1opXUUkGaw5GtV2RZAncJDVu/1se/f/EmC+5Bayy/3ml31IeJc9ffl7o//kz/1zp
Pf0f/ArdNhgliaUG+nd9RLYhPXxnAW2alDnWksDw11JPfaQvk26LD6CbrkWn/5/1EcOpxXxGRULb
CByK/7f8eG96sQIplE23m1yGRRVFTfbrQh9RW88eOLO9aWKYwKmyANggDvnnolvomq4NYwWTZ1Ku
YfJ8JPl8M1igU8AwCZQB5BMIK+94DU2D7aifR7UbOrPfuFPhAKcy8zX4/GL/02X5zQjrt4fyF3mg
K7AevsWstFaKca6w1Y4lJ9nhFiAiSoLyZgjQrP/+oTiVOCnpxy9KqV/P6WyMWT0JAa55HBP6kXOz
bjHIBGp0u8OfD7U09H96T38/gYtsDokZN8U7Ze5CNcpymxPoJyFTuMmkSdE5ryP0pKgM08CteAMt
ZmMMOaL6MX3+z5383x4crMdyF9NxfPM9FWru0KqV2kFicxb3eAxMVDQfCFjfXzjb5L6kjBeO+V7A
KHGIy74JO+jQwmm5N0tJUT42br9J6+JDxd6bERtnFLsbz5ZJecVtIt6M2OymN63YUN0umhwS5LL2
xbXMVy9CembkxZkTUvT/+Rouv/HXa2ibJppQ5MeMmt/VWmEMrg+xUreA7W0qKJT4te5Xmz8fZbkY
745Cy9/3XKJKoQvz5z/N8CBDG2WGmg7SYD8RwaWdRwxDJgOO1agjT/jz0X53Fs2fjvbm1mCYHDUR
wpQdQAGDMNJkFfUFA5o0Y4rt+yQaZ9nXPx/yreLs+5Vjt4fUjNKZG/LNUjbFpCMNA4+dETviRDpH
fh/phMQ51Qwou4ooDJsbt5+8oMmFfHZABR5r29p3UVvt+s7vN91ogh0f3PrbOFraYXLI8zOh493O
7YS8JI4A7DbzBwvTW4Xu8rktHR6+Qc2/uE3e3HGejBwQ7jxGydAJ9GSLGX8FfKDfwEelHJQG9hav
GtYWZ29jwsB/AmM6XnVg2y5dhAIBLFn/RKsu+uABt39za7JFwZPCEw4P6+28OfVzBil2rhjOxRuT
JMk1U+2R8YSD07OJ5KcxsVIsPw7Oogre+3Es0/aciUSfURxT1vV6SctJkrU2lfrKoj2+DkuPUG8U
nWdRZ7aXJlzKA2ZbMC79Ejrj2tSOZMffd/TG71XvhYFPmz1oheZu0b1i67Jab9NV41FlrQRtmncB
qbrEzuX2WSyyTx2MwUtiVpGyWXioWrYUxNKrU0Uk2L5J3MXaSZY6esvwHPqw/oClsd8hTtKo7abX
bLJuFLZBSKMRqH8nVid+c7n98936/gHBTUFhwFPPO/gdY2uU5M/bw3LRZXypZeSbJZ5+MJLxrpvD
etN1hfG3H0mOSOMVFbKNI+WtEcBvxx4bWKZ2bRgeDCk2uRF980tx3lqMkWiQPv75G75ft70FLIXp
h5YKpc+bLaSMiDbj2qhdOuXEEfZiOETVQOfCbKf1nw/1/jZFiGw6ps5IGe3zW5t8RO5iOqDZ2Ple
bxNG0hiHaujcD07gb48iHI8yhZEK5/DXFbSgjVSogROoOa2Oltn1tT1jHO/qz1/GoCB8s1LzbZDD
QxlAeMHr6NfjZIyEDKY9TDJHo1ozIUy3zlggYZFlRetTupQU3Pi6azHu9R7ouO8qkSUfLUtvWgAs
S2iiaOnZiIdxqnxvrP30wgBUKuakd+VOkGu0AS+Qb5l5qa0YFOnFlpjFgWQEf9Pq1UteDe5NptJh
F9l6f1HMM2iVrPrINmP+9jOhwqApAZAMO9KvpyYSmgb2zpK7MurKg97aG1+HhDgTqnQZktITxG6H
1pehT5DjWj91dQL8J9HNNUDCitFf/pIbY3+J+X49z8NTxyQ7aBJV305lh1ZRoR9Ggjkcyym/JPno
IzvA77/Ad2wYJT3P/3LtfzqpYFP9YoKVsxPxdBOBD9p2g4g+xaxiAQ7pdA0qWCcO0VG8sdriyAjx
i5e4d7J1/AUQGC4JlP2GSZN/XWEiv/Mga812WB4tL/a3TGam9ZClGu8KlW8ZwdYfvBKMNxKZH7fF
T9/gzd05qJwPjINmN2lpdAxnvzwqoKXrVNPXKmlZ5Ds6NmmqH6yKbsJCUf/gObR+exdgrKNH5eEq
fPu4exNrCdoQuUvxw9Z4tTz7K2XVlSskTU9ff67yfnwAqBp/Q6Wkuj4K0sqkx2FhBOojuTV1QDst
Uv3VwHSWsE6zq4OYA+7oDaWBSCPjZSoNg6XSvSWacmNjPF47mg/nARO80dv6uWYb+X6uqi9urwOg
5kBQEJgUIkGwPzjn70s3D9+4QYMPnAsO0TennIafi26bBaFJ84cy3LlkL6+1mbisaratD+rE3yzb
EDbplFPX84vfOgollsWyZdHZ1VH56iPx4q1Ny4iw3I8MEd77dY4jLQI9IRzSSd88zFDmOnTkNndS
G91lBMc/IHdfWtgTuwl7yhh06Y7mHUMHDOyf19jfvH0dHZqcC4qGvfnboYCKksYMU6xFnTt9Rl92
RXzujS7C19xVX9nyOh+8oL7Xnr9W31xCm6GGgSsCN8SbS+j3mhyThFuWbXh501nUPVNoraeSxim4
/hfmqneI1cd1NNUUN8JLgl5GeA+oVv781X97MzGU4c3CKOGd3ypB0G7HPc/v4JFQq9fERAiEMZAK
qiiw4/T1z4f7zUvTQRnCZcYs9N5g4xAxEDHw4CLjK9jRIAuDufPiD/aIvz2/+MfwAC6nFzjtr+sq
yJqoMtAo7tgjt4GHz4a4wdQPnJCgwAGNUxAxx19rU0ODMYyKgG5AjppGO5tn56M18v2mHPEiu0I2
5aiB37kfhwnoWywxu1i90jco6hhktvPF1JPIGxWGFtSyKHexqyBGZMRx//mMvxUBLis066LDyaZu
R+D85l6DGkcrFer1boLR8LV2aTquhjZSJ5kYNno0p3KcoOr4BcDFfBS7vdPkNgYdsqhWReMCKYZm
NFz0sUVYs6lUZwR2ZMvnP3/O3yw0mETh3fLoU+d8t3X+9CqMNS+Z7NJpds4YttsOmMhGSOxQ1PLJ
B6fkN4didI49FIEk4uy3vZ8kNWSNfagh6SEsXgUJ0NdzGZNMrTn6/+JrUYPazDSXltq7VQ2nCPAi
TzQ720zaa6xnzraa3PAsbRVdxH81Gq9+rB5/gC8s15kj0RahRETr+XbfSGZxlFYdR0qYlKxDRjS3
RdQAGdQlAsWxEMQSxNMHy8dvTyX7azizjiGY3/76oEWRXqLWtJsdIpY+KEAmAnMtzHWrmx+Rphkg
v39DUGnoDG8Z31qsWL8ezMtE1UVYPHZoA3U8qBP+rSCJxTCvUeiA6nFaaa4danIA41Y/aFt2jt24
mZE3FURk2jxcRM7P/iGUU35vEj4ar9sy87o1MgoHIAp5y1/IjNMuMlzpchvF+UL3I2qGeQ5fyQpc
p0La5/c25o4BdfR09h0TCIDVnTfoeOMUqniM16QzkbjlAmbkFgfy6GyIMI3NR0hNSfFCWLhA71ez
g4nP8ABa4bpNsjb+JPPKmA55SXdth1KsEBtNrw28sGgjdrLLenlpF+DIL4TqpvDakSi8Fjy5NiDD
aWU2Ahkk/31dIlOKgMgTuL7GLlWl2w7+/m0PPwQ8d6lVUMLAc6ymqDVbEF3JfSExySLqQOx7IG0t
qgOvq3CKTtnC2ypqBJPnac92kmASvx7ynZQDUUnIZaYRphPiwzOSp0OdvkNRm+u6IAt91SeeZ35x
0bgwdg7VCMFcVO1tTXAAoZRKptPVELr9bZmIVm0mrfHdG70qvGgDiTLqDhSx47bxRj/ZChLu6hWT
93kOpEz9Xdnyitrk4dL+0zUTcn0jbe9TGjcQ4fOiwkcq4p7RDGrSfeF11/R5tx0K5oewNvPHHGDV
jSodpMAFsAdtAZBajX/q8mnJVdiOsVvehC5NVBGj10OAtyOeZ1hDFi+2UdcfLVgEgUkIZZo5JCd2
Zrju0tHaor97FsCSNj06JD5D6+4cOegbH5/gjizwakXFPK9SpotnUtTjV1chnBFgWlal23+ZGwc4
pYXItSdmDmPWPb6UjQOv6sr2i3ZjgLC8Qg6AERCr3JlX5PEFKlp82S7iZjIS7sfZsne2ZlwnCUYA
RG/hIfRFFoxp1lFUMP/KeUuspXTn6ywfDzBmAADNk82/slNGd2kcRHvMcIGuZz1rNqMC7J6CccNq
QqrqYMVrxl3eVeiJG5RtxN4MXryd55YkTcZa69CcTNJfHP0mjPL6qfSkfl7GrreeVOOsQc22r47W
QJZUaOA9GtY7BpD2oc0RAbnQhQ+WnpgHObmM8Mb+yMBsS4y7sc3s6bFAQ/dYJuEeAMBt0k2P6BjL
zaD7NOq68LGAINryBBbeoe9cch20Bp2mrd2h6AiPMrSStRNV3kZPyX7PmZ2uROrP65h9w03Sav1V
E7XejeyIGx0sea6m0F0CTnCDaOULbJJ671kq2SeyQKZceP2rkOQITAnE0GxN/JCaJ2TmTYlbZ0Wl
2SKQrAi7Bz0NPGxlcvM8FAzrx7WLBzPjZcoiAQV3+MzsN7uET5TQHgHY5GXGAWTzhGhVVYxNZ4/4
sKrCrs/pDn8whuF6RBCHQbIu/OHJDAU04nkhE8PK2uJjRzKsIfKrd4STVd9G+FP13spys1sXXkvu
ylRhbTrXSAAirsz12miVT72tHWnP6iTUVw0azZYzRVBuma9nr+jvYrr6V2aemndhUWbJYUiddmMj
jr40BpMMM7hUcLsamnFxIvWvjh5ST9LfrTfurOdnNS/Zb0p6kbNZWEPgv6DQMb+XBAXgRX31ae5D
poP6yOYbqcsaF/b4iTlT8drWkFtWUyGNJ9Sq8I272j4B2QX445cwY2I57RQVy51HKu3nXvJ7IM8h
9VRmc5xhxQXfDYpYPeQDXbhlEA9pYPEXcCfElt88xojgvzW1yLYAyZpHtzGTfYrSJj8Q8p1tEyRy
D4hmkPC7BJOvMdUXat3NS+pBbmo2ekFi7DC62gEMNuuAapRUO1rIG3alfrvN2DcV+6LGPrJSSdTf
N+Gw6JRtRvorPxpCaHG6aPygYDRIRnOcL/egNhzJsI5v0S3lJFK0HUp7Tqd2j7qVrwhby48hXc58
VCfr73tz7IaLKAyjU+LB8gA6PV9UyvPORQx0A/VjshN64tz2yrTnFZVIc3TqOD4hGqyfaN2ZGxpn
9ilqeVQ3JTzA7dyNGelC45Jm4brRKYdY6Aa1TTI0D1HDQ8XVpQnfHDMUUic3juuvbR+112ImmEYm
nO8kzQh4RuG582JOKhzm6Uzj1ryu7bb+ai87zKB05hp8cZMmO85ssrdHYnYdDReT0YrmWBuQNWfC
lr6qqW4feyhaTPrd5lu1uJTRVpGPA+WzCI8R3QjUGUo++4O0T2JutIEkQj86jaixaurdopieEXoL
tAi1OVgiX1mDEU7nBq/lej34KQHVsdc0zNFj8qa8rgsl1nygfjXEtVNiV+Gn2olhFwMpfHIiJ1uT
g07Qm4mBxFhB65bPNq72TaS8BlK6Hq4jVPVE4PHlhe+OnzzCdZ7KKEz2Vs1P17oWnTo0CzPSL5sK
vEQndBJWkx/abJFpK0DjmNOyITzGheIvhD1kkygacgW6rK661cxzThurlA9EN0+vntvLZzcSdhCG
U34wIB9xl3dx3TFzMe3bpIj7e1Gpzg2Gig+Z2zpWWdWSgpjGzq3mzyRs1+UQnyanKI2VRBz3mDfz
eOU5srvXYVyDOeRym2Qdn9spwXkNBvaDkRGh47vuIgnXCCYWkrPmpfF0pUfa9KrPVULC9BK5SNM+
vEEHLg6NHpfnjjXwG6sZk7ihj598nYnMPKB3h+JCS3yjFfH06oJ2LgPi1sJqRb9FQnp1NDjfjobz
npV8LjQMek54I2K2XCsM1810KPreifnu3Emz1rQsvY7gTmPNik9gjCuDzKe5utKslCZuP+Vca116
cX9wrIrUEl+q1wpJEg5BvUiDphiaVzK9jHsRoVPtB2m8OH2KSYlHr7lmtZhfKzOt2wAGNPC7NrW7
F9PD0sE1Q7Wk1TWnxeFNLnf6kBntCtmXcTebuXbjK8CtievAFq+95lqFJY3/xqwvVT/Vn0diqK8N
5UWn0Glgr/jEcCfSsw6sY4vO1uP5LrVIPZCFuYQMgt9gja+yJYcdK8ErFbV7wZ443NZd2LKIkYBL
31RZHQNhy3uawX1dhkUd7fo87/eCoKhDw2vz3GpFBg0b8OqVI2S9xZQnP7V1j/R9jl9VVPF/ybqu
12FfW19tP7KBDyLkrwUGBdMakQ/1lrMzOF8rJppinamW5xCnz3RjFFjdKUIGMI9peG/mkSAUvLpF
vHhBAPTCkNQT9jIt9nR8RpcN/R+9i3uyemo83zJzTvqAUB8TCuuGNTNe1xPtYnS0+lROdnjrhGZ1
8Meki1h0C+CXJcPGBuHcwU7UsZ+mfJ3wbF7o0dCel5G7JP4A8KPUpwSEy7SihfrFt/GAZG4JzKDq
rec+F0dSiAj6mrCszpZsNqVj1MGoxBlYTfFAva1jDByrr/6wzJkqtY3pLB8aQheZlsUUpLA6pwfC
gaIbUEXD1h3rvVPlzdqHVRsBnaj23jB/of9XfM4K5FW8czhJBCdELPTscAKXmJgYGmwmD5mmW6s+
1PDTFqLeAtS1z4qQoCxBEPA1/+HSlA+1u67R4AIMfnTTSQ7S2aF71aFbBz5jTSs2peILXhTnHjdS
vk8S935EDrujXRpTB1LKgZ1EylQlQ3yReDRuKsM8hAjnvsZ6OGx7T9N3Cvzv2kvg6Q89D6OsY7UC
tutvIniFZxQX4iEV9q60x2rL48QCXIHkWEUOmik/9/3XPuvMh7EWxqVf+DOqhULc1USpQ+v0xdZm
7eKryfzesF33euq5SnYvx2brUheuWtVixR3H+mVm1GQGRE8ml03KbUDeeJQg9StrljXw0StgrTIY
67TFPYX1a0bJ1rkOBT2pFV/SacyOgI33hHTlgNWFhpwuHa9n3XxQOKWArDZbFO0phZqNvzeE1FgI
O/yEV4AyQ/QEQbt6ijJQJTeeTvBWBhjxTMJjC0I93sT2wt20WvtU1HZVBfHgGwwt8vkwTdUSG0KI
HTWalvHAkatRR2OKQwpwzwp70WI5aUu2pTnhEPWKGVp/4YcqfSxM4exgzizhHCNolGauaWl0iTZe
+aHVnE80s9nVuT0AUWj62dGHOnZjk27Qpu64D3sV9J7MLhAag/0rMdtJUREuwIBnVQ5SoVEm2Q3G
yh62sf/oMzNln/OlBRqNl8wGrFE7/WJ0jQlv75XxiHunPVSm+9WYnZewrZonKtb8KYeIyaJF9reb
Y3Sz+i7aKLcrrieHiiUnWYShN1CLIBpxHlIOjXsMQ31y1KxqgA/j6tLdu5mBYLMUTnXShmixbk1u
daJ9A77fBARbMQbIWYQqgvKeiiItr83GK65JUc/yVTKxgKbxoJ5zaZJ0ItP4uQnBogWmxi9sUAEc
7TatbieBnvKxpeLhuiVscnA+5LwlNIg9ee3xRoG98pm3Jb2zGcgH6Q00JA9VmJh31MfsTLMiFsco
G+VzkWEih8JBE0FOpJlkYskikLMKn3SZGkR7LJaLSmBSks0YPplZyyZchInmB/UcymdiDAitMefe
R+SY2eVt3owsDDIeh2rrRqqvtsIf6GigJ+f2iMl2HVeAFqvbmJwIHJVRFT4RMs3P+PUI8MMlf8Re
i1LnNiqtSWXrXvIpsd4gl1qXqLRcNjEjB00TUcqzZLYV+0a97KHnDjWhfVuKV37zrJGEdhAD7cd1
LPxJ2xG/TAmgmJDCBRgL/zyNdVGunbagaM1Dh6ukzbzqgnzswqe+7WNUix2QsRV+OYIGuo6jwl3G
fD8Iy3/6cTLtXou6FVHZRhKQeYAyzTXmsVqxn6h2lm9HgdVg9w3oBXHqsYOWtzb6sXKXJyntHpQF
CRvMbMz2tUEX6ATFcDS2yp7tswmcxy349qzmEjJvJbalWYITXJt+SFvrWXomUTH0u4KUmPjC71X/
2jv0RlediSn6ApZ3fJdNvbkrib59KDCzX2eu34TBwt29w48jp/1IGz48iY4vvTd7CLi02gWfOilD
Lh4RyKXG/K8i0o5rwrNL7z+e1vRlOIu9pvj7M9GIzwm7l2T1gzUve/mS4I8lP7Vr8c11PtpR3GyJ
OQa5zvOzGricMzCzQhwHQARLKKCiorNjUacHYopoooAjz1MWlwSoCc8UG25ewry/QF/rcE9Kr1ts
0TPIhFPcWzowB0rIHAayIujTjD8ZqW5ugK/qR2bS7X4oOuu6iLzxHC1Tcj/P8fBpMEX/Ywz2X7PB
B2YDDCU+A6x/tYbfeXQuX4b/s/9S1AQB/mo5+OdP/uU50P/hoCr4Hg62+G2GF6n+7/9oLtySRRDy
F7ZkSQ77y6Vj/wMzC3RRQnUZP/Kc/UuFCggF5SmUEwuLDuKLv2c4eDMlEoTM8YsWYqROf/6dOFPg
0SSQHHkOsHuCwGeHuYMT3f90Un7TL3/Tuv5xEGxFEEzBs7wjYaqq12rkcQSPZYCgRlfSByJ3JSCz
WW3+fKg3E6DvhxKcFppSuDvfTYCqIhybNLLmPX5tem15kp2ZJoRto6oLTA+J2hdGC0pstsUKO9JH
Wr93p5MxI0NN3zWwhEBge9OkN/PZswfHJLu1HO7Mwn3wCJj98zdcfsVPA02BQAVqDiASRhDfp02/
tubbVptYK4xmbxvD3Whb99I3qqBjXL/S5+blzwdD5fn+cLTPAMMylIdcrL/RTVhRI5zRlxg2BxoP
9Psovwn1Lo6ZHRbHvBefRDg0xYpUDKWvlgZ4AWzQn9tVkbVFu5a8ohnzQ31YxamXHbrB9cllqHqf
7meeUz5I6VPemY3BrqWI/VULcupgpoX11VxkLT3bwlIs+Rat0s37iTCSJcm+K9aZRthw3HT+2ooz
a42HYryf0rA9Txza6ivLdPER0Ocp7hxyYx8S6hZM2611HUY0XmxVZjdLAUjfmU0aGuyIkHXWa+xn
4ZqM54Zq3W62PdSJA4iFCyQr/dYqGGO5+U2V/D/2zmw5bivd0q/Sce6hwMaMiD59kQByZiYnkSJv
ENSEedyYn74/0Ha0LVVZVX1u60a2QyaTzAQ2/mGtbxlfrMW561qCSUfDKY61Or2y6hx5idQKFJPv
WegpBWm9NLusMUnSLoVvynT81sZuc7DT+FrPmHISF5SDoRV9MFajdUEAucZJsz3QIv3JVkR4TOOk
8xppY54fBlBuCh4RwHH+LNL0glcoeuwsI/d6B5exO0SQ7FkfTmM47JckD4MU9vlNiTiCdn6jhkwz
T2akQnPAFdHNXjTOkXvonLRn+ktiwyMCX6oLxxSehgLmXJOPoRIaI0KxLae2tT4apa08x9nQXrEU
830cBtiPlciGE568fs+SDgt220LV47kfn8KiaW+qXDUDnKsZ6xOXS6Ro0tumIskrHUsRDDPjtiHJ
VUYlQETwbE9MhhKtf+kTtQGcoc7iTCRD9JisXpEyqdC20jf78VqGrGIScOxKG57DMG7v6qVsb+n7
z6E76y8kE+PE7/Vs3yixuMEoY+2LkmuhIXRjCwlh2pWF/oLg2Jw3Gf3rNrX1aW/IxL1TrSjdKXrd
3iyRUt2ysvA12c83EVHwjecSoLdtR+JPKgvU0SaxatgRk0n8lWv0J1KUM0BMsXWb2HKLYhslc9jZ
gvzyiAD0LD7wZc/TsJplwsaHLXhXz9lHdqaMk4dU2RlFOZw6DMqkBgygavtovCPLQuw0PVH3ApDp
fi4642DWsjnNFRyEjRqZ1RV+i6NxRYNhJfsiUu/0sJnfJEHQayBGeR6iVDl1iF93+uTGvpUrxAem
VH5bIq1tv1EbXi3KdKA7pEbqpLtB7A3rGJiq4oQvDlAAL8TrvmP8OZ6mFOUOsRcj6yol3smBsLci
K5QNa3pS/uiK2VZm7ka38vG4aDEmKld3tmFKqEpVValXZHgcqPDe9FB/dsUyM87r1PsEIw7Fm/5q
87kqTh49ZIxtN8LmndaTBR9TxSwozNrNYiidH44sBhqHgtla0htFNvVd2pCPBdrwKwkQ0sEJleFo
C6PhAHGlD4Si3k1zvyVPjlZf6YlwYN22WzK+bcTk5yMUPbvgeBoVnyV2hSe70t/kQEdZxTWhfizM
6kh/NM0a+53I2hLEwiBve6XW31AJOIekGPWdKmLWZHjyAwhcfEKmUS+XMM/QIOhhPX+shJOfOZAW
onXZrdSa+dJWmNqRtCiYVMPKA/Ov0QzE58hBvMADYFMM6tAxlaRazQtRXiRbmHzQPtID0ZShN/ci
oqSN1gF9g/nfDzPFYVadfQsnN/WWRgZ2rxlvvWrUn9NeH661IQt3Q7Ps+BwJ1jWhCT9jIc4PVqG1
e91JMr8al/ETsxEdy9jaQKnEj89ebnEDbZRySr9Dp8mfxdioj6G9GHd07Rah0K7wkO+nckO1jX8t
j7uAyELS3Sdr+sqAWLlmTZnzNpdeRpL4E+Pucj+7JM17TYvCWBiT4QFpNoPcAYrcL7ZxzvHzYS+s
l+FaSEfZCyobr2nsLzZipm4zuHzuTWimByd17MdcToJBSFIErWbMnj3MyR4uixYIy433fVJVp2rq
0R92pnm16LP2sRJFr44ZFFjKdvkc8/YzB/8oOLl8DZTZljcpf9TJRPFMVTDpULpMezAY5FugTJ+7
OTNecYLEF6u1lmdZ6j6BSmPChrRtL72ou20G4mrbzXa6N0j72JCNqfg8PL/TyuLGb9psa0WhPPB8
HA9DqnNmNFNlW6dOFDM2HS2X/W91xX+K/F8V+ajQkD/88yL/5k3Kty9xL791nfyz3WzVr/GVvxf5
lvuBXAfq/D/M89SGfxT6+gcaeUg3CHtxGbxX838U+toHXPJsQPgy+H54sv5foS8+aKu7X2Ve/Jsj
+d9xFv9Ug/MKdDMEzFGfouz4QdHh6pQaWa2wVk3y7xBK3J3iIBNG+/6rzIJ/9EprZge4PORnP4km
89IojWUSvBIG5U2h1q/1ytSFo9j/1pf+UxvUP3olXgMcF4pJvGXr3/9JyBR1ADvaml0r4vCebYV6
lUOB2bhZ/t0GxsHD4fC8Mnk5ldf66wsNdi4o0pZ6P8vsOwyX76GSfE/555+uq3+lT3p/GcjeaNgs
96fPCMfDImOTAXWokETirosxuSaRZEzV//23jmsVKIO99pLiRw1YREoUGiV+oyEs2vOk9lQqFfjg
tvyVDvEf9CugdFfyPpbKnwWC9sB4la1avY9HyiGrn+/naHoSyvxUD7+0Nf6gbF2bI0KW0bYBncCS
8GP/pQizomuuwO82uMRtSRQW5FmGfUrypjqoD5G/6BtBrMX/z/tJ2BeJ1GQ9/NTiAijsNRzM9b5u
kuqBAZG+MV0le1JS/u3vr5L1YvuhAcRqhUQYlyPiZPsHe8fSpyQ4V0W9V3oiHoq+noNUU8OHv3+V
f3Bv/eVVfuj7HIJyBqXPeRV3MmHQTU9DMZbHdyDG/+yVfjiZRoqWasC4vo/znhnclL69iwj+hdtL
/fmXIhMAGeKqazM0WJ5/vY8rSAZOwSRgXw9axTJ4UDJGfx3TZaOYAzdUK59MaLFtmGTsVWb7PklS
LmolozwODYEb7HDBHDkTgd5M48cvdpwwGk1DYvtsVWx7O/v+vh5EOzfc1MixNm29rMBqt2rgafO/
wEcrAjUb2YLwxNjbU8M4vnW158xmf2aGKUPaYsBLUBCCSx1FsTmXhIKnXM+ZPYGoY6bNyDYrJ8cf
msg4dF1cBmh7yqDT7PKhU1LjqLrL+OU9Tfw9L3ywyBCfU6JpcWgNKWYNJ64CzFjq5zSLWeVKfh6U
XQCkIQQhrwGNwB6/vqJ3qPzONEzLg/RN9K3oc0bHjd65iAcIIW/UEIJUw4ZUaWuFFQK/3VJwcBWp
3Xl2V2oeOxuIzqRaBpbFI6C010lwXFcsQdw1tZ2Fwy5tl+okVAANDlk0O8dlpWXnLIGiGF/RFIn0
NXKq/Il9HAHUUq9fGgrT55Dfvd7Yo6hf6gI8JD/TQIkd22uKr67P3OtMghkdKEabP8nRMU+OIknd
VZLuNeStOcVpU1+tPv2uCj7TPrW058JJvk9yDB86C4rcuB6NMaG7pznXUOm1ucoOhMEdSSUpNO57
ghiNAyd6Rzgfq9EhYltDGcDGAf0P2cOR7rC+6aPkEunQHlMLdT8dPDTXCm0dIZL0XpoyOtBwV+1M
LkFhsAQkvsHiLcuw0Dyzh6dqx7jiFXQcj2Rb8CtFdpK9ugu7ygJaqx+iIIcmx26CVczSWvkuKTW1
hkc61K4Pn334FIc1ICzUozDDSwrSZWOpaA2VKlmeHQAHDBUyNgJ2XB35HecAbw9Vvuo0eyMV9Go4
Px/1suL6MVt1nWcYcBOQNMaM1N9XDy0oOjRIK/O8CyfWFZNWM+AhFoBY9rXdk7RRfm2oi+IxKXGD
ZXadXafXA1vvHMzXU8defdj1Tpm+uaOmbGFhsaWzkZ5sEndACjmE0/0IiewTGrhsZ9Y9ZptRabVk
m9a6uQQLMybWkzIa+w0hjEDpXZBh2sK9ZSghSw74FvLjYHf1S8R+9GTPhKQVpCmbqNoIP8G8QOA0
oAgFxymfhBlH2WsTaRgsw6hEJSfBoLbpdw3TzzmEFIxqYoE+HhUzGnd0a35cUPdHmTsFfZS7OGX4
hHo0F/zBxxsTmeObsRs+pAP0PD+up/hbWbvmHlILQjErJkgcO8snthjDjgAAlhMuDIBgATF2JIzz
uwzBJjUQ0kjvYBfRRt86cu79WE4PZaPtGbZ+7uM5ORalpQV9WFsnHoX2XdxzU7KTnwJV5MPNgNEz
iDLucwM800ar7ezZEfVygqq5LRZypiLAgp1XjCSwMRVB8ah3ORc1pyLBtXk9+2WfuledonLbKNz1
xG3PZGLX2FZQmwZLy+lWjN2wE+tzt6YZ9RGhvLEYca4Oq5K3fJLOHUJ9camikRhPI9SPU88VlXGg
vvb0cJ6aI2wYyjWXWy7cRoWDbrQryf2WSkvbFEnOHJynzp2w0CYZav5mmhyUbcv5YcUKavNkQvzX
YnwMbci0DCh75y6ssvYskDmwBFsrrd5tm12uFj2Zo+BPC20NfCetyAf30SJBdDpIvWL8QmeKXCwv
N1ByVK5gdjFtkl/1GuVgPOoMzUBxXmWz1tWVVp1ygQvOH5sYh1shsHravDvgAqCuWb0AVs2pCxf4
pcsc8U0dOa2G9RphiyQuGSkel9Scou0wI3W2RyqJjaJ05iVF9iGR4DBEbTXPXKUYDZG33rBYFbHN
vEOLDTIF+iGeffIqmQt2nNy52pJc2lnl41ATHelYZYmJjGWw7Dl7lIjTA5ZygJ654D13q35LcMSq
zCJXQQ9Z3rqi706Dws6MCcnVyWS+l5aKfzeu3B3xAcoNapOrnujDJ1LdcLhPcXcTpstzourjs5MR
88LAHVXcIgD/uQljvLgprjVjO1LOX+yGYN1Ej78zvIw8o0s+cj8/tYMa7TWnUnBzFI3XqXp9NWap
IdGbox2H+2fFRJSl2Tz0MihCByWJ86eG1SDia04ctXDEIwqSuvIWPtL6t0P2XV2z8Bls6b3GTWaR
hstzu/RQJbExLJjxt7uSWTRONqbS0C6ZUM/v0+qUJo8wZS1lii0iNTuUDDxcMieg45XvE2+Gl0y/
81pPig3j83Uq/j4hJwrsoyy04jg2enGsbDRI3jpmPuprM9//1tiHv7X586hNxcLDJ285/wp7RPWl
jcnosx6NGQySjxkficAmCnVDpt7gHI2hrwjbsnrd1j1qcWAUm8Vt7e9yTpEJOENWfKtNa4UpR/Zh
cuxaeOMMSJbqxlSDRk6c6zN+tznxuraDDmXZEA1To3eJaXGiNOjquDX8Re9RV3L2yFdyIzLoaFP+
MKb6hNxDMC1di2sSQGt7Ho5lnmZ+Uqufgdvua8aE2F50VgUI+beaxf3FwTHcAdgBm62XSup3Nmhp
BYwTbq1e0zdIVubVZdjttabvgqkJ3zIwnYFNRgxuC/ISK7sRnwAvTZeeZ7QgXbZVfRarPQDcXF8u
3K7Rlyi3Rb8haQYlsj25xIMqyiGZTNVhm19wviHB4tCPqE7olhjhj4aLL6fmF95nPRMdz5nNYff3
Ze+Pzim2ROvKjRLeZU3Flu+HClsuS2RAAs33DQ9Q39JQl3QEldgbp6VO6CgtL0QBs67XSLzYZW7L
mKpFlYOcC4UNFO1fdJ8/bXrWn2fdN9pMKGh2f2hy7QgyAFyyfN8W4ollyqnNOFNHO3kr8/4+JLR7
+/fvwE+dIdukNQMCeyX1uPuT4dEYzCIaGWIPDUVYGfas6Uoex2UZVycFTdsvkC0/+rPWd1xgzloB
Piw9odb+tfwvWwocw8pyDpRmhM5C6BTCPuK6/bQt3jqF5MEMMs0VXMR4+/7YGUkLtnaxhgclFjmY
Apgvb9UCtWCSPNf//v14J4H8pbPj5zNXOCNYAra/Pzbl9ZRUimP0zB8LNAQ9GpHvld5wT43diAhj
A1hrChDbcCMBiesug0WtSShAfa0FhTZT2TdKmfLooMDxZ43OUyZrslqOL+5kEIVzLlsoEZklMXsN
ZD5uuj409xEydDYBNK6BYRfhg04SxRtef6ClLn/sHEWgAAsZkRDmN2GTSJL09f2pWJbEcHrjQhDC
L96LH93O75+VSUWJ5wJO0098HZT6IaJnuXIgSHw1FVltugm9MCriT6AklD1bmWGD4FXbmq1reuio
f4XL/7HPJriPBavJh6LpPyOSGIOPVg2Uee/Sb2PziKpTbYy/OgZ+mlis8YDE3Fp4QjGT/fiZ90k/
hFZZJXu0svrGiji4ytpi3YfPJtpYWQVMI6V5iDOK3r+/3rQfHOW8x5Qo8BRgNkOuNH5sh2eRGUOb
jzG7LgDT+9yo3LMShoiAekpjiT1rvrpkxT8RDvGUuTN63Nocgw7vQuR1ZCQl63mLkqXJe3DFUVdT
TgKL3VN/I0SqSonYS4TdQSH99XdEyn/m1b+YV0N0dRiR/PN59aH8ypH89udJ9e9f8wcYzfjA1A8R
8vrpG+/ws98H1Y7zgUcA0BC0JSt8chWr/DGoFh84OXla2TZQ2d/meLLqu/i//0u3P3BeYRZkFPs7
bfb//O+/DHHlD//9Z3OlYfz0IBI68EvInDwXuQHXkfifx7q9htxmiSdllbxOPtp8qvoUowUKS1XD
Z7UMGp2SnLGn9cpAfFqkibOFqO8G+QpgZgFvKUBFOHy1qaquSziVr66aoqiNuKewbjE/8acq7LZF
uZSvhcn4huNYu7bJCHmKxky/AejuLF6WFhFIbmA8u8RyHmzkW/dQxoerOrwVVdsyGIizp25Q2xf6
6TWvbMjLZZeh2n8DXkgxQ7szLxtFjzCtTe4acKF30G2C2mqyz7GS6ewy24IjfkbfH1Qa4RXZBKt8
E+ZufxNhKQMar4aL4Zst4a9BXrFN8FrdTfHbOam+a0jwiDcAweKznrK4D3QQbviLy9zSvUwhZmGV
jL9UnbpQIs2q11Nunmhgxi/YjMoXCm0qelia8ykZs+ZurtPoTYs1DXepVjFb6FFAEDCAzVL1psQZ
LwuS4ltTnwkfGh3onliFRhviWpJdHL2Y7kD8LNt67vxZEsJujwjCoV95Q9kjwTfm3agl9q1opAvn
Xi++TDIXQBcL5xaacX1AX9s96PMoeTJLSYLGrO/DhSQ+bA5ZeTQ7INrpvPQnJN3gQxcYTceBmLls
XX27jAnMxj47aqGVHkqZ/Ekv6v4BulO7SXuBZQpnp/hEvkD4qVPq6VCPJpry0lXO46Klm65MLNgO
s+GRk7gQLCL65zyb2fWvlsDzGLbNKXZwo5H1t2BAnTsl8yWJvtfBKPOgJlAw9cvRbcrNikW/yZWp
ZXeHKvStWX2PEQpqcxcl9PUb1C3yNU15nq8SyKbeEHcQAWVl5rGnakju4zrTn7WoSO7cxeTV2Ey0
D6LWsJg2sXESWgqaPe6rmGdhF0lcZrVP0mWzH2cx3EdxgU0X5feLUkbtUVcL99vYjna7tVQyujdC
H50kGJvGvXdTC5SsxGCgfEI8Zd3GRkK+IgQopdy4csm+GHWlu5s+puyO1KXwXbMTODRE+cjnmH0c
hYxv7SmVN5LshaPdaoMbiGpsznFYGr5izVHhc7lCTdEbdfU8VdJXGv5eVJFx0wxGD+6dmfYlRZiR
wJYquMs/TaVIDTrXiBBp3p4JJV19dIdE5R9VKVAJbCZ3mFPrXpI9p+bnUn0PftOk0i0MHwDUhAOz
tPt5HPT5GDMi2zejdSsc+pLasEk00pHnI552H6acu4edfp+/8AScQc6FQ+7bmHyll9Va5ZWFNB8Q
/Pc1LkTReStG1YvLRL0YdTGdO9OKdwYS+I2sJC0yDFgGygPiGB0nTcv9ch9KevJVwpN/nMJRL85W
36npLSD7JXd9ZAG9+mAsciwwWNlWaQIwbZT92LdPRh6j/Mic1Qbc6uNBb4fjEJXWTVXX7a5g+ezn
Uw5Cvy/mu6ZytEOf5s2mcszo4Mwyv2O20N7nYzp5RpYmW+IA8sCu+SDZQ22Q+dNPNPGlICugLzqG
PF1yHtIjwmO+k6400DrCJnAT7cUCRbahYTumKQoTrFobdI+SbwNHe2qk8YT5zcD03Vae4G3ZwqmS
10Q1Xty+jvxxYZqOjF65SRcRUniuGP1efS4FNBmiT/iQ56+tRPSy8B6GnXpKYfDPnnAzdavK+OO0
gmRQ0D459mwfCqf+YvKJBVOi3atM0fGvgJ7T26s1pult15SfjNCkQ55PNqbCbaFWD0NCB1pMjGtH
FYMhzqDB18qcsVOPF2hvxyLzZgtBAuV3g9Y8tm6aRMhjq8tTl4bRlpHlgABnMHwhZ2aNVHWqbwMd
PraRbST8evXyskaY3bjTaGytUTCd6I2Txad9VnGB46Huy3sV7+YO3Q3N/LxwNc3Vcplbxv9cP4LC
NjHru2ae3Xt9aQEao1zM7zJmiVfLbb/aFaHbWRKJ01K4TcCQx2HEhsR6PWYbtgNMW6JHG1eszz6Y
PhtzfLDgpcU1Gc0XfLYY0gfRflwypt6KaciL5iZ3Zqs03BJZ7LUD/veizQqvLfLiYcjD8M7E98og
G5qzWamzr/MxsTHBpw22kWFe+BZLtbljkjjeapM7nZJW6vcWntEHlNaF1+nWUdpF6U09lw7QomeT
3DYqe/6I0wnYnMVPqmX2l3Ea5L2juDbAkmne6gRjINa28++WDMvLMgayX/rz2BkwpdteGhfOGOWc
dolNMFhcNPdmHqP/QH9+0sFwemao1Tt3kvEXI8+5t9xKSs/O+nsuwvziVmp+i3PF3FiMPILEWqQP
GmFlGhl+p6XtoVh0/TaHi+Ur/VxfzVG8mkNrBQ3xEg+FC7vD7Gz8KpXRbBnpZYIrI8b8QF1gIV/B
HD0nGqodMP47UbfJCeC8ezTlOO9LJ5kOVscjcsoW66DksB/89+LvP3Xyr+rkVYPwd3Xy7ltFqPFf
6+TfvuaPOln9sHLYXQiRGhW0oVOI/lEomx8sYJ74MhAErLBZ/uoPgDA18x+FsfqB7spYdc/Q+NDc
/TsCDmYUPzSkDEmstSqmFjUMqJDrdvNPcgdXqwj/qZwcOVb0MmbxxGASEwlb4k+lYj20g7IvV9O+
U4hP88jIorfnLXO9IzojJ8CSqR30sZgPcrX/l2I0D+6KBGhntfbJMS69bnDb73MIwrZiQ4gGFpyA
soIF4IGp94q2wgYUsAN6DhShdhIeJAi/2HPY95DnndtxSfzM6YpTyaiS70bIsk6BEUhF0/x5RR1A
JPCaobgywTWBvoFDSOEikPe73JkyNBnnjbYn5rF/ZFpBdMKKVIhXuIIBZYGnh7mjSnm2jCLZaCuK
gQDZ+KZb8QzpCmpQV2SDsCRO+RXjQAsUGEn+xCnC9gXQw7wiHwrYDxXZSwzbh5FUOcAQyYqIyFZY
hL5iI+q8wd+1oiTaFSoxrniJ0cDiDsv9a7eiJ4wVQpGsOAq2m2/aAKACxsIRmw8pPQlboHTFWCxd
SREA2WJcERcFrIsO5gVrvmu4FoO90kz7Wkf0N7HhundXWEY3gM0Aqrgt3PEOmHxxnzEbOSe50/YU
/HaWoXPJb9paj8ZAcwYsImhqP/XYfe+grBkHndqHM7xkOlVHQ/vQ6Er4oCGZPxnZvNAYFOb7GqDB
MlInl7bKx0+hi9cFMYX7NBV6Vm4qxJy+VYEsiAeX/mfMMKgyhr2zVwlHST48AANtMPed7tQvdpJi
L6J6yp9KXAQnTl93p2o5oU7lu11L5OxNI7Vuzzj9HZ+EGsGb52q9oHpdNS5azbReruvlpVLLIzmB
iK8bp7QbFPwZkzpRkQzJdpglLLSarTba6autYQ7z37dyAH/Cp/eYOIc46mAqkGCIrBIX3ZoIeGdO
fo6mKX2ta3Q7qG9t/EZJxjyzYDsXsFOYbpnvJpee8CoCwSNjIoZJ8vlRiu3JtltVm7B7/bYhcxmC
ff40U058bnvSvRVd71Mvkh3valvx/8TDdMsbyIZzmlmxMnQVjxj9WSB2fEtb6+feV8toviVXOX8y
+3DO9iZ7zZXUGs33bL35GYtKxQJr9dgDK9PKPH3mc6idnG9IwEDcBAitS6KtGFtPXVG/xNx/tKho
yeDXsowPpwTVgR1TDjEaZJDc4PImWI9tXK/X38wJM3DYV/X1/SdLQSs7tHmCb58jm7iLllUUYLas
/fUwdu6MaeUaKF3xPV9ddqVZ9o8yNUavssgFYvDIL85YGmlPb3Yf7QmRPFlCqXYwBw4RH8byHKiu
ZFc0Gunr+5WWmh2vtsAq7TekipunZGIThwOhuo41O2UUAymACtzxT3jttOexXCE0XWHYd63JnqfK
2AQLDHks+7CUalFvG8g6+FD7HrWGUqxAOy0c621O3OPX93F6qVbWFZvOfGIspd2Haurcj5RLQcwV
mbEuMcNXV1uH3mbBbAtACt9oYHna2vMaix3FysP78HexsCw2EVbaioiC4P3TKsaiekiimeW6zMKy
8wQIXa9KeedmJu5nOl4j3FgOiR2QUfj2Pbp7RA4TV/3CHwB8XpwWfarWVIkn0+Uiy/gykPTRK/IR
pUe1GczqtSSqLCqs2XOdG63rMWVHt/GgkujRxfsibb+bo3ty9YryAztjqdn3k9SxfsY75AxPUSst
3yTR/GxBZ4H8YTLxRqldz5XnaGV1jzzdZJ2mA8UWibDusa59lCIVF2vgDM/Y5aLUrnVP2KBrk2K+
JJPrj1Pqy7A66qUd3opOma5iokt1qgjUzujQGJFJn24cdzAC4oxxxKOn3tMH1V7Huj5GOyK+lhEr
zEb71pRDdWripD6lSy+DUivEAUbyl1Z0lEvmHVgH2quh1zEVRuGLEmmfWCl/mXta6qUktjEf8g6U
YTkESqHPPq5nFNvEow1ebVlos3TD8IY4Xb4Wg4nXjoZihcZtkQE9lGlPg2lnOyCesWeaCx9wYont
1LCbSMc5Y3YuPlozjksch0xq5uJANJy+HzmEfdXp64AVwyqN7vESL/VWqaqXRu3BPZWVeibo2D62
XPigZyzVN4fwRRVsNZWi2fRi/q7P9X2dOPa3RANgYLBYfLUhLvgiyx47aLRv86zoAfc69gq9Ia6v
LxkUQSlZM5KMZjMsC+eBPuT7KF10nIeEaXsIeAjgeGgK+TWeuzBQS2e+QMIaIfBHmKS8stPUmUDG
tg+YrJVnLB2XnDP/jsuqDVQrFLc6E5FgRM5SYVRUUsxiWe0bkuh3KbT6mzSZCyyFdpiLKkOWXb/1
pNMgxpeun4rhE/MrUmoqnvYuhhAovv0XuPovTYw6fm5Cxgc1YHQ9GyiRMdxXLAhvEJd8DEFXexa3
IbbYMvpExKT0Sqn7Hay58+jgZqZIcL4atjnc2xhkP2bEdlBDYHnzpGHNx7ELR3ASWuhMYAjTj+kq
RaKuL75JAla+ATvIj25b2ASlSjw/AwYfnunjNpN8bVQQHrh06sUO0+qOQSqMyLihstJXrF/dOpd6
qMfXUp3z1xEd7MXCkeCZVFib1koWP+cu4iTvEtAfcWk2LI8Kx0WVkkbnAc6NOEqk+hMzxMWi/WLQ
5kRNoXJLRE+dNSlXS7QOeVTQLvgQ8W6EbaQEQ5b2Z0CZBldMyUy0asyaKOplRCMx9dWlQgd8NIC0
BSFhiuSFNuGTC2j3HjhAkgaLbMoSykmpXLrIMQ9UCtlOqFUTJBNJr6hjKiOI2+l7WWjaVRRR93Fk
LLonjbh5ttAZsEGdSx9PL8ZkmymdYtSJByzzkBVUYSBAlKNacYDVAhdcBWTUq9suBdQzh0CLhMOP
lcOwM/LPtsydjWzD8ZpZinrThmW7zfWq3TUabM5+zEKPmuFmAqkGfXjHehITs7O8pG3LoCstB2wV
Y9N6i8gEBhmZbwtDZR/dZsZuqZabKYnnXYumaqP1TFHNXA63S0aNlw2V5Mk1ONd5BNXWpHIENpUp
L6jaLqKs5TeWnhQg1txt3dqKtn3OZEJhEwcPIEl8wr24xSGiMyFT73mCVldEbfBeWBRtpDqaT3o9
7aZxinypLw8zq58LEwpBLI2T7sDb7iz8wV4u2qAaquhbM807veORNzRVHgxJ2geTOk3HZBASSZoM
D2MTnpOouWeaYfoEp6eHebGmU5iiQoJLo8SZCGBy3LsZp6s42b1iJWtIQ4wCZZcVYxrd6Vba+NzC
bHrgMY3GEK3enohHQtSoWJVdNZqRMo75PB0m6t/lbFKqEKcdFZkZzDId/Mlh9gh/LZtSmuihZ3ta
WAntr4yGeP4SZ844GBtLR0jM8K14xgh9p2BIY8yOhoBl9/iAoHEJxLzIS5SaFXlVpnGDK/xTs+hJ
sNTWPWY4xUuXjlQmkFN+7prptbFr87OcVq+YVi6fhRTdzVjYyjYRw7c2miEpmdpw4wyD7hPwZRyN
ie4H37W8xaWvnUfbau4jSpVAC+FlzIr9ih02xIPWp29jF82gbFpD53kfHguFAXCUqqqXNThShiGZ
SGt0Yh6VdQ6M30h2bFAeXaWbNmZmnBadQpuN7Feb/f3GaIr2YjFByivjS5xrkoFU4h7naLHKIBXv
E2D8759VSA9f7cxMz+NYSup4aex1AvAOeB8fVBIR1E1DLaOsSszssCyhIykSjPlsgE67I3Byec5J
X76RcfGFBpQdRYVAAgd6txrsy5C1dhl/aYqCp77SFF/twVrPLOSSJNAmw7YVbCwoX6wAc+x0T6T9
4lED3etJal4xLTJMFoQ0HVXDbXx7XrjT+nJ8svqxPzW1Xp6XfHBIC5i7/JqVjU3etKPHn6H54fgK
0wQJmYh5FKgIUN7ZhBV1QO46X51I5eAYIlPcY7RznrvWrl8WvSg/LzEELdgquoFyq7TXoF51LB/L
lcVmrlS2cOWzSQ5GAoeXQ7Ky2+qV4oZ6Mbsk7ItfxMp4s5oV92aym4QIlI7VBvEQl1BEUZK+o+HK
lRIHcWElxhH29Q6Qo3peeXLTb3Q5fSXNYfEfvqPnKvb2yqFrGxTsE2i6bGXUyZVWBxLlnLV9QZ8F
yc4q1OE2irv6Xl85d0RRU92ywd6YERS8duXhpSsZjx/sI41fyMgwrrZKujq33lF6/5n6/CuxUauO
hlnMP9+OPqw7y//lv8Fe+Mvo5/cv/H3041qk+tEJmNjsASVZ63zn99GPUI0PKvtPKPJMhgiRQtby
x47U/AALDmOeziL0t8Xq75MgTPvYU8BesyIVFioP698ZBUET+OsoSEWTYDKrQiIiXGxIYl2h/nkU
pMqyC8NGOaGtGe5wb6O6NlrzUOQL6ihwXL5KLXev/1/2zmQ9biPrtk8Efwg0EcA0+4bJZCdK1AQf
RVno+zbw9HeBZd/fYlXJVfOa2CMRmUgg4sQ5e6+dSeQbxAlsxaD9I+YJOslpOT7pVOZnu7XQsNWd
d0BlPIDNSpICYbDAzSmLaJt24UNY2QcnJU4kQEC9dpzieezTu9GilEuJsifeF+UHNDcWyZbIFj9f
nHxOyipQg0R67ArSOKvKopNrh/kt6on2qbB9YCyqcza6b7LvNMNXHOo/JWXyAyFlDb20v9e+7h6S
Urr7enQdEGZJnz/EnAdOJbyus1YR9keU8+l+QP6ISL+YbvQomQiEU75N2D8wPwb+rmt7G3JTueCN
uJ23jTQsnEiODjYD8CIOIlNNips2C32YzcbcmpUDR8St3Ruz8Q5ZZj1UODCY2frikqfiTC3KIGvy
+1XodRap6ThK69oLdoj5CP/0SS32CkFERZiOKzyKa1y0zZofKz/PHbxD5RrqlCcJYXaYEVa9Qw7B
ZIVTcZgKcAJrt51AoGbzY+0WbNc6evYJCvo05q48To4aXgpRWlSMtb8xtV0Gt1WjLZOpMJZMf734
m83zUDA3fywaO037bTyCVCN2ehLwzMusN+ZdD1gIWlFRtjTMKPcGFHdd3a06l7zr2i68Wz/0TYM4
wJpxdYOccdznVtscLOVOezr4FJAxbe3rlBfdg4GOsWMiBjauW3lzaw8rIO/ujUobc50IpsJbI53x
WdBczIGbMoq9NXRsV8bGyKcpnPdl1cwNBvEkiw3QiwA8oTus+EMtsZbVMDGjPyFo7SRDditwH/Bh
jYCV/LaMjSRdMUtskhEeXJrvC2ZfgBNtNQ/DuPODyMQT4MxUoA8+ceZafkLO35qPxqAl6FvDT7Lc
p3eQA4/cmTTappgPIEtOyJcxLpj77ki4hLokMlN8Lr1quh+nes6R5KC13lmxSEqG7OG0AfDtB2sD
EaK/jfVgPEepi2fWIhFarzqZT5dUIL9bESP/3Z3Det6UgPAfiiwyqrWtXMa/EHGi58BFg39rJNqC
lldp8zoPoxx2mYEElBDzCI2n6FDu6kREB5BDBlHVxJGsOQ3px4Z0ZvQERjN9TuMMTq9bS/srs2IK
qTAPr3Wk6ytIOw/1V8VIn+T6cc8HMC+z2S5u19rk/JrNh1gX1R1t1OLZR4zQrxBZUjc7OmkzhIei
Ac+Q0Jj1yLhE+Ar10W07la7CbnI3wmAfXpmiUPzkM4f9xLU75qnvDmiz7R76QRV3JOKGe1U7q4hM
h6ufDOFTkFXTucowQCNvD+eX/22I/8mGKLAjszv8+w2RQJ6fNsI//sGfG6H52wJ4ex9/LCmJf2yC
7I8EC0kBuRDt5s+b4LvZVVBnY15ddEIMYf7cBZmHyEV6BGeG5Nhl6/wgDPqlUMj+MBBZRJw4cCUi
Jn9JanyPK/nLLgj7oBsKFQMqrPPpbCQtTNHUSh8m202/w05AQB10Dimk2UJnSHWQ3tp23ryw/rbM
m1Vr3IlQsVlFlR7uHLsLntOZKee5JiH9LeriJDyWtQ1aijXANtZQwDgMEgi7DUjmedZuN973tOJb
Vsk8gxiaeNn3YdDuzYAj6jni6AqcIGu8nKOfsLBMlNMyCB2PEYzq4+AO2TaJ7BqrSuG7NBxzW36n
Ksl+L0x1DKGq3Sb+NEDCq52HNDD6edNjsPjR2XN+DY3hkmY97StdxMnLDHjuleDV4fNEF2Ft6Tb6
QW+64pgXujTZm0ndQY3DwD5pu2XgGU6XWTWEMfo0HX+o3DDuyyLhEINjM7wdDIv8NqcCKhy2nohX
Y2k7N1aUpKSOMTcl9Gvso9eZrJJDJoN2SzMrehHapotne7m3b5eQBAoCmT1qAfYW4cQRpT6ohXjM
wj0NBO/kgqramyWuoc2c5/Ixj0LMDAQEZGqlcd0DVYP0Bqo1ReyBqrv0v2uYpRU69UaZ6ygb+jPj
cNwZQVqf+iBNtkkrYLtaZUmvoJ78cwMuGr0CE30OI5V3i6oYxDmA0P5hUHl9CHVUHsA6toixAnwe
fpxn5dqZZfVYZ2N3EsozFv4FN8fP6CsaCMqvQgXKhIU2J9cYGTtnW1cNXzI00yvZO5135vCj6GDP
elowa8pHfSODDsTimGwzwF3XIurh6U9xTd9LVjWGownmoBm33amDfBOtZDSFd15X/QCdrEGqdHMd
bwwa6T9g8GUOc7U5o8Jw5u6NnV4ahyDwsmdYG8lxsIt6O/s6WdjGcnithI+2amyGTVkV7s437Eah
vKrtnSh99GcTSTzXuWvD5Lk26aoP91DmwC9sBcO+bq/EED+MlFx3uUUxkn3n17VGZw1gOubeTk4R
Ge2NSVBfyYxGIiC+DZf6JF8qFeF0w8vojhIZCnVM6HENWlJUbPOjs9Q643vZ0wkxFIegEEvHlLqo
WCqkAQbSSS9VE6y8nNebSkqXDaxJaiu1VFnkfJfbdqm86k4Eu2SpxqhHLHpZVGhNaGOIo2izluoN
qDCzkdJ54Ex7yEbTvZmXWk8vVd+01H/yvRTs38vCYakQC6/hCXSK2rzFY6IlHHeqSXupKylFu5OV
N/k2TtChQFEZb/qlEh2XmrR2+75bQXSuz7Kt+5O1VK9a4IvHFkRNK5OlbvLb+znixUwpfDk9fxIU
wjLz0u+EDDsb0KOEDMGbezIwFt9mIw6VdqmmsS2IRzixrFreUm37S91tvlfgSy2eLFX5sNTnA4W6
TcHuL5V7OPNiG6V9SCjq5VLd50udH9AMXCfvxT8yPO/QzDJfT8vZwEg4JdDjijbmcnJQyxnCej9N
WIn1IJcTBstTioeUUwcwrhwwtY/UJnTa/uIi19nWU0JRnrvzZztznC8qd5NNlCK/mKBgn1TfqSek
pv25GmU2sUi1rCmoNVgrYzcw3kxwg2g903C+mmCrVzSAk7sZxfvvaYhOp5wd59BTwN2MAocywrpw
2gXWTCJhYUJkalEoh3Fa3+Y9kzFC071z2livpkTahRdz2E0BjFrXr7ttDrGGrjU35R6mI8rRmRjt
tQwz7rbFyYNUG8P332LSGbjn9kBrMJ5IWIgYft/EdJmueHPH74Pp0p0t0hk9FiW56VUwdRzV75rW
y79QmHp3URdW8Jb4+b8knruz3N64ddOpuIqBpESdheYTPvoMy47TvSgROo+KAPT7uiYXQYva3GWV
01+GufOOiengW4HmQ0SWZ2UsulHcP8aOXZ68qLVf7ZZH2rbr8Way6uKCta+lfeGKa9u6BBR0dJvb
fNSPociBBOWGiGEf+wiU0KzdtG4WHMzITdZD0gJ+IRRpF2ThVfggSWNmqHfkJiqPRqqnmNHb4RJ6
hmI06KL5ZGZVtMtRzt7GVhZ8iop5jFbQV9uvqGCo22djiG+sIW0PtL9r+lpi+pYTpssRsZqf7MGG
JhskCgdVFnchpWf7qQ5H62aOgvFmHksal5k0E563Onpw8XA9WuFgMVVPKjQGNWox+rbR56quWuYW
ErMiCDKU9Mtqz44+vUagZp8Ylat21UvyxscR4JZpOTMz7L4DR9rddz0NT2SKtui6L2YtF40PdgCR
ml80gojiUALGjz87SKIY9HWl7NmJUtNLrnMZDdBS7T7f9kLWG20PnEhhg83fvW6Q2yDVqAGbmCU4
Ihx6oKM8Bqsw0v1+NPOncZpIleFojagCdSs/ZbaBcpnd24ug1i3UqQ+NalMDk/wHwOB/MqG/kwkh
7Ba/qo/Pr0X72v6kpv/HP/mzQiYVHNsU+BbaLI5vCarU/98qsn6DEWNR7tJMWsAv/9cqoqPzR1Vs
y98W8xOMIgugn5AYwf6Lqhgt/sfe0AJEwbdI9wobl5QfXE41qWpZEk7ynFuVB8MN+RJqDjHycqz7
1njvsRBhhDgWVjIthLLQdB4a1zQQUM4dT+VjVtYmiL+WpJpm2hrz1DjBwQt4ote9PUB3U3U2Q8GP
6JypXd4MuTPedrBQ0SRpS1EdMByUXUgDJsvlzeDU7VsKvIz2uQrWwjLU2omk2mWO7yNRqsNNZc36
0fDmWdzMHcPfde2LwqwBJ1jJvLdEgxSpmERG5ENroqVTDQqNQ1bjn7xLjCB9bOrAf2mz2Ua8yKYr
eMmGpDoTeBChq9f+FwNHU8kltJy3k59Z8b7C1UBvSRf5lkmdt3Co5Eut1Lgx/HL8Gg8OOw7Svl3Z
axeRQ4TTJQE+z95uE6K16kqD6cqcZ8ekz6KvsnXrL1Zro5oXRJG8lb73lk361jMb3NP4L/WR/wSX
oZc20QaxeQBTIbZdYvvrCXn2kq/r1/d9AqYc3p0m1XFkQLuiCAeYR+nMkugERDyOwh0OhTHnd73o
2+cpyoOj1WjQZbPS935r6RMb4yLMh01rrAIWbNgaSfyd58G9T1LmJNuhtIxrlBcewYuyObTlJFC3
d8VTNCtKcK8v79hi1XqYwoh6mGbXxXEH67NRZi0zntqyr6UT9hsQeMyElVLHIRbzOetcPWzi3gGv
ZhU9gRyshqMRTDt7BMqZOclUrnVQz18NnVc7WETGvkaXcnQia35Dta+OUSuqx9nUwS1t8vKmBNWW
08MhU3TqZzkIpvGD01mS0vOP/yN/doboYrhWRRBpbObv07vBJ0nhlFSgAIoTEucxI4aU2KnE3yHG
RF8qvNFcDSOj7nlrRoEw3/7XcfiPOg4c+llz/n3H4fx70fVvqf55TX3/R3+sqZ74DVkcnFN/aRL8
BZnr+b+5NCNYZpdgMrTL/9d8t/3fhGP5dNHgokoLxNVfV1i6IBjtXKYD/3X3XSxG2J9smpZJ42PJ
6MUgSEz7hwXWlnbUeGTAnQa8bUBzcdTej2CuecYLYqWJJz4NgFWMEXtJ7WAnZvDkMyceukOj8mFv
1wSrIbFnyPiX2/iv+FHWh46IQyorulCTrUSi6TM/Wqem1tVuCqXsqNARllefQvzqYXTnMxiBm65E
j0ZJOIazjRvCTkJMHUY1tOucA1Pw3SsKcd8iZK2bbaVVrj7PlRHe6qgeOxbsVrzk5DfJZpsNFXE1
DBWhyLvAh6DwuV5rbBzZGd6Byf28ccy06KKNIIIrJbbMoR/8KSJqjNLJyJMRo3VWP3gEDGC8Vi2a
fNw9/gmVo1hcUMl2agCRen2EKsUfPfsOH27/yS9h7Y1NneNMzYiwQEOV1N9ynZuMxkHPLijXKiGo
DoE6GngE8TsiGaPs1CGIIlgIe//Sgrade0aVzOjCcQfQ6BkRobFv4rk5YbYV+76327fYjJqrn7vT
RibtmZDLU1XK9kkVMTk5PhN71YJDADc6AMUcoLiqmRU3w0pzWzu2JuEi2hnE8XCG6UX5YDj+i2kn
LWmfbVlu5jSLvlhBUAHt7d3xgrnUuJ97qCFrFel2O8bDdBOq+ZFoquzaaAASxMDSUm1HKcKdlxrO
t6aFdUbUXbuaGGGRUkaYl3wwvbR6GOLChs3u5XfuMDMs4dQq0gvHmpZBS9jgFxNGfJ3nestB19qR
MM1ICO/Mqojs4jjJyt1nWV7sKtWRSSkaCQKAFsZ2LpQ4TGArCZnyjZU9m2SWmRVslbkbGSWF8p67
Xp89mTZQVDPzFArbPzES806MJjLCEgsz+1IhZnoqFQffehQMj1OQmY91G8+3dmFNN/Zgqu+hiuTO
Cbp6iwUN9q9FaAKhWc3WistOrrjvzm6u6cavAMBFrymP/cq2mmlNI5qmG6v+g6mG8dZnbzi7Y9tv
Myf2cehE2bYzZoDDY2zzhTr7IepyYjDN2VqFTRzxSKMICnbgRFsNK9ORX6AxO2tjythLPb/fukQL
vlphEq1zCJi/LzK0S40ucgMHtzk4lYMnsaOD8cJOPDfwjyJxtAaZNCA0bR2t504R0MQOjJpCuS1k
UqvOFSgPH7I7whJf067PQvA8LVki7tSi6nSMrCNdpRFnnyALlza9mR0HNTctZJEMNChnZPINR+6e
0wfz2hmWXtgQ7TK0leTdeYHzlo/OKFHUjs3TPFbFzRIDwu2b6/QCgyHY2SUjDJC/y9sVefTmQ+qN
Yb+4zCFOwnC7V9Dy3b1KS3lMu+aTH43zNzXM5HKMrXP0UUXCwEWquqmEUd6yEo4vKEO8ZlV5iOZW
eTiDQE7jJvXX7MqjXpVto74WgfL7jUtiEAhWOOrDLaY95zgJTnurnPY2UImhi/IbDTTDWvl6GI4l
QQQkJLCIkChL6+tKuockLyIOrWubOeO9bFDPIAhEjkuDtM2uDi8G3kMPmAqHyNLgXC5IJ2L4JG8l
y8EZ9nSGKjPI8mcKoRqBgt2RA4eM6xIsVjUD9VO7UYuBLV6sbIoSKtuIPnY25mJ1kzyjhLIvBrhh
dpvLaEXRXWyN6adqMcp5i2UuJI9ik1cjp/Z3R53bpulbAsiQBse7547mnLxrY50ZX5B448qbagx6
1rtXT7379kLi2Zqds9j5mhkkt87F+BJ6QGaHxfaH6rQ+0DrZzIY0IOQs9kDz3SnYLabByEdbrkaE
4dBG8RSCMIrumTVbn0voVQ9KT7k4tPi37xzHqRBkEFaRrWFCtV9LxqTAOxBIuXgG0K8Hi60xqv0a
rQ3Z7pcOQykeWzG6jFRtDwdMykn8akyLSdIdWi6XhaQ5sL7jOTQI46mVbL8Cw+ISjBwBH7E27xJt
EwSRWtOW4W+9ZW2Yjsli2CQUQvAfHjrWeV7yFMkgs1umYKt+ESz7765PoDXqRrx7QZW2Fl9oi0XU
f3eLDvQ9zp0n5fvPdjC86JxzmohwB/AlB6G28BbfEhtX0+g5FRqgyX7G7FcdEw4Ld74dCa6av1n1
4l713dS+TkZ1Q0gNS44Lxld7wduE7dUnZWUlXQPZociNjWcSMFVVTnKr3VLtHQ4O/IN5sq4FL7qz
Ghdfrbs4bC2rtzYkcGGuY7K74DmNr8niy20Q6pwdl7H6mqwffLuuP7wNi5c3xYOyafJy2i91ybds
8fzylLr22nm3AjvvtmC4c9FNWw5DhCLXbs62t7iMXTvCTizaWTnbXhva2SB59+2dblBbbyYcic8y
6bpiWy9+Zefduqzfbcyhs1iak3d7c/dudfYiNXKW9hYf4rsZul980USKpc/oJ/i5olfDSYarQXrf
gzblYzoF7j55t1jb+CxmtJ2RfWnfTdgIH6xrkBZ4Cbuo/KoXt3bX49vGyMzvhXQbOzdJYsVX2wUi
ZCxub2vxfdNox1SoFje4V7fipmU54y1a3OLhu3GcugsTOUwZmkJKWekrA66X1hDoojWQhDVugeqU
YH1l7D96Bq12TCjRGg0gEkujrPOHMTK72zJJ9L0jRYxzdDDtDQGx9NIb8gl3DIEfQn9J9XE99xK5
ZYTbnFfsJmai5m5wouE/G53YRnmcOzhEFkl4QCP5DYNm/c3z0X6R+GX4Jzxo41JgulazzRPwJFog
I1g1YzODNoaLhpetlzddbs7Oqoqz3lpNxoxtQiXJcFOL2UUTxjqSwJ53iEukPGk+W4nSxv1gO7mz
79n073lrAbWaPAPB1i8zeRqShp3AId2sPqQ193MDTD4K2FqJG0NFYHuP0yQcRtjKaEmDI3DKa1IW
2si3K/QmMksuTaTTac3SnuPp9abnBoXrA55j9bVGv7gvJSZguGKp8UZSi3HyAPkUkP0aBmRGmBOz
FYmZLYNQ7H4f55W4s2IczSeviv0rWv/qh1+AaiN5JTSPlZdkJsqVwUA20KOsnpiU291ZetpiEPS/
Y91/dKyDbkz/6t8f627KHlPMR/LEP/7Vn+c67zcaXBZ2bfsf819AFn9OlFFVOcqDsAuXltT6BZf0
p6PO/o2TjGVCY2He7FtLJssfvTOLPwjEFrCxZeGkQVz13/TO7A8nO0I7bIdpMhNvToqK8ePPsiqy
pccekXJzdHlwvU2SGOLBJHAAbWkMEbNOvG7lVsr81hoqeFKkASJ5L4KT0cRk3rL/M2pW4qY0ZbFH
aTwsewrhoh71+pNX5VQPUUXGeml2/lpger2Kwuh/Txr4FSRJ4XSxmEdUACjXPOsBMysnmjZ4OAas
R0y/4I01477LjfnAOiQf+6Kfbv/yk/2LI+SH5iF3wHE4OrrcBu4pJKKf70BCscZBtaqOlJrTHYNd
IP+6RyPTdcv34nP/+nqLZ/EvZ+n369GuxHNBk3TJiP/5epbBPDdM0+oIxBFYZ5h9W0ZV6zjgHvz6
Sh+oIsuVFDhqYDec3AWt1p+vNNPrh64sMzQBnP0QsGgqSdfYYxmLHwcrc/Zw9oKHX1/0X3w9hSGF
fgEPk2e+A2n/olBITAs7P9XnsZeshytjcU+3aBncTT+5RHX/91dz6XB4aCAdqRbR4l9VgaHvIVrK
E8JBzdFNL0VDqOwkmfGTte0//fpaHwFNy/30FW+rp2ycsAhEfr7YlIZZlKdmfKyjKWMuGnGW39Q1
8ECvEczsdTRde47zN2ObEkSSgdyEeCj/Lqv+n++wa5qkGBH3s6CXPzKMMtEqTQpWgkExzdloW91i
rwqCJ19W0Al+/aX/+Rly0VyyVXtowfDgfuj8NByU7a6RybES83xfek276Qze4ApUR3TUbcyMUxV4
Uv7muv/qSyqAYByUJS2xxdf81x82DRMi4CQpYsAGB4pyfs3R7keyPGNiK379HT9cy8F9xwh86aPx
8yJ2/XAtJzZGtFp+fIw5z0MO0Ai7KrPR5xDny6dfX2v5W395+9+v5Qq4NXDITcf9CL9K8o4zCrXb
cdbzKDYl1cIpi+1BbH59nY9tseU74a5Hj8Qiw+Nq/Xz/epm1jSyn+BiYeGupZjhPIGcrGFkOtvsY
xXGOnhQlYbwCKJ9gksrD6PLrz/Dh2Vm+K0ILFjohEUyZH58dDmdpXOP9OgZDy7xD4HVbhbMRXgJb
g4PEjLNppa3/Zj1/v4UfbrHFEiQlmGH2UO/DzzmEkuouUDFqPdJVmkTmJ2k7+rZizLBv7AoHGeC7
qViNegrVOhh7PRxHWUzf0SHVzVuFZOiEnxFaxzISCmJSn4I5Me5/fXf+1ed0+WEYeVAdgJ768Gql
rh2MszKMg2kr+U3r3mnWA0FS/ESEY0jmHRzB0F0aSlGFj+nFHCyNvxzTxrFPS+fsd35wBFBk3xKe
1KqdHKIywcjuq79Dtv3zU+uZ3E1Gdi4VyT8N2EwfU0KbjfEx900cMin5eylnl/bvssz++U3En8dP
ximEiDj1cW+MDYubYrQxCr5yvgeYijG4SEv3zAjGffyb+7/c35+fE89UUPPZHQEk+h/ZiNpr3daZ
EpZzDFSb0AuGDZN8IiR5VRBWVOG6mkZ9FmTcvhh5AXu1dLv9330Id3kTP3wMm+nlwsTkh/Y+NrAz
IOIWb0ZwUP3Y6KPKLBbTzp/s6hj21XzPFM/85kbkFcdxDxtZVxFQwDhOG2+FBQNqXTgEJ7/v9R16
BqtftXVCRHSddX28ttJ8vmRRi1Ivrq2HObODHwP8mGdPZ/MFoR5eHr9u5CK7SNH3gAsfGpMFF6mE
9YDxST7KqDIPHcybmwgoHk7uKjaeEOfO9zoM7H6V0XC65o3ZvWYBFvGZWM4LM1eNEXwqgh9kIbjV
qchrxCdwJ4PD3AqnpVVKYvjKVs1SI5SpY66QFzuvYKLFW9Hn9qcRJR/JeRDGifqdAudHNnQOGOEO
IM62hYJ4AduU4/tjaRHNEIOAZvEu29D9QWfZs6AXUTZyHDM9tMKxH/Y7M5LOfnRMiiHca+13j0ig
bZHU6gU4JoYW9EE8b7z9IbFQJCPRKawwH3lWy9pptr16mbGjbSaouxe1/NuWgy7EMtd2tnU8tmi0
mO49+aWtL+wzQHlrPV7fb28gx44ssMi8r+w6Sk8lvOnoGIgQnLZl5tElDX3i0Oo5Sug0v69W2GPP
TTezQnlk4n4FX84TiUleEGmVCZIF44p7R+4VxrrGNKMnByz75x6TlIG+2yzu7NRSiyCHvzNClLjI
Dh4RhJ/4W2P6I+TcpgEo7M9+htDZZVMAhGV/8oqhsVaGxb3NbSv+hoza2gkEWq+0mXAW8tKAoQ7I
u753Rxpd6y7FWW8O9USEEkPJjXJE/JWMJJYmYDPPQptOtrWX5zAfy+Dk9Qi21joivnhDZgoFjMjL
eYe3kWdJ5d18CUeC0lcBRy905O0w3+euweBozqlz+qhFT5TwBegCJ+McrAmCMraAkqrXaAxNZi0e
Ty8+tekObfhUHvqIEwOcHeNJIpZbmGkOYWZGlpxSL9v66PQBTDnTFddkvesSuv3hOJdbRPDuWhtl
cx8ynMfy3BRnhieLAzyLQde25gLwnU99bcoDavbgKezUtgRl+lrLIr2ANYdbEbjqms9qD3me+T5W
ir0ZJ/YLqntYFU6OElQjsEyx6JnGNNN0tKy1YIC/8yf4QU5TZOmau2o9+/FwjcNCnxLh76IIJSNa
1PLEvI5pi4EPDsujv6pzvhaJVs06StOMTDlcXdbiwe9c56Vh5nQBrXZtpm4JUcbcO0C/pUNiYRWt
40+SeDlsj5V1zuDjEQLgrqsOuXzqY9GFHbHIO03J/BthfOxHD22kv0HweK1w628TnOcbLRH8ESJs
HQ3T+1Iv8CIm/FW21hPpbEFfWV9zG9a/7QksyhA+JXxn+LRPwxCcy0KFXzpUEduInOJTlOUswM5S
I+WWvpWxbV9gZNX3Is7akzG4KUFf8iZVtfaApRC+AJZtWUTC9ndEndVBkzbQ43AcgnqlQzs5idJZ
MvSMUN30bsYHKjMSfej3WvMnd3bs3TRmQY9RwPLPyDPrK4WSE21GuQzOlJl9aiodfqJlOT7q0qV+
KNvKC1e4FvUlVbO9DXIEHniHvO9JHjd4SuV0pFmcc1Gq6EsTmg9kZY4PatR6a899v132HzIDymqI
1nFV53dtR1NQ8aZlwPuZCa+stAzWjaYWST2GVWkh27U0VcxSVIwLHpcdQYW+AjbN0QcVQrrJKfN2
xEbT68KdWq2bysqvrdk9q2yuN4JB261DQiAID9CKEKhl6iRL+jkSSELvd0WSundmP7U7qfrwc5eE
49km8L0j3O+UjD3eF4Kr/a92MhH24RIaHK8H1slj4TfRCf0dfDmL0I3DPJDUskqoHTgiZMY96dtq
m+vmSwGljYR2dLJwK7wfnTOhYpWFsJ6s3FWfp3H25z1xCwaktBE5cdlTjxVTfajm2b+djFreNxmT
KtL6CMbsanXgBO0f/ElY3aoSffN7ZXnethoTfao7+6JwSRNj3oz4uXxxQx+Z4LWwUPteZf59FtSk
tAck8XH4TyKHNkUjngwMsmvRZf6JHxVWnosSnU0YPXRhDM7bhH3kXsFTPE51Ae4Da8uGmB4GBEkB
LY+g6f2ojGwnkcBhK4odjPpteRd2LUj/QCTHIKmtC3cw3tj5ACAoEPsBkD8yluIiaR+sg9y37sI6
I6QNf+eNH+JQJVnFfQzcWhDgPpbw++EtZHPrvfbY29csNPV6aBnyrT0cQvEqDVxvHw0F6PhiZDSE
4z98LszJvu1Nr7yac0DZDzhDrqqWVPitTo3SAYJJ6kSWFurFxaX+xFcLz+goPQI3Aic7asPXv3cc
x29Q9ffom4zJA4DgM1Jnns2eDrukWTqT7i0n9sWLjVImGER5yoTueLu66jImeXZXSbe7eu00Hey6
jfx17HvEUszNcfQKY4XQwDuXZJVfkh7JjhMO+bfFdyu3aeXXnx0U/jspk/SH7+YxBjbFSBbIHL2k
JGueVVt9zfnT26YuGR/47mwxRIDJ8IrdLYGRaLTGMawWt7cncNDX0Ao2BAz0ZxFAgzdLpvFuH2/T
3HobDb9C31OBS0EfAZ4jDPWF8V35TYliOAEyYdrhswfSgJ332kVHzeCtuxPm0H5LmpQ1u87YNVgE
mjQkAsZRdep+6kBZqPYNz4nnrMgvn6IfkQFfsYvbjLxypys4JnXGj1pGxWWCeHAbj27/yQiD4ZvT
xN5LSIZDsVpAnhnJB6Twsu3hyVAkPhV5cTCko0/MW/1wm8vhs+7Qu5ppXiOpH8CPJvUyuRxTsaaK
QvBgabXpspquhlUH2BayyeZTdYSCFol5IR0kQ1g+smcwysI1n/U9FBwWpwiWTQLUSQSLdaABPbrp
HKtkOdNz+OjZiYXJGF/90fUnthFBd4jnkq48AKHZeMKzZe58nKvbik1hb5tVd6rmuH+rOBst0xHS
LI2cu9B48dfAWh5lOkrmJVKVVRCy20wHadrBs3Yt+9WwKuOHhfTjhsTX8Mkt5mQtoEPsJ2fyPwEF
GuAiuM3XoCJUhBEG9sE2/kRhjC06kIBF0/pB2uABmJXrmeU1yAIeqvzZdAtzZXrGgxrI1khUgY1Q
eTskWnLVFOhvEafnq4niZKMUVANRNOimOWMjiwWQ4U/xtzSzomJtcE6GKUroj5bhAamahTdx/L2b
bXJxaPuua4YGO5gzap3m8mS1ubsWQBFWubuwMvxwjfTZgIfA42wmkzhrNycfUuBK4Q9HZe/tLV2n
K0Imsz2c2+mxlla0tnrCfMFHALNmzICbr1jJYbBOMY3dbUs36xQ3Ojv4Ju0BaxpwaFRNv6+izvyW
dojUOeOz61AInaCWOtCB45pM2w4PRDclN6mY9il8H8I9o4mEhUki45uuI7KkVeRM8uA2dbQ28wH2
RV1tsh62gEUpeDeJ1lx1WYIqriOKsDHKbWWU817IeMHw+l8bbeS7RhPo0lX0DmYGHxBk7zEmvcbS
2ZUB+UBm798CKgVjUL+M+Xz9f+ydyXLcSJqt3+WuG2WYHbhmvYk5gsFJHKUNjJQozJPDMT79/ZyZ
1ZZJ6Uqdve4yq4UsJYKBwOD+n3O+0+fRCXvyQyOjSx65DIwwVV/4cvmetfGjFYafhF3tG1bT6yor
XkIz1QWoDCmFCl8tz+zWi9QuP8PyHuoiBQdT269TaLGwAryzCRKb9LpUG0LKu6xvcCAI2m5i/2s5
hA3NFEy1V57BjoA+nv5pcZav9HIf/Yy231YUQOJI+sZPJia9BSd0kBPbRfua55mkROrsrWULpv55
GqbuQKz77LUPZjD0GIPacJt06R3Rx+QgRlBxsh36Z8OWwXYaMVoN7GHOfS+NA64CfZvP5slzUvHs
d26FoNT6waZLRnlMW5/x6Jjp7QSR/GlfEyjYmngUXKzpYDAgshlyl5TTJ/Ld4TcSLrNxMpqCgQ7U
jC4w9/Zgj84F6nfXAfHCcHBT2FL/PLvNYfYwdB4ZXGgOekw0IER+z5F/mWq6mVqZWUF9UIfLcpWz
HoI20AvYLMQj0g2NvRmlLyFDU78b2XLmIVQD0HOfgziPvneRzw3IUZEYPDwQkqUIG6kNxAO2RTGX
fU/vaFQwZ9Kaxlz30WegC8Y2Mlr2GDXQrSxdpquWd9wjLXnzpeFS6wSe2YDx3vrmVWZ4cERUOLPt
6AWPpbHLHLpu9e7ESqfhLVvskUoryplNK1+oQZL5KcnH6HNcGgy5Y1dYn6zOo/LVk+xEUGDN15qW
a+9SJYPe8oYKrEdCgfET3CeWDoXhm/vGcuSRtT0/2vArql9qNujIs1jshCXYX4Hp/uIXpb1JJcu/
lZs0N54E102K6Fg1yJ0Lr/yjnXe8SDsnOjmJx1AAd/Bl0AtmBFqpeT/e0LjGdsY5cox8B80mLwik
Cbd8fv8rYVDClfXZ9tciC/cCINTBdvLmpSsVe7BJ2kwJAme8HgFPbQw2m2g9S+XfhTknE8OwtzIT
1e7eB8VNQfOIPdFZ0ufMjYuSYpRVmsLKM0J+xTIZ85MPMXDvl173VKeKD5CST8bqNC248vrpxksL
yk56k2+9yk1+53GSR+lV001OW8xuMRLzsOQ96JtmntV6MvlcVEtH943Htq8dKF1be3PW7lmqsbfv
+0LIzZDrmup0YSrC8JKHQW+xOzHxghMN94BcRWZZcv2bi3EO67h5YfgHBCXPmCgGy0UoZUfOqwgV
Ixm85wkspaXeqXwc6eml/ebKwxByUWcLCtniMbyKlvz0ft0ZabXsBhgZLP9V8QiadblNqLtmmzTR
0MargayjgXjMUIRt1m3R63NS9KhsxJFv+a6mq1oMnDaGlGuX9qpLu7KqPXhXte36arkUM3QhgnKw
LMGE7ChJXy6VqwF7oMj4gUXm38V2aGzDhCpKrMzM80UTbKYKpmZp8k9wIMijqPR/rRVny4IoCI/Y
EfMl/U9cOwvlExvaRMznxPLcbJOrPNynHdd9Qsnb2RLMWaHasuG3iFR+XyyXoVLG1eQs/NBsMuoX
Rok0BPM6Hx4osrHOoTVGpyGJ6hcC7KAJ8bqBH0q4hV2nR5uEanWKGqt+yUWHKaydDDoiuqEwcQ0U
kfWJzQGfsMIi2pM+hECwDvAu7MMqtc/sW+STgvwDmcos8hOlQcvl0NU2fCgF0FzfsHaXJ9/KpWxe
2iDl0FPfDadCzdFRMXKFWkCH3ssCvC42mciBDsCGKNOcksjgtfe6YZ1YKVsP1XytYOUQqYyIgw4y
OpmKb0epiJt94g6M+jlkYkG7oZKD2mpCz6XDCPyyKSGjyREv63rxF+uiiG3runL86ESFNL+5Yufj
bSoeh3vT8Rh+IIvSqqavgpHIw9lrPEYKpDWGtcaRytUY9lwlYjFfYzNrSIEFRo1HpOGerqUH+Yvd
KQ5Ano+hy5kCkmzcQ92JvguoP+UqVPoalObMlec1EZ1+dC6xDpiXgyGgLQIdYtsH5254C3z2yWs2
GNMzfIKJFugAFapjQS4ZpTbxNmFZwZuxyWCfd0N1lYyqv0/NMfjWDG70Pa0n3MNeUsyreOTN5AKR
2M2emMnxEnk8DmEbfc58z6tAZ5FF3IiaAfemaFIQi+/T2P9NBP0mEaRJMEzH//9Gh7t3hMz6RbLi
+XvPxp//9E+3gwj+hRprCi0RIBXYzPf/NDsEDmBgfNooLf82uP/b6+D9S/NcWLg65FFs9NX/8jo4
hInQkPEmoCSxgkeZ+wc5ITyqH0ftRJY8PBf8TN+xHPOD4tKndk4dUFofpoGEEI/A3BnXFXikfVK1
zc6vbJe2zjgLkB54WK3sFJDoyPNvMxQ8+jeSJrD7LEqdJ5/h103t29Xd0PkgNF2sA83iQExiMO4d
Gulwu2ikzUVqUHUlcnLw61HnTJFPaQ0gCgey78zLP7nKrRpYSMEI9tQD/2y3bZjqxeE8jxZGYXLR
m2XIqu9dych3JcLZ3eVG514nVsZrMIkw6tbTwAqupc1RQhAE8uJ7tDIYTmInR1aS6KekeS9teufg
T9qUfzBhd04jIVwctqlZ4flsh89myS+1actIvXEUndRzK7rsI5iLFHxS85vwgwtaY5l4H6eo8uU6
91WdbxFQvUPKk0/wXjPL7ylf+AG+OHaKyiPZZy1p9G3xdSg/t8buqVkMwc/lN3tyiUk+VaOZQ3Lj
yQ/FNbke+6i6bzpGFKqTw3wBkCNme87kjTkNmOZuVZSFBSvP0jT+JWmC2ynn92r9hhPJspM8temk
QBQJ3+hCxKX5YsWkUaMCXQlbuTStTRQKt9pgA693gnUsREw64hrKDHOrDW8AtafJOUPiPHScv91Q
t+G58NN2vyTJeE760N5NyUBPWupVoHetNrg1XK4WymXLdTgHQJdpyMSRziyJ8kUXfBffjlHQnDr1
or7OWb0bd4su4fVFZp2wvY1oNnnvblLP9pieGaXiM1uQTKu0fR2pmP0s+9p+aszZddbh0oKq9WKv
+2YZZbCVipjCKqDf7nZq2IvNsxve2TKNbycqZXDcTdII197gfLEj3HgrrjzP3qjEGF+CJQe6SBj5
3DSOAPcwmzFAuaxKaeNt1XJEWrLnfRr1xtmODLyFoy0IkMFUreAaUcyijlTUeYwjx6b/BD7Dy88J
CfGbhsgRdV3S9x8qa3Yvk84A3romHW0AE8iyevHWIB8XZx9PMzncFS2KY0OinRMhD7OX1sHnFnPO
ysCKTfVEA2mP78fQ3LnQ6dtxG+DW2MW4L+z+ENXSACZAUts8Fkgv6ZPdaFKox//kquLyeRbEHu7m
UXaMLiLmguVwkQ6qe0ra8iqCDHAu+pIcW+YZpN5WNmWkrnHCm4eOIuzCfEDCS3fpMtMXsahlG6Fe
7UyfPyoHc3q7xONjqmywBWFSX3YZ1OKuAevUW8kmBfMCnzhDjsQXmoCW86PYP3B7G/dV7ER7DKML
kCIPJ/gaIZaZU2a3Gz+nD9NQdhd/IwtrF4fZTMHTDL3db2Y1TRdGYGbHuje9DS7VT/XCXE7zEzO8
4ABz6+k0arqiAPOzdTVxscU1OxquAZOHJ00RoRRGy34KLDiNmthIObS46ubpjmF7vBHxuA9U5j1a
iEXkSPp+BZwBYDEYSOudB6nJkEYXQtlyoUVSm9DwqIAgGVUdSF+vusAI3L1h9bwibhB9bmU+HiYN
oQTUEFxnGkw5a0Slq2GVlsZWthpgOWqUpesvWOqDeV9ozGWigZd4Cqg8NPhXFmoOEUVNxsxhZOKk
QLApxDXso0ulUZqNhmrm73hNDdrM3pGbGr7pawwnoZRX0gftvtKIzvQd1qmxnZUGeALhaA8QSHFb
arwn43xGLWQxVr2Iv9Sp3W1iC9xersGgNqNAUMS1fCKZMx7wUagHIvSKC2OE4QlYtNfdxFit5q2S
o3U/WHb0xck9Siuw2brMBlAvVkiWJp4pdP6DU7Jiriir24UhrmRoe7TVNX3unvDoAiY0aHntG7ZR
bGXp6y6BbCPwlFwV/iKu5nfe6fDOPg00BjX8A4gKGtXRkFR8hskVLJL2FUkRYuECsOq5EUW5s/pB
K3t2sCs72q7rZaBkeozMJyp32R8PtLrUY7VcVYENlpxxw6F0Sl1o21eXnca3dnBcBSwW5nwa7sqE
z7+S78TX/p3+6mkQLMB4mLCxxsMW76RY2jRwobQaIOtqlKynobKDxsvSv52sljKZJNshwIeiZl0t
GpFjP4yLDROHftUavfGoGrN74oqDIJb2Y3NhOvITw/z6dtI0WyfLq02gONN9wWUA7dac7G49WYl7
sCmhWg2daxxlBB/X0aRcVPaS/minpHD2HacrXci6ldCQ3Uzzdn1N3mX0OYDshMY7aS4vU+ng3Eb2
FyPsv+Mjjp9926faUwN9MS88VBrxyz2Vr9lPD8y3ec4tMyjgWLr7ycm+kC34So2hB8kVlsWiAcJO
Oj/PwCiYzAIXFkK+oPDRUuSYR7oQcpIXoIjjSAyrPAOazMY8OwzvzGJb44vpBrNuio70Wq7hxhWU
4ypW1blciJgxlzHnFSABeMhjImEjd1a5XNHvFOHH7L71WXJPXylLKdYX6QJbeXTALAsrQwiJTLuF
w8HDleyTXsyAZlYuyZzpHddcRemLDcEZFbne0Idgfkk03pnEsXiTlvzUD9b3CAJ0INN2HRric1VY
5kZbhfaTBkaHM01UjYZI4+r/XMfIHAt86VGDpul+bIBOAJ8O4gG6hwZSO0Nz9DSiOvOth1RDqwuu
eaxigKzJUYd7W8OtGzPby6GgSAnutasB2JZGYRcwsWkbX76RA3fXyiEvCDwZQ+Y7RTvSQO1Co7U9
v4b6pnHbQIfLlTSCrxEkbixjMK3JHlxjLy3WOChuW7jdtu19pfnWOqYLSO9Gw70bjfnu4X2LcoRs
bH3rghwSeM+vtLaqDiIvFIhVR5pqm7ZkdgaNEWfFIj5ZxhxvEsqMdiarx2tbQ8cl9HEmppu6kPs0
Ma/I0LlrTwAqzzSyHC+ivZEaY+7AM5/yxv8UTRjLAcl56OwafI4yXpMtJ1kOpYGe3Jo2aTDpRgsw
vYOcrrJ0rxebrVVdE0OioRjOut3U3700PrQ2ikZimNfkoJg3pKuCOQY5dDg7TflFFmFFIm26J4V2
01jqmrjPJas1KO8+1NGCrvQ1hicU8qHHDJBxm3vvmHgGll60mjQ9vtIceb+kpCMh5oQ+QQjfYKpw
Y0tqbv534/ffc7gH7i83fpcvafX2t9QymE/+xZ/7PR+Qg+NDC3VsjGEMHjCO/bnhExbFigwOSSBb
AsGCreC/maHiX64X4PASockjyTbx2P9pbnfxvXsaLIF/OMQJhu/9n2z4Pmz3sJGhlPJzMCESW/Y/
GAHnEIK5mrV1PNrO4dabL8GV/GUbfPOHTeuv1Y18ir+Zt1hfYnT2qBPVlmcs9Pz3ry+feLx3//l/
rP/AO6hVgXA5gPFd5Qut4nO1CnxO6X9ttv8HR9G/xV+OAn9pmryEo4jqS2d8qac35f3GK/67D/LB
Ky7S2kWz5RD9civM2zndtMvrrz+FRSr94+kKCDO6uPtsrgzL+pg26AqDrsWhlQfPqOTXGt/vuGUS
ZG8RNBZ2jJRNgoVgbFb0zGY7s99R5TBtYT1Z+3kaxn3aSPloJ7yO1sxvs41U4tb2ysHbIEKM5xAM
PbIQhdiOmoadNUTRHeEnxu4C8jUMWDwUIhPZRecP+KpqVOIAsHoQdABFreHQZ3JNJjUxkSCIR+WG
SC6Lhjd13rLI82n9QEnqmQObhbgwiZljDITLtUq8Oblk/+0zuCuI0Jo4YhLDo9VNgzbp8VPFhqxz
f+7DcnlIFX9MmsQGv9N+9e1SYDIFvR8Y7bChGAj4g92d3dxWD1M1u7cjGJK9gVlhWzsyY76tuy96
y911eUDwaWqsywBpd5s57rSaEPA+OULxQ5gEnsXCspNdgT1jdOmsywhS6qFGFV7HrANvo2wYv4aK
Dr2BmnNEvmgCHjgQCeed/zZWfvScNFj4NyUusQdcqZ5DpZ31JuXEShT/pPputO6UrAGkq8fQToME
/71yb4fB5AfpE8zA6LJGn6Whgt4WUEWeTx40UmynEbgJgcLyhgEqYNx1cMRDTwmiZ5lxlcXum+qI
o42z6r9ly/TgLvZbCDfw82QDu3J7I31WOfw3c8bxs5JJa+2r0X3TUki4SsZ2OWQtEe8MVyfs8mhR
j73Jzysnfg8mA/mpDL3uMTVmsS6mVlyUQZ8wih0jVsqSVDxRNABZdnaMK2fYhLKRO+K05p4c84Ib
gEKRdcjGYRuwe0WBKYL45OHWOqCicQB78ddtm6n9WAb5IfOy4Q4ub3+neM0jMoYdFwald7dFTLDP
LKL8hJ+Zvjmj7rcDluHrIOR0rlrdHVRi4tkwVRFXagyz7Jjhz9tR2gSZixZrZiG9ZAxODjrGlZma
d1kFs36lX/bX1BJl+ySOzb0FIfiVbRIIhMk2oit7DDEX5QleRh1ypW0Jh8f1nEiqq+LZX8N+dE9z
I9tzy7zmE8vD4eiHjX8TGY6xJ5Pp3Aj6Es6j6z2ynGMwTmiW5KE3mNjuUJ6PrVQkVfsJWheknOhV
YT0lwD+yknJYt+9rfIDf3SwPvuNrUOuOWr8LyQDhNWF2to371qVKlG7zrcGGBCNQqM9HBB1tYy3T
twKTXrbuhqnYJjEmVauz5gObC/tcxLF7j2jEFn0OGGTRX2HtA1HJvUci/Dmwo4EMtpfcmmVrHgaw
XT6zlgk9R6QDDh3sLV+tHDQhwPzyiiKt8UXSG3FZ9XF4TUrbuUf9wUxIkt3YTi1jvpEq+RuHXdeO
tHJwk6WyepkTb7xljDfdTFmirqau9c/WhI4CLNC7yKHK763Wo6RlVv5dQ354A5J9oa8Ti8baM20O
0EKDTGgoitStXBhDrOj2zCnv8H1vg/G7BvYwmt/d1FflKoGJfNfCAGJr73cHa+AhlBtlt+fSwLVK
zdqumZtur2qKPjZdk3Yb3iqkYE23vShGn7ByUrfJ/cKoP17FdMpokTXxobiDMMJLupz4beN726qX
00zxyAWmMRZzXsQqPvMrk6aEMoO5zYphR1jUxwoah0evCxHHGKLCBNPQiSRPwR36DtcE+xX0zdBU
W3OW8viHnJiw4d+RvTS2cLEj6AdmEa6HSHEepnqh2hJ57KYqJDOxVikeY0N+S/kATqfMnNeKp8CX
NA0XiiaEONBmOLzBPFp2NnGDi3exbKzpFlsFuOtfKJOzXmET4DQtEG2+dyHW6Lmjc5K0CEqn1tbs
yvfgdCKKERcocSF4QsufRNm6AEPTEOToEFzD7w3AwcZl7IclTx+SuSOSOvI73R6zjWjjFNpRkTNw
EpPqNoge/FVXOiCNgQhcvuu4THrsT9iB0DzcpH4c0rLcq7Cv9kixEehjywRsonl/Lf4Vc9IqT92/
gIJRx0D4AUjiPvM2QZSbB1LUOQ9POVyFuI2QKRN4fdIK00umSgPqnIrDFTbJ6VBj6rKZ21jOUVL0
GWN2GcpT1lmIQKL2KcDDHLUcVNXwC5uTvxzCFI3YAtTw/G7RTV0tyb/n+LwmqPZi9BlcLE3PYYG7
RadpYWxrSZRMYq/GfZP6ZHmMia8+cCBg1QL9uy+c5Nu7FJhrmbKUvncRQexEnerIr7V0bnD3G8Ge
1ag8wtPOH8eQ4X1VtQjQrW9sPXptMb8hKcfvxgH9sutCrG9Ghog++sj8joVmVodMtBPMBDeOnN0X
GomKbdVwgROlzk8LV/Sa9A6gRNes3ugD6Y8Yfrv7LmdbxIUU3zC1i69V1ocUKOHf8102malsqn0g
Hf9ZsSBVK+SG6FyMFJ/9IfkxO51ulMqX28Uwhzeg5cZDKZoI6V5l1iYw/D+/p1xN0ffZ5JedXIdh
hdtYVwjhxn0MS+8GBACWssIGNeVN6eeq75Ar6mHaGXBVnpx+dp8GabhPmdfMV7yp/F3SJsZmTlP4
442LeSSK6sslNuSnGhzWlu1UCbDcma7ez7qiCAwbfRBc27qBtqpqXnxdduFJzLNtDRqr6oE01FyI
u4la1AuBeW5b6SFwOStn29CRjE/AdLmJURFOPQLqdRRY8RGvNxO792t5CSziHYYbsK4IqBShE/RK
dFW0xb8WrzVCtV0h+OXXZpuVRx9L0XMYAeZQEZkqmmJ5GZL/5utfSKrmHdU3VovzIR5DpwQkhpjr
LZbWo/G65/N0xUNhPtpNVF0LuSybtPboH8XqPD+ahDo8qqDA1C4gEHFb5Az6QclSmy2yaydPSLc7
uB7cvsQ8Mi6wcMSIoUQ203UrOl7dIoGBJJhakuZcSgEC3ZJRugqsJNzybhqOjM9Im0duh/NRFZW1
rkRV3/dEkHY9DxzWQDgBLyzXVrR2MPaRvT8Qh0W5RwFqTi3hgR05TwPwfl4Z951pIq1CnmDF7DqI
IQP2DzPuuDWV19Ct1ulQXjC0WL2aAfnZqopHE4/NtmywJDhhar2+u+Bd+hkZuY3mKw2/KOdTWjuQ
8XVYBLvwNkWSw95I0EPmQpz80Z23gZolYFsbjdyZBxISZeiTglcDEscKmWi5NX18cHAKCkwDEX+4
d402pgYLSf/cKwMCK3/1JnMgF1A73kYHutbcfWo6yxEEgb8f23SvP9G1YIKxRvVOrpCPGNf1aXln
TzkNQgFe1aVJDKaetZIrx5vtL3M1BxnvhvYOniYpqTw1LrBK3vRQnVY1DBwoB8Zb0MK2s9zq2enx
QBbZHJ35GPmmMGuenF7cyV0QyHFbo7/vowjDYMW65ILUhyQX1JpiywoxwaHoAbVGAbQRoZFO/PKr
qIyvmD2uGSw6O3saS71ua48QIihOW9L7sU6WtQyM+MDTas+JGNYkEamVwsCNATJ4NirizpDxamyZ
DK82wagB3g5OMzNQmKs9xkKFaPi80EhcVlW27/LExhvaRJdNlcQ0xMXV1k8Lhqk1M1nYeFnyJe4p
rczBCFIF2k/DdgqW+q4hEE3vYWwyuyvt5CLJ/OamouHs2Ygpw+StXsKHaHBhDoJokEU+YlMETX7s
h3k52VSQ7enn7g+0MHk4QuPWvXEDudxksS/vGiC0W6zfAuPnpAepi+9vgYeCFJcJAy1a5HdDm7Ml
N4v0BH1qxlml2tdQLuWFBasZQ0/hhXIz1jGC6i7opzy/6KpXlvfW58mvgksr7JW5lrZX3w5tBhvR
rvvxJlrm+qhm5uLUQ1E8GuCFt8uSjp0c9IpusuJbpD7Te3UTtx3XA5zpa9dS2W3lUbTTk4X/7EvW
Vysmw/bVHITqM9Aqccrh1DxFs9AFSlDRH039hvStssHrFCT0WFT9RZIG6FvMzZ/gK3kHcLPjqfDi
4WI05vyrcvWIK7H4clHao5tBNOW3soPoPdB8+4KLrgauAhvrZEH2OyPm0c1MUByXy1C57HU78IKz
odwHp0J6w9htYWCCbHJVG/NbPojg2a5FhZt7CdZxXCw7UjpUkNGWCSorWfDQJSVW3d6YAGPOkidZ
VmSHrBmKVUObLl8vb9vTzK6C/KCzAFwMNnHXLBtgIveols9TpdpVzFN+xeAm2FQhhsXcap6kkzmb
3MfQg11YtECNWBnv69Av7+u8rM9qKeyjlFh3Wc+XGONhtORN0BsHpxuN8sB2yTfeaFUiKjACVrZ6
P3ikwamCUI+blV3MuLKNNHrABqPOvBSLG5aK2ctkOfVD1ubtc9M3k9g3BiyTVRq1KQ0pte62po+e
ljhDVbeuY43V+t2ckkvfRsWRY3ZiUP4WjwHmTcY75ykMqguHle3XqjF9gI2CULWRXy31AKGqc4xi
r8iarLED1uecFryE3Fyjrlw7iK8yFkOrzC2ybhsEXkvSwyeYJMFGc/9/A88Mbod3Woh8ZMNdjtRy
opG7v8lNhgwuqfLHSXYOLy7gmFZVRrdd49SvjtF8cbNu/EIc5m7pCfLsBIabjYHXZp+1C0/2xnDW
3GrFHdI7wDqCQfKTZxZduY588htJb+6WgbpRciwu7J/a3SdASM927uOuockJ9iRt3gea7eNXvEcd
ZlmzXnmOAXAtnsQ9Wx3eJ0TTvkQlne9NHD65kztemI1l7/kpNB5OrbpzU/eboK/3eqjVDM4gGnZD
TuqB8zZnl2G4jPtBCs4YSOg9wDmt54ScFCcST2JI3Pt0qBHoel0fIunKGSvWVHPihzvP8PYKG8MN
e5BHHsj59dQs/qltMYiqUfnbpqiilzrMl3WBI+pgtE525U8RDm7PYBdjS1a3MAKppRnG6lOFpskK
17gty1IdVTCXt1Fq+DeiNWn5zHz7ykoG57sVAwmvkaK3sk/jUwS7/rrypuRcIHPfURAaVkytF+oJ
PmcViLQk7/Ylj9vt0DhgqNRk3kZR7wNdJ05aq7zez3CL7hRP3FU/AUYKw8Hcy6K/j3vk00mY/smJ
63mvRvmFFjhxyOKENxYLwRMPUgOdLRzOLOXEaXRx63dxm7P+ravvvaLIa1Oo5tUh9fm5C1SP/Tsm
Yvham1lmXlhNH10EY5RtmJaMXGydfd/bxjSvjRAY5VVayNhe11XbTisHLdXbtdW0sDVLJL7qWRb3
Vcksv/RmTDKpjnEzwron//Y2TaTLTPikGJEdeq6X8SutlCWGNTqWWFSxSWqxktNVmB0R1S1dVHAw
SCScuP896Oj+Y0mUYu1GNCSwKiw2jDu+dnaKhdeccXdkvF8p9T70k/8i2IJMGQ190rxlDaXLlxkT
GX1gfXXxcFy4teds/dZhkILF5zqOrMMQGtH3xHe8Gzi/9m03hd/byTUeY269Byp/ZbLxurrFGCmn
aNMFFk3RlVfvzXDqQe611Qac77AKSKP+JqH+4xQUcougXNoNQiuwPwIcfABr1WAE8jC6zO8Gg2Fc
2tRck+2e/Xj5m4jxD5PdQB8txO4UQBb1P9INxORNrJMEfoo6xp1LQHaVloJm77gpNr+e8P7sUHBG
RBh4NgDGj1Fms/Mbxo8WHywJ4vspc3llYES4NBW1Cb8+1Ee2QMCnsmx4LZBRQ474YV5t5R4lpA6H
qmTVn/NC5QdfZiw5uXjpoprKPdj0+Z8OyTkoujPGhgDQefjxoF4aAXKuoTDPOWfRJoS08iUjO/ak
7m8+30d+g/583NBIGAJOjOt/YI3kPPyXpjGQ2OfEiVZFRAet0QbZMbeZaBaMP26amSpVmrOSy76Y
pt8cXwsXf02lvx/fcdBvKK5Bo/kgbMyx2yRmHneHoKQwnEWXRiCPD7/+EvWH+HgQh6q3QANNyOLb
f9c1JovXhQpteVCK0a0YE1YRsXCiq8I2l8MyU0Yx9FQd1JJF8q8P/bPrx7Fh1Jgh4o2lNa2/Siqh
505WbDtSD0lmwkce4P1MD4KFYRbtipCFt5oTtPBfH/Znt77jmqzN+WZhnyF9/fWwThdSMp9yWNFm
xckqhwfqGZZD7HPVhoLr99eH+9kNCSEKjZ5WogDI1N8PF8vWtAiCcLhOefet3e7Z/EMZpMzlN08Z
S5+wH77L0LNdduA8aD56K8Nl+fO79Jd+/Nq9X5tz1H+jNwIXRFdYBOUJOvjBYr4kkR4m4UL6H1y0
9BD6wncd4EM/3DTCUQshcEkgO3ZvvZ50fhPziP3nJ5WvUMtX2Eh/wCq5wAh6t+TR8/4UGLIIKSKc
J5pfsuY339/P7kIX32TgOkzlodP8/fvL6SAF4IvRZsQxtSE09cUP6i+//ji/O8aHJ2nqQRbnRS0P
pGcvF1/u3aD8HerkZxcH1x/kWy5FT/xwcYRZMEpbyUPD2vUy7k37ZAPhXy/DmD4nBk8Ysimmrp8A
T+oQ84Lc8rsn2o+3HoZfDwmF+y9kdPHhieZ6DbmxOqQAyaKSRYHUXVNv0Z4LIyPy0YTV5p+eV44n
gjBkHQWE6+O917KtCmZoD4eymlig+POtSCzxm6XEjze4g4aOe5rRrk1C8sMNHsY0z8m8aA8Uh0As
bnBYECY/iwwt49cf5ydH4kMEnoDwCNBCfLhMwi7F9zgH9YFHG3EVo7twZnHfyOzx18f5yddkCdc2
Lb4rnlyufnD/Rev2mzJ3Qinqw5KaW1m8GEFBn2WlkzanXx/pR3R4AKf8L4f68I5lRuXryD6MiCFk
cF+58aochYKLRNXzth2q5WHGV7eH2R7JTeuqYGNSuvAZYxd2uMVW2wz1d293jNFK6TAAL12SPl6Q
NeC3JxLGY7JcRgX7QLetHFKCqEXsq9S2sFWmTmIopqux7plgzwCb1ozZIPXig/vNB3Vp9/jwbOYN
jq5ncgNYQAs+vOyoLTKcsOo5p12inqgsNa+sIfg0+376Ui49FSsFtjKSNJ8lkLOdyGdmJpN/9AFC
pHiK1lbb4FvrH8qIjZHyE/Ld5admDC6XiMFSWecYXUkHr9qUBrRIZg4BvBHfrhwotDIyo19Pbu0e
0LbHjVLAWThOtmGEJ865i5chy6FvYqtKNmE8rhdBvaTLJww5Wzbs03DpzFcRkVP59RXwk2vNxpqP
g4N3Fkv+D9daVA4tq4+Z85JR6DVYoXPkW58OcSZJR0+RMx5+fcAfFzx4YgW1KKAbQDd+XPAQRqel
synrQ6jtiMxby20LFfTsO43aR0GszphczXuw3fEfDqev0/+N3yimKOa4rn5pVAkcVnOmrgnAs/LD
noPO8MFIer8CGzPPz4M/Wl9a9J57CGXZ2z/+kBg8eBox6+D/H5eO6KLsN+e+OpSDRBUhyS8Z11Kf
BWNAHv0uT4N1h8BOrYfN0P7XB//JY4p1FQ2JtNBwkj8yx0QeA8Wrq+rQRZhmW/q0Yw35CrJZ/uNl
gKsfUpbAYSRCEip/f1AxA+piiEHFAdbE0zxX48YOcGbLwnH+8WXKcgPDFMYodh8/gMIa8Pl9PPQF
voJ+3Cw+g1cnux5Hz98xePr2T0+gazp8MJtMECryx9dWjE+9couWj+WVzsFo5qpGQ0TT6Qon/x3K
8McbkIOxtGFp4CFof3x9tXhDEr8v+WSGe584xhNckm/Z5NyTBPvNGkTfy39fn3IotqU+H41n/juG
6y/vFRoGqXg1MGLAo9k6zErD2itWohgoLdcYh8L+3Wr050cMWYpSaqODCH+/QAy3EUGtj9hawykP
m5d6tu4dmbfEPH3Mk719/udfHQtvXYUEzRC19+8H9MBsgl0S+cHo+9Nc/D/2zmO5biVds6/S0XOc
gDeDnmy/yU0rim6CoBw8kAmbiafvBdatDolkiF13fId1ShI2gETm7771jQfXLbBrND+5zPuA0TU9
k9TQWciC9tuCwhiaKsv4pw+jYS8kMIjVQnEi/v1m3m+VXMUyCTYYfPff0dlAIyg8Ea3i0DpUtKj0
ICYcfgW1f5PLnoZ6OK8d3XyySy4+WO9WybJxoDjzQPK9ZfLhkIf0O6WYEHkAzKYyogxXiwJ9cUSX
fq5pYncaI44VpJQiXeMJIWh7mcG+VzI5lvSRdxhH3s3ak7coMMHKCUFwsIQFclGfMxbnf41s6H6g
YLxPfv2HL2ZxoKUZCCzi7YthJCEt6WyUB6rT9TbXUX5mKOqcf38x73dYXgxzlZSU8KR5F3JWruQY
SZryUPcBaOxmPJiFdRcG/WdRy0evIvKJbdmHfHLYN6s5KJ1ayJqNSAmHQZY4PSrfVLu/381HO5BP
CAB3j6ScZ/fnVWZ4tSoZjILhIVAGY8AxBfkFMXVXfhtzcNt/v9xHD49bAvcYLHDctxkq0DMfnD+f
qC7iH8uzazP/pmrjh79f5qOPZ3HECRjJJTF4u4xVh33s3PDxlJkXXhfaosUWez9otjS7NvHC71MJ
WpVqYffJUfXRnvdq6Ebh6IOkh9KpmTruWBwSXCn62kA6n+xEfi/y+Qsf4idX+2jBk/bYLHYyy3dF
Mih4jJDCrDqIRBT7yveCm8kGx/P3h/kO1An41uQhBjbHkcOY85t9NRpsNXiU3A/hMJn3DNs3O3xp
mUfLUUTQmwumr8zcN+uh6ccrqevi0isDZ5+GzHTO0EtoLOPUaEngYgjzmccYhvyz7Nb68MkHZNh8
mSht3wY+bdyZ3lRVnDbKpU3Qyxerj3Aec8LumAXhw6CoTgQYkZ7K2snui2nsjnHUPKdMdMz+gt2Z
KvdIFSla+doQ+KFwH39/kB98a/S0CUGDwAEq9/ZALAN+Q6YItxER/RCzhURKMEwZl8yv6Je/X+uD
x4EOmQ/bWwq1RN1/ftc22EGkxT2hfWz9MCk4bCrPfOk0TpZBVC9emn7/SYTxwUdnWXTsiGg4sd6F
2GNbatUmDbeXe49ploBhZGqHPkY7rxywPF9lO8kN0xjj4T+/V+DU0VKRIkB8u1O6WN9lbdg1B3K1
S+AuLVXp8oZqPDbfRXKPGDX5JPb96E3yaCkD2BbZ71sSNt8K9B9XNgfDTOQaqTBTCbXT30zQ7g6V
TyL99zv8YNvkBomhHA42gsU3XyAqWjfNGh6tGhM6F247bUzZyI3DROx/51IR2LPQJ2CE0/znwhGB
m/VVTYpmRU19jdsOSuyg98+zwbI+2b4+WqMOH9SiQ1gq/W/W6MhIXD1TGTig7L4D5/jT8+Qd5nzt
KkvkTQjN7D8/fdggTLRHlk375O0HaCl6bXY314fZnpnxC6bbdmg3gjrAJxf6YGOmpA6A2qHyjIxj
eZ+/BdtiBtNiohs/lIn3kCi1D2d598mScPg33gT0f1zjzZqIDIzZXZdrMNBvrbDuEGewSb1be/Ch
h5ZTx1M0YWJMrUDOlCdfm6nF4MSjVzvg3UHxb2Aass7o9LoY1hqOZUHqA4OVOX17htlyemNHeLvX
GjRHLMx6X3UMZ5HdanTUSYzmOaRJYSooNdaCsUXjat3OUcWwVW0BUmyqrt2bIy6dJFAqucKxg+iw
WahgGEJdpSpI96jT9LGEFHQ5Oml1MRrteAiL6C5rim7NEy52FbWidpUyKHhgOBFXzGkW23hIPYaF
i+nUuE4G3jYfdn9/vB+tTdcKAot14iz2FH++QZiXstc+a5Mx4Rep+pcwFVeuY+zQRENTQkb/9+t9
9IUTcxPsUb6nIfTmel6qa+kkuj7g2bTUnC4nuzhOff1J8Pq+rbZYXUCaoJZJme6VEPHbwoQ0mTqt
inBeN4sbIbKWmcHwuyy+0oS+YCBlPXj2c9LWn6RMzsfXpUrLEyW5fhuQRQL+sZg8aiKNnh9T7NcR
P7rGDUIXs9wyM0OOIxd1bl+MclPiSkhzu2Yjl/Z49Jjy9/LJODrmYOys3q3XMYOhLDixp99JBzvK
v3kWTlSTYhQQFmmyiXrLp/YSzCiV4y92AcAtnD34C33uFuBk4LLk/B6UpeInmg/rOn91MUKZvUPR
xX+v0OanXZ9vA6B199LxPnsVH71xaCAW9iaUGZzFRPj3PSIzO6+qi7E+QI7WtCNXejL3hdWPn6ys
j/ai367zNjAaxViVDbzjQ+gtljnUG9Z4Om7/vnw/OhB9MO0LpQRl0FvmvCnRRUp4vQeaTuFaL6wa
E4OxAhln2ulPRGcfXox6JTkLNsrvwl6/ZTOq0aQyf+fjIgkxD8zrjglQZqn77JPH99FG4FP257RA
svcu+C21dvycKapDm7c3dhf4axCZD6hOf/YZMwup/8mTtD5aF0vPmwSWEYLgbZ9m7kTJ8yVOy1UJ
RnK2rbNwbqejTS1+0zhGenCFBPUlIuc2M+P0oBNEDUjk8XxPwmIXNa7+GiAJQp4RJ5AF/v6mP/x5
bIiUkajfRm83xknFnVGkhDmTFD+dKLlP7fFL6TBH8t+4ThCSKZL+LpK5Pz+PbjR0CjGiOpCJCqo5
/UutjWnTDO0nB+lHYSvFKYY2IO5jLfjmO3SmCAUHs5eHHs1I2jHiOtU3bePhCGZdYYt9V5XRJ4WK
jxbwb5d8G7Dms1syo2dWBwxj9/j1/YzckuF2/6xtxk9yDuej9bs4MFGLxmeJWtKfz7FfXO1mFVRs
M7Z+7lPxCxi8v4aBGoJ5gKS/gOFwgwWCk8lFa2BYy2Rmy9AfTNsHCDLpQyzBGQ82igVUbeiM0r79
kswRvi91ieQ77sKdCqbwPvTYNSEZdwxMGR3YnmIpbTb2L3OykbMAwlPCfM6b4ZJRHLHF5u1nFo7T
qtJOth0qbX8RDF1z2NveJ6vpo6cQLUpdShys27cN2LIUXVejTzjMYj6CLrFWvek+QA07p2b60Gd6
+uSCH73iRZnFoExAsfXtYxe5lWhJMHTIJLC5UQwtGv4FS+ckUFVX3TKT/vcP5nV24k1AyMSMzQ3y
uZBmvnnTiQH9ww/L6uBXc7ROp8H/4qbWuK4d7Z2nTVneA8IGQOcyOfkqFwhTGHzVMEMlZqRvb0ww
1T95DB88d4KNRQKNKxjpxPLx/RZvRL4OAS045QHPAHebtlCY6pSwUedN95DDrcEfOf32yYP4oIjJ
VAJVn2XXDt7lvonyZhGPfNHdHDPK6iTujoFUZ9fFbbfHbMdZsVKYnPTg3ydtutb0ZFBeuJ950Dgf
7JWLLpxxDMySaLTZf969yWiEX/VZhW45h5/5qmvIHJiHzFbX3jlPJjj2OdPISKzAU5cUkYEZ0UcF
JDleT85k7rSO4Qy6BN52P5uPhMX1Pp1YUiimih1Dfd6ekfyfmmFstuxx6/p5umVW2N20Rt0fUl8G
W7gHAbSIc7spnC+FU6srPltEaJoP4SENh+isNIMnExr0J4n5R/dPBwwNerB06N8Wjii35WXXO9x/
Wagv+FMwi+qr7CGzjHT395f+0aUYvGbWADU6x8YSBf220Gg6SYmda3XAfSLdCBkuaj4lirMoLZOH
v1/r9b29/dKW6q9D9sox+Db9rw2/HKYqIzkYobCu8B/WiL1m19rHohkx1yitc6sx4+te2dOlbRvJ
jd2Dn3KdUuxFDcfz9Qf9D7fvE24fxZfl3fw/lMDmpX/5Xz9fwQ+XL9XP//O/L7IOskKb/U5w+K+/
9G9/wugfnGciCjl/2s5H3j/QE9hM/yA3mP9gyUWFi7o/NS5nufh/kRsc/x8KakwZ8AdMip9EwP8J
ucF5E5XwxVBaotFAB9mhnvnWCailLS0HmaSI8UwlGXhM/LGH5xYjZBe+C6wuqYJLw/OaW3xQ6suZ
PWElw8pEXRUN+dYKFhU0Yju9bVENXeE3khdoKmrInUG7VwD+zvp6gKyNz6HceKEKnVUTRy6IuWIK
dmh30/MROtzJTCJGgxu7PIm0La6Dxgn3lRml+ziIMbYtShcRamUwQoxbzn7O0vZYUO+5GDpI8DMT
F8YaUR45fDWFNhQp23/IBgQr66Cy87UCSbZ2QAkhWrGBONdNfEsm4U4roHrqOCx60bl5CYqSYYsC
k4JVq8J+yx9IttPoq10RK/9qilUIZs+PyHCgqJpHS8fuoWDS/fvUtPJXsHiIYh0bHhv0Rj8TZcfg
1BaP0QyZBRP2Tnvrdi7+DhhdIDopchjvsNt/5mZjrpGuzytRMssE3iLxLzGXSc4Rhxjf61dPU0s0
9qUxy/qoM/k4Rkre5pPt74s0HL+mou+/RFGvqlVpzO03N8bmozUKDLEHz8X3wU+w6ZjraIayWh9L
swiylQ2NmvpKVATYA1tgj7SahrXtTg8cezZPui6/gfXuD9Gc9Qi6suz7bA7lKTPbK2NOvLOi7QUs
xHk+F3FJCOAFSPtU2MHE8bMF36YHu+WlJsUjClKZrnhKA/8aYdvO7pzyXFtontum8rlRFYHlseLh
ZGWegZDfTPdKxuVdU7vpQ9FnOL1MtWDmRaumgbbvoeY0Yg/hUQrriToUCxApvDtcDC6jLPQJzMXG
GTrFLl0crgAAgB2fOrC5JWQL+OF4N/8C/za0a6HA/yHL6LAYztP6OvM9sIZSB6ekbSAxQWND5BBW
FwJt3cmmiqVBx0+ugehNB8C0GpHcx8EMey4aEvebVJPLcI/w/H1QopxqBGE4QWESbEbk2psmrK3L
ufKimyTGuB07YOBFqDFSPW781kMvgAlzHTjF0Ww75DC5YaSbsRuAtdWpOmcKFOFJHvX116jJ40ej
Aix7FjN5mm/RNVg/5GR2wyo1p+F2xOw83o66sJ76qIzrdVLL4cYaagn43bTXcAKsl6J12nGNJ7e+
7SY0JgfXKSjttWFEudvW3SqqHMUENmg78Mmx5dw7o5meSzN1vw2+pM5iuSzaNbpP+qJJHT7ngRlc
oFvT5lFFlNrmsWhwGskDqJFuWo4lMpeu2YVpXb14SRp9bTP3G9xCsfFF61wgUNI/PdFqyZqwmnob
h3H9mCdDZyFByXvE+WXdPvUB1YCVDnLBLGPTbypjxB+7p+t8Sm3VbxDy3VgdQRMzU3zPrYlEBSdS
dxuWYl5XdBdW87g0I12Rbdw0GrYzPZ0z9OrBmWd2wXp20jzkObg4Cw8D21rLPB6iDjoqY+lmt/aI
dKbJzEJBI+xjd+sGrflkk7puZ5cddbRNnJSiusryPUaV5THRjrws3HghNDROf4vjgsuDDar8ochy
ifjU6h3GT+Z4OMaJqsN1aEzieQwgRBxcgwwJRXqCI4ypuyu3a43vjRegSUXfOV5rCUI+xsAgWjEc
FrUrsv+RLhpifX/S009ZptOTdmvrwunw29v2E+L6RdmJbDCKHXmV6igG+WWLhcw2UXy1jQmvJFN8
SYpObKiZQo7wWzK5soCaWAdnLliFzUih5CYCHLgZkwwqYsG22Viu3CuzuoNBN+y7dopXGXWqEbxw
RoXYKHS9jnqYWNJU84/ZGakOj5YvKT4MFXYA6WivShOUkDKtchzOmZbxKdXTlBDZA/aGlC40bNHC
fAx14Rf2Km0dq+8fB/TF+VWsYvSKUe5fWfkU77DIAlVXleatbwXJNdui2gdhMR/HZLr33Lq+laRZ
t4PVxfYK86j4fmp99KtGG2JuFNTTWaqT4j6sfZtNigzmFnV0vfj3VNfkgXLXJXhI9FnhXkZJBdlw
nO1t7rVIci2OvLWqdHY5wDDcyZCZ9I3TVdhXg2R4HPyCYiNmJDwYuD186hEjMhSsfWy2+fmz6u0L
RNoxDZK5j7+gAPWPKOEmRE0GQ9fpGKc/ndnQV7WRDEAMDNkg4NPxZdQI8WVmjeMOUJrfRSbnI5gC
b49qEuJPLOdnLIkUfUkJvCmxSr3LXcR8yuoZy+xpoxa9x340ZNZ8TlqAii2ji1lN+bUsh3blSdu5
ihs8A9lki/gWm7Bj4+f2RauaBP367AZ8a0NzncxBtl+e5x0yMSjk+cwUtGsEqOta46ooMMna2vYE
oiWa0x9x72aHTBmTsWqlws/AM3t9pudA39gFLsWRjqLjaA3dPWy26nq0vPHA9+Rr2KMNMmURRBWv
COLeiklac9PDSZ/WgxPJmwnqEWq53IFeQC6xTb0MfIMsXewssNObg0gdOw5GWJAE1HUUfjcbOKVW
59jI9ZC3PWZDmT6bU1wcu8YQ+9pJDRiXI1sNyy/FeNwtoXQvE8u7bMyLa1q/07MIAvy3qBQ/2bD5
rmzQwRQllk2TopCd7WdmzOZt29p286XW0WNmI4fejohexTkNgsFam7AgUySIU/SUGXHxxbOgTV77
bYdIBtWONFaofzESq3JLmifGkzLOsciqTTy58FUTaw5+nnxjz/pLi38fYzbQP5wUIy0R+cE6rUEQ
rbGgupktu8nPe4yfKowxjPTRQ7QBZtDnE19rWAXetp2w7vBXha/k7F9YllIjUtSkyMzhjCVr49QQ
jLUPyh3k6ROxr3ooCqP+no8Kh7V+CO6A+aG3l9mdrAO9rRxZHQPZ0Tcfxgqakbr1y/mJDRDiSvqS
9/5TMEzDN6fBQ2XltrRZO294CmhNHfwgLK+lVW4R7BknXg54jRYFdV308pcze2O96oVc+BzSQSiZ
DVl5aHGDu3E8BCnrYXBT7AdbbJ/uQn9otxUtu5sUYyxY8M3kVcbqf1Ko/x8CHsqmkKLNX1KoF6xv
Xuoff6RQ//pL/4aee4uP+zJba9KRo79KLezfELzoHwq4SDeYblxGpcja/009j/4JqOCHnPBL9+N3
CJ4T/EM5lg4V8youwQh8vP8glXpbiMMj3mfSCMN4EyXCO/lfbcI0q9ICdlxieTPuv259YiRWf60s
IJdJ4n1Gknvbb+GCAT6mFP345e+HcrBMS3tj9vVBKToGpjGCR/GnbP/bS7j+V7Hh93nmpSr9ewmC
q7ATLvI/j+rSu/piz7DjKL1UHXQPMGKylbwpGiLFLHDF1jSmcmVxsm9cmRtL4Ki+/v3y+Ke/+wFL
HgzIxQ1t3vHbTiKHOU4ROugPTemXCu/AdN6VQQpNilnzk7LT9kwhdO72SMlxABQYzC0GbhnF5o5B
1S944BHpA7QFB4U9J04xFlSHcJ6KHbsZfxaABnhxh6RpXCkBXwkYU4c/BKpl/YvmbHHr5CEmiBAd
DqkLRioOfIlbHYcBQCa9X5xTF3awpWkaS8pDK2ZW5oMplXWHrElctrh/3UGLA0rjgNub/E68hFWV
wattRv0r7bijsS7H+3Ko9b7LVX2KLahvwE1Caz01dn1KY5MJokyLJysx+YuTyqJTh9UFuagf30Yj
hp5kB8JsjjyqulonFA8gv1O/cvawZ7lNM+jA/0H4gDarMZZQTXrlIW6nsx2h0wHEAaIgyNqbphwd
ANOLzp0oGy8pH3HF7Cgo5WY1bfC0b8+KwZY3WNXEZ6ga1N5nAz5CMOfnOP14n+NBdS/z2f/C27G3
iAqwf7Xxuhw4Mb7rZuJ7CCgYZ1Otv6L9a54Gc+bNSEpWB38hFAYTnh5OX0cn3zKyg5Sp/jWBGPlq
tvwVTUr04KNxP8UqcY9gT6y7AX++h7yf6hO5YXSqKurBmyiXbr5yKwAIK3+YTVScJfxdUlUSydHe
4iZY3Ao/BRiAQywkuab97sb8z6RAY7VOQMslB3z30Ou7g/yuOj7n0Oj13icMODZEyZc6ENNGDTnm
SJ2DRnZrQr0+ii6kXDfjnRm4htobVlzcJqig8ClM5SWG8x52oMn4szA1hrywihg/ME02Dat5zpQc
7wkb5otIjvxTDoBuUVH+I44MT9FkiMuYiGntG9K7MhJzRBXHvfhuHq36CCr+CJGhWo1pPf7EGFwv
uHH3KnF5EzH6m5VbC02a5LgV3h4Dz7XAeScoI2+tkK/jU6lwz4FOEce3vhnL78zvzhf1lOqvNrXI
PaaScFxaWeywIex/mLlv3WV4iWzSBYdhGTzbLuE95sPyqJclWtbYOemWu59BRST4ovEmXB8ZPsmA
/tUy4f9UJkF8VnbF02R0Ax7KbXWVhL/wHDNHCjSVD/8+ruxj2nnP8Nrko43u/z6xWZtQK4psbwOW
2bhu+UzZY8Q2MRDYkHssysUNRqW8KJhU/S6WrrgSeKNeRf3kXQ06tu7qrBNPA9ThZ7gfrNYAwhgw
7ebZQYx/noO0+6LCxfvUyLGcCeupeUlwZUEp5WgDUXtUbF5vLkz5CLqmM26VFnW/UVk+XzDo0j0I
Opm3uukh0jPPUmJ3aQHqKvNq7U9mdugbG5cGhSXDHtAUvuilb/KaqmIgfE5D+WhlsJKArgVI722S
x96HjWU/kItZhf80NvXUf8/awX3KgFoUyWF05tpFqTYbNe4BlAAugIjH3tmUOIN7C9aKHNNV+qsF
V23d+ANwZstTKK8I53asQw+3ONuGRtConq1pqC+HJrJXwFWiM9cornuzM24as7w1vOHSrURFEh94
NzN+USsvwPaSCA37zPgSrzgcdxmTOCT2nB4ru/jaea61HRb/18HV37IQM2Z3HH4UqV0djTr5jjt7
ekxnRupqaxCnphqnbemNClfJpP9hgezZJll3TgYT7xBsWgDPimhj6Ra0ZOAlzIEn2aU7uziORWLU
a7D5Z34enhkF1ceslDUVtiiWR0qsCD0NhRWgiby8ygrGOqqy/JWIGdtexjCwLe1cMne3vtV1kG3t
yojOcwCIMNjzCegHHyzULOs800h9hyhMjjOTSWvbGs2jiXvpoQpgM4neCbfNZNhr4YR8lvVCiTTR
etlGZZ5PXhYdhsT6go9JtKM/3Z2sOnLKrc2z/96JacJ8gs4e4q+Zd0jvph8P0JAwobcmvKpjrOg6
TApr2xyQwUUWgyaRD2IpJo/WcffdaaZhn3gJZx4HeLgDxjNSLkMbl9e+vGXC1YIKVHQ7hC+pYo7R
oHAbqufQG9HIOYU6r9VCZyiL4gnQQxOsfeXrfZSNWOwxFBxuIi9kQH90HYrsDuN0Flx7F3uF4Mio
hm1uNJsIPLlC2B1ZFUg0HAjEObki6EDbtI+MnXcbJ035qrotnlJyVdOzJm2xvDPht+rrPDn5ul3w
b8zxHaZy44xGc2a1/vwiStNjYKGa70QuGohmXXRQsxcdqyHW11nhzJsxHijnVMJd+3YJMMMHCl9O
SbHtXMe9CTqmdJp4GdxOWmBSpgh30hgZU1vcuicPKDkOGPlj4CeQxkw97dx4sSeIRmMnAUGiNaxu
SsvgLIeve8wyRzkrxGebxEiie0Cl1h4rEmvrO016DEcVb6Mpdi8ahifwjZ2MW3zWw0tLziS4IdB0
DMIjUJHSb6ufbiIvUXAHp4gKgA8VfMLtskR6g84hLS5EN1tHaobAcjLI3eflHDtPQx5oaO7ehMLR
nsrufKlahKDKc/OnAMZSblykHWpj5uZ4nKWM1qIy2v1gld7TVA4ZXuEUoU5un3TfKyf3cd/u3JEh
Rqu2Eu8JnIoJdKLooBA1NYP8hqqLXZB647cmt5p1X05LXCDkDdSScuOj8mu2IA6zc0Mt0kfgTnnA
8qvSIxLk9hTJrnERKTJ7sZoaL4PxFMbdGusg70rbcXYAHC++2QJbsHWLDfvybvC8WkKkPHc4hxaD
9tzr6lNk4yMe1qL/EeKfLBg3owu5M4uOA0ewC/+iFYnTmjbiW8HgFt8AzvOnIDZFvEm8xWkrzSr8
aYV3NUPwuzWonXC7mZPuhiIroDQxTLeuCPLSjesr8U2JgQHBlHl1uGmczihL5dm/gi+Z2dgXWbr7
IWAghxvbozC2sqqlIa+0treEof4XVUjCsiVghA04usUmT+3yyOxTfSqB5x1cs5s2VTOxGbd5kq8q
gWPsJvU6DveoaozbOomG+8x2kitKT8Wm9nxxmcyvvyKSVK4WMmQs5bIp4+n+qwe/vMqigPAkktK6
ZhusfzjCp5Fo0PTh1B7ZKhM2olXV8nMWbN8+tYzhPs3wc1tZ0gjrtVm1ep9Uvj43x5z7H8ZpkyxI
nYZg6wmpXrXu9BL+AmB4CnpVQnTkFuiNo12plP6FVjvbqzlutnWeRXg9TkBB9eJ0QI3cKeFuUKf5
exJhfZRDWOgKyJdoqL2T0rQ2zrdJYvSHxLDlGc2ncgmHg3otKUABNV3Ce6wVNiMv5rnTLdytqeZh
D733WUJjvWm4vc4ZLb/ECZAI0/pb8sjfGshD4zQVFm39gdJGl66hOHhXgd/b26QH36ldAsI04sn2
iamugwTlat55sNr65jmJaxZm7cizzsGuqZ6EpNjpuleAddXXiYj7k2b3u1GPZShqwVkwNo3A5R2I
hQZ4EYyG0x2MbHFw7zCg1IIPzbTy9MoYWHUcRSwwa2TFw1tFuM05tZiINy+5IG4O4Jle/P1tvo60
/JmSOoyWuozIhSTu78byEshLNs5d3aGicIRDEx6XYIUGeZonY9y37ZBu2JrnrXYcDp54IILKMdXa
B+nymSKaoWvmyjNU6VDYY6/5IbIyuAn9BF5UD8s6NtpGrmTvfSZwYRzlXTILnyBcpIOAYpf52z9f
vjcYqCLxRToo+FlrHWQi38oq0rtGK3anDHFrlDrBr9HW4wHuMJZElv2Czv0BvKnDvC7hkoHT12ZA
3Hwxtrb7NArYhPiGFOemWeE6hVxOQePABOMcDGCI+6hVbEwXw8kM7859xVZySCJ41aaVwt1SFfFq
WUUnAkicW5Wjz5EATBvadAzBLTuMDf/7dkxa/4vhBfpXFSYmTJ7apfXldOyxQHWIe6emxL+KDWxp
i5JIh0ySuEnBH6IKzAppQfqCCVtidVXP8qZG+sqeAqls44I4foywJsUXI2OWCBvUra1icVmgUjjl
A46yo0XJASzteJ9Q+Eeo7tnlc+vQCD7ryzkYMYSZEh5SliUcSV2vtl5SpOZ6EE5cgsBz8gHqI2x0
/Nw23FBt3zcxzOtOOtQKA38uk2NBSLOJ5+U/xAT08cbsmHdbx5ibhCPSIprKDIl2ANgcJTiNielb
M81r7NpT7jipo2ar2ITBSCtC+UBBEDY0QT7ptAkYhkSkC93uwYTeuAbT5607zwAwWkW4i6qWxC1M
XfFN50OxazMsWoaR6MosJlYk5q39Jq394b7PyuegJX+clSWewql0sk2rs5GkkmcXLTS4s3lexni8
1Lhtc9s5WhwcN4UzZvsYSVy9Dr2+PPYYzb/gItO8uNoiNrRL217x2RY7pw/bazLR8KSlCf9yIun3
y7p7qCtyGQUQ8GgqdqN+ye3qNCppcPeYlblzqTBYLqcBv5ekOgKzJWuhhbkidgpuKqcd7k1rsLfY
kTYvHk2gPQwTfS4ssudNW8+cAH1jdQ92TkFJylJc4lQMzS522U36uGamLezJjGLXhUnW0JIdDx3u
7vhUWfyfvTnL702teCrVXK7AO2M2l7nzgVFkeSaFpCpnM5O4UtFyhKYV26Wng8XkzpaPqEnDkzVR
ZoG3Hp0SS7RnmQ7qk08fYc/Ypt7Xpu2t6duO90yTkt5POtuHSwWIYU9xWWGOdQhw0/rKXOf8K+Qr
nbdZOIsnzAivRxWIb1gvk26bXnJl1S5E0CllyNflH62NJXBefrVyI4pYIRqcdt0wOnnSzlQereVT
Vcv+bhbFtMG4XTx7UtHDaascIiJjj9thzKiMLMlrpkwS+FS58sasW95MkxOKvJ7Fok5qIFeJrc8L
hDnpEvRS13Gg/FFY5e7KQJ/PCYxsNVJde12GgMYIJOgZmwc1GPrCTah4OJ2WN68Vn9ph+YDzKNc+
IN4VVOLyCHs3O9Acxb+eUdHTEPvMuC/lASMxeAwoW4M1BUce/VLImzNaEYWgIDSl6a82nPXFzOdW
r5VOCEamxQEhTKhemUIVt1KgIqGBXEQLsR5LoQbitByA9IIH5hUnk1keFWD2FaPPNkWcmU+QuXRK
cLGfUv6jg7EWAx7oUc4ShAWOQ2UNcn8NzAyKfwGFnIDHpKHqM5fK2BwVQRjI8nF2XAplXj/J79DW
7G1HW+prDT10FdtteTSW4gpQELY1MnpMoZdKzeIOvgoJNVraYRn/UmVT7JEzW5xjcfnX+s3rIakK
ard1g0+ZYRo/TXNewuVgcQEsK4Il2aFR+dfSzChdCpfSUN1Y8S290frEYEixQeUfnsK+k4+NRQ0N
529qaigg69OEKv9qdMm0MNbt2dwNu/sB9qN5VgnBTmtiujgF7LPNlPIIU0+2302sGCAjFoMFcqSi
lIMZ16HHXvi0rGf6dmzDsB+687IrqUhGWUDMW7T8dQ5Rfb50eu/SpepNXLKcAiRoz1bIknDnAdcr
iQdxasXJVTAIykbtsn7gvwJ0pQ5Z+txOvFS/XsPbMKJCCjC3uK2mkSqSyzHpo6i5ez0brJ4S8BAm
6VXAlk/diSIqPXn3KkgMj6NiisKTpOV4IXVh300tVrtRBSreb4iEXdJhfI9y6074IJ6zgRcJxaw8
6tKsT1h11CfPJoitlnfA6APoR3RjYtfODcH5ZLGbucl4ryfCZFFQnzOb0r4zKkzUYvaxRwDf4gkK
AQ7VzGiuX0uCY0/RMoSSfZbQmNzkivCzYzcRNPqRMyU4AuPNpwhOepKdig97GRyiCtqUfBTaHJvn
0jYoUE/UjLHfJFXoCZwduHEbm+LylsOexfO6zaqAp0HlSJ+3jZs8kNVrsdJ2teQTnaIK1TrquqVo
85UeJZ7DjIro9diNPEyT7S0d+Y6KyOHU8kdBjuew1gwzvlUT9TK7VFV2xHBNnk2MLb0Ey1YJ88Le
toVTXGGGgn+Kn3lUvbBIcGTE+ZBSMuGbbKlOo2vXF6jfgTXIYPgZ1LHa07csV5iO8eFmEUkIxtni
G8RtQg6JT9gxpye7ygTmpfgkPI+jx1ObA8M52mHKpzIWPIOe2aZNPU7ykagkd1eDwueaSYImIm75
v+ydR3PkSJqm/8ra3tEGh4bZzh6ACISmZqoLjGRmAnAohxa/fh9kVfdU1ZhNTx/21sdUTBIR4f59
rxxsmmbJ9admrWGcqOuYCXIZl9048IIvKAJuuQGk/uuXvz6YSym5YjQxtB/2xJ2quFRO1drPD5R7
LFGZUt9F3Skf6IypMnFtDhnkmsm9pVxU6qudrTflrGxkk7vQs5P/HKy1dvZpxwL7Cyh2OwJoKQp5
mrYpYJkbVjJlrMMBIIGfeDq5hSSe07O+wrumu3VjYnoAlf1g0zQd5PXgnfu4/90q9m+15z9Te5oo
2/+wk/wXteddTTD0/9q95XX/9ie68rd/+Dtd6Tt/o4gZcbhw2FcwDEOt/U5X4s6GynQ8LKKbiPgX
k/n30i50ojCJm91IN0Ba/9DSbNmUgJFF/Y86L/Gv8JWW+2dqD6E4ySKIpbH+kP2B4/4vqnFmGNU5
s2tcVzJ+kpVq+a2UcAcoh1Giu4GG+3tVuuTmj54taRG0zPWrRoULGGcmjt2otGuMbHW/NFoZYUOg
+Lxeu1udVMeU4fzsNZO7s8AjL/VQac9NBcNfV4l26SG2AmWVzvPoqfkVXL2vgqGW2kGoBhi2k03o
dOACfD0RGQgFqsCn+Qu9CPlVfN8AlXZypOrm5phle0Y6jQawiR/pKbifO3qgeY4g6EocURXQqUxf
R+gWzllY8S4eAIzTpPk+2GLaDVJ1IQFKIIxmtdziNkHv2eu7edQ/Us3JgqboaCEgISVa9HU92DXt
qxWp9WTYVp85OSR8Ug5sVhAbP7f31CBYe9Ld+zdy+EyYytILFTK2o1k6/P8lHRk8KWvXV55/XLoh
e3KTtN6VAiBLsdfC9y3MPEqNJJfI+3bx9bDpKNgpm0wECIgctiRyOlLY8F2SaXYwbc1XIyqcc565
t1RQ7yvM8smHrNuTUnPwy+GorIlpgjjcYPGZLC02kp0R65RPSRHiCf1k92DlY7/9ECrvd/3ATl0s
dAa2tubsC294Lzt/Z85zeVYMdxfVZktoGkSGrm6kkWUUUXNb7VjItABXqYvJ0jn6sX/uF4StXm6o
ICPH+RMGnDrAXmlTj6oYl4Z5jrhB/QDMdTkZdSpfkPKtp46da4dqBl3VLGykotqy62bdIhDdJufB
Sw7zQC5/YzrW3hfym5qVdQGgOi1VXLL7mM1ugJemCSY5pObgbiHi+D0LbZ/L5qXunE/evF6lMbkU
8DhWpFWk4Al9Tak9Ld9WW34DorEOEoAdQda0Jb5L7dwY/g9r1eDIRt/e8Z7ART4HzsRbwmsT0hUk
8fYJshJjo3nypA9HT6whnS06ILt9agwpvi3WSt14C4eh5e/rYs34Jjy1l5lcjnYFfrYSfxNoBe+F
rJIN1cDKOqYrwfRWusyhXvB7uWi/aF1f7nKXTGWMUOyW9dIchMcrWJu+FTmSKNfYlK+t4SQ3ktHL
yPTeE7/Tz+R0NaGtHO0FKwpStcFJrZ1bZNlTOYIVV51D9U2+sY6Z377oFcgEtpv8acUOseu69dah
Doo8NH57g9oiWL2h3NkGpQ0VWa+skpqOfLZd9zq+rD3iyxQFcm7s0t6UQe1K5yQogw2zxIPKMBJW
0dG40Fg97DQjVa9QBzxFgilZ1CV0Q+JPOxI3mkC3t15LW+qviK5BRTW2c5Ll1gizmRv6wyoQyOXV
c66Zy0OsBv0s+m6yA99x6BBmX0/3jvJga/vSofmsyvfmwrzFtzpcXWA1/qJ2rSgtOtS5c6dZ+Xs2
EsGHmrs4jY2boJsetZ0LN3VTa2cf3bSQKBr1n7QL4zgDvz4rVH+Uo/bPupedyBR1sFQis0aytNXk
NvtJNxkjEW4H67RVYVnIxozG/xj64imjvyoWwwMqgD7QZUYTX6b9INJoicCDL23vXrOJv88ycZgc
OLwK1WLEkAuE0CLNXOKRhliiJVHiZm9NndAT7q3PXW3MR3fMoQ5yVwsmb+hDxAEL0dt03bZVw1sq
cdrbYrjRUBpvPpAIC6jcAu87+zk2aLwoXX8/QHbqfNQO7JU/xq6YqNtAY2gTQnjQCyHOMRxRJAtj
3BNr2MHf5Go3+aV3TE39nqn4m+N0V7rm5Kmz50/eRIWpmzl9WCymg/4+q15Ia/9MUTYLrnJ/oD5l
nou31tykeDHEcHGtvr1TnnHOyClGcF0XN4xoATaXhyKNwWHM1AsBvH8CAeo7xkc0sutQHwgvANix
F6A2Is2vW87rwZpbj/z92D8WEg+xmX6jS95/AX5FZ1KJy+rg9AeFa6i3KMbd7PE/Vuv60oxW9kA9
0VUKLqFZi0mGhnULc5EUUTtQcaOX9rPKYQkcxrTL0nQn0oGZCEdTC5J+QNKacr2kZeN8xaz0hc7B
4egu7vd6oDCBJRm+wegnQLJZi1jWbewLo3/fF+ODngCGYFnYvvHppihlC3vbUPgin2q51nsSLSNK
6jBPOiwwItU+Dz41NY02fzdp8uEsHAY4qLXlrMna/RLH1KIDVZ3T0ZrwY3LKIUNno0bmDuFnmPRe
m3aUuBNNK7gSyJZU4pC48vM0ZvZp1byXpe8uXd60gdKSn6ZGr0ZRFXGkuZBnlqIV2K5dby9oUjx7
akP4afgIVk7VCA1xvYOXWc3qvXC6qn8lDyTuyNSnnZHcgHnSMkuF8LxePX3qEdm4fBSpI5AFm0BB
1d89ZTH+pAI3NfLtQ1ZLIETz2CCxHAUJPI4Rv5rDVJnQocvSdhg3yKHn9CYBYKWxLw8qOKMndBCu
036l2KlaqzOsVOf6oURc4lJXJItMS1lIVLu27W849r/H6382XhN4+E/MVFX1o/vrbP3bv/pPNxX4
PxQKAZ8mhbN/kAL67t8McxupPQKCyLlw+L/+c7ZGKLcN41t6gGH/cbY2ERD6pHht8f2krpEA/S9o
AQkE+ktqCich0jzsWy7W9S3k8S8mWRN8qiRAQr9UulanzQDQ52g7gMoYYYaY1R7vEhvbYo6UXc7Y
SdB2IBWg7aEAkixXPieIc7obu6vl1ww6cv08M2Ran4RPQORu6sQ7kHTyWs6AaVni2J9HcNEbaob+
YTNpxVFWS5SyNeGvt2TiD0NsTL46aDIl7A9R9MWVgAzljOy67c13bYLavuhIdhCfOEZ/HSXah1cz
jwf32q3NCpxeOBPuCqs0t55Qkj4ro5upQKn1AMoqWhcYyzXvlp3Z6mbIXTR8JaNpQleArle75ZRO
r0HTkrES5by2z0xJXMUmJdk5Ntk4exUpdo8kBUAN20yOzglRJ9AlfMyzYw3GqXP79GDMkkpKf9lT
IrmJ/JqMQLnRMA7SyF4WkIcHB5OJPPJXzBuEc1yiaQI/6UlOaoPWosGiF9rbnNPi6umynICqXW1T
SJt7cmr9mamN+pc1dRsbD4fWPQm9sG+MfPMeZbwrToPvN/WlX/3401p67rNy7fil7RfDo92+N7Wd
7JRdgIxZWHdoZJJfRlZ7om8MN8yJLuEZqDFoqCg5O35dXHrl8iyHcsKR5XQxOrVlmS7AxYkXaolK
91yU61NTJVamH2J6D4+54FTrW+zkXBa4nKe12rneMqbUfDQy8jjcj1ZdGl/UagJ2r522vviFW1hB
n0xuho9E94pPGeaG6hU1E6rb/VABEGosP4XfdQdjkIvenUDwKuKWZWFn4i3pwB945aj0solS2Zc0
oRvgsXcU+U37WY+pxfIrqtjHlUKe2NkjZWAMzutJhhlWiMCqmxK0ze+DdoAsDLa8ZOT4toHGhzIb
hADIrCrNfclnRA62cUqG9mZvhWPrtDIt1HdWszbbNMkFTn2xm1dR5eTdK+aoxxmlb9Dy30QJlgn8
hstXoU/0XrpZHMXj8szk3GEPI5MEklxem1LTT8q28qiPG+PsY2MO8k50+04jTaS0uBitoaijyauR
LxTLetIbPpqGUxivtDh+q3oP8ZBIaGJPey20aIiJ6srt+zM6ZIacbHpv67Y4Y2tKLo3jDlh6SqK2
IeGogQw7Sw2RtSqej4YyqdTwZTUa5koFt0orXfqDjeoLLBJ6nLhWJNToQKtWy4SOahqecFiSK2U5
TC/oQg+QA899ptH9WLMnjoYdh1YrxQPfvbxIe9HaIJ57dRKmOfwArFt2Hv1TjI/pdGzUyCLBnlwl
KzrbpjlVk/3cmMUTvbnXVcQHn4kKeeT6wsB2qPXOP7vJ9NT5oH/4S3YIY/YJwg5cAWnojdZr1zQH
b5lvEoUVZN0wR60q6PCMV9bf2PrkmOjraR/qdqIsfhQWaLtRTTSg0nb2nNFh7zVCYA4CfYSH5RDM
vJulMDnJkpYDyFURkNpiPdK2We3Lua1C1x8n3luKwANeD+dgdGw2Gn6uo9cWH3hH2OTpqDjTmkcM
d0vVB7HT8i71ewmyhpWbT4V4TNLmcaRdSvP4oda6upvxfb0V22mWD7HLYCw77aKUYT1lRuOca9Wn
IS9YG7GA+l/dJv2iax0CI2P+mfalOCZuR1x81hQBLCJ5Vhor8bBk5r7jWH/E5wUhsTr+KZfuU+y0
j9PY6xHHhHcBDZnckFGz/8y5MuyM0Y3HQJm9vMOwOIZNn/cHnRcq0utmuLMTO31iP/cx3+hPa6v1
VInSLpcYtF/7w/0ylxHlQ3S7SuViA+2eOspGeEIbQ67LCDWNybdXW2+plcG8ptwODVnhuSBaWvYv
rEtOZJRr/DzlDJ9a04bYhOSrq8lXGz4Z0+n41q3+FydB0oWckvfxoJC1FmA1xhSBmm/eoINvyJin
2Fh3hkiaw+S1HxWNWHu7Xbuj3hsvimBd3sA5xHCJS/BiN5N+lwrziWH2WnTpJ5xeEHnw+3qNrZWT
du9o/jfLn7rQtOww385SpXkPXmceukzOTzMvHZ2pIwl6HKPetzxOxJeCco1dazJUJhqLguGON3cZ
9xTmnV3P6CN7bAyMblj/mhHjVIggNw3zpfAOxTysp7Tuj72i3CyL8wOAcxYmPmGOGbIwLrMiXGPf
DbwJNo+Zd7A+KGfsN15I8+6WVbce03LjRNy2uSG6whU5jdT2Sjt9J+HXCidjuM4ZY3U1Fa/CGo8V
sjl/XLlYpe/vjbZ/pmT8rsnc8oO5lZTz5YvEurwf+XmcOa/zkLiQ7DIusL9tKSIL6YMRJlTb3s0w
VNDZcaN2w5qKi53ZSbSwMgfdkJhf43pQdMML6gm1tqdCy8O5wypoVg+JNjKf1y2sJSRTqJBv03VE
BaYQQkXVoIarwcYSZoahjj4bXRCb2muqTdv1jGahdoB5PPtu0gm60nBv3uuJGuedtRQW6rpllcNT
JcFwfPCu8zyar9asq3ei2mhzjEuatiMqgWFpzEKQ3WdZNQQw96yxH3v/A+Png0jdLOytqX/q7Oph
qjQtbHJKyBZ6xXLyIDpMrhE1V/UZpetnryMNZ86oH9ZEvxf8eDsDWcI3jlfrOOHsfpOraPcTqT0n
Wgaw89VjenBgNAKPksawxHQWZt34FfNQt690T7tRfpZ/UmiLgSs776dDnOlusNm97NQs3mrPXZ7d
ScM6NXhfzdxmd/NK9xPMS4aR2dFDwwUAg6PVg3nStwwRMjpMc66xp24fIl4wGaAwhB/y4Nykz7eX
tF25L+V31ebvi665T75fjZ/NbgSyGtI7uBB7t5DCE4CrCTQGWWul4apaK1B6W1y6da3hzAaLGaFK
bsIojn0e5yFaD/iFwa+fPOhxlBteOjwi5/WOq+s0n7XVP1IqNL+MHaknVB37WegjHbwiZv/e5N4H
p3MRNWiKdjSmD6/gjBenMn1Mae0CnKNl+1g5XBBkBO0IboGEA0GqQq2Wxl0F2xWS4tywZXf0Z/bd
ci2tyT9OtZgR6jUfRUJQOnXnGTI2NYpnDshu3puDSeG0009pgUs66SKrtHIur06rvjaub14gtu2o
YBb8pE/YeCHzC4/SHGsxKZ42xXtV2M47Kypr9rp1Nsd4wzRRMDAMPHODkGroHFR0Vjme3WEF6gRo
qEyDVdRGTYqpoMXggSRiVzJ5hCnOlSRlPxdQ/Zd2IO4gL8fkme7NvhU3Bq2wRE3Q+uvJMabvdew4
h07Q0Gn5FL72ClUxpOEprmrasGfbD7goD7xyZ1taNL1mo9oVdS0RDQzfxp54BIP4f5ZVoDO7qOOg
jRvuwLzGtlLB+sWqD5QniqPZYzBNWzmeK32iYde8k6k0XzPLaQ+FcrxLlpb1RfaQUbnrPy9rGhUj
jYeExVgHXbzjsmNokjCisoxfRQI2UjTGLtYsE9OwIgbSbgOPwp5z6yzV3m0IZ6p475UIPQOiVURY
a5UKM2vceQVYWN3CEVIzhAG2QWq85um3yaesgSE/0j0eMxKZ17lGSkpHgELUUV7AOpYdYcDljnVF
8hbR0PQlruJeLOpTXVtPPjG7B+SMH0U1vNZqwSvhrI99ya5i4GrFSFShPFU4xC1yCkxltzetnUeY
Xc34BERE72FRlq9zT8kjZXpcdws9SlLg5TdrqlLo+IZjlTUtleX6WjZqjtD+g9nWcfY9b8WOBnoa
qPEh7efCCRadTEln9uJXVxTXJh2su9by+3Boqp8MwLCsabcXwDhhqmFlnq3xfkYfSJbTUL62lqR8
0BqSqLEqn1AKBh6j8WjO0mRxw7+xhfrlZYRFrrlzvPhd79pk51MtckinfH4kxkCL/A7iZilcJh+h
/HtdybtqXoY7rBNhWdPTunZtHqSWvtwZCP01ksIJLK5NtN3jGLi+O109E5yKnQPB81fDW98SRbqB
6IYrq+7Cw8ijqVhPsZeP+1XTDkX6E4MykdhOp19FJ9WxydsHukvQlKcckWnjhbDbeqQUK+5otOYB
+9DBqG0RmFJeUCZyiUr9rOfeK1QneUrZ+ja7w0c8JO91nfP+qc3Hob+5dfyK45ou8LlKvmkaWqsB
DAw2eQ0T072uvvfFU/Wu9f36kHNBBjgo8NHA0VNGqIurZalHCRwVap3Uw36g2znIUbrd5XENjrpq
D8h7Ry/Iy3nlWpAxPy63AaC0ptKIWMXu1PIO/ra0eLFznMtmPC1BahpdG0wWon0Iq/JrAUZVk6gk
SpKrDSLz5tosGPLq1t1hlaoep37LJtHmhjRjJz/ITEuIpjDQmYV13quvxiQybDqjzaKjmtdp2KBp
ZHEnJuv85NOQfbD8yorUsiaXSR+ciNa+l6VFwE3m2r3vDfKhyjTx08664bKmmXPGldAejWLJzwM6
+MierPbFqhYy11rjjT1e3vLKYslP9Pt1TYiI6Orkas6uGQ74MG+CUr19s87zwawhCiQtrtGI6Snq
fRdlCXq82Kyqw1iZ1i6ZMReU9JLSvNxvDZdAyhXgcGLROuAoiQk8LeJ7R/QOSU7LO+YQH8GMi7Cg
4Ikx2N4qcHsSEpeT3VIo0U7jnShrRosudbmP/W/YGbMdDntzJ8t0DDRlV4xC7bqbcr585+MD57OT
0FzK27VEzW8g4CM9KaxxUUYpppYTs+PJLSsZFkU5RlsSFIh9QQtvaVf7Av2iJKGVhcp7GqRmHViH
QV3MWX4dc59OVaiJ/MZ1zU00sTHcLZ1/IajOCxQxupBuwIp4zUNtZAWphdFc3KXTkcgV2bHLqSBu
WzBbpLT6pc+b/tzV5s9mxcHjF22w7RfGmt0JTvf9jMjuQba8jNAVgfRz3HdFMYX45kXg1Fm/yxtP
u0yWfMiM0kAmUN4Sx/1Ue353YMZuwlltWQYwcJXQD3Qojbuit9lnIAQ30TtfygOvzrL+x1qrR6fu
b4uisL3d8nZQo4I0bB3WZhWWCF6CqU/58ZDUIKQJ9XTmVLb1+JgSYblH72QzuCzniU9qOGxCeH3o
OSNt0WLZGd9HV76jJCYXvXlAXDifsm4hf6ZpLhzRn0hZq/CUzHvWLd7JggCOfuymgE+DfreKwTh4
8wSUsnLxWr15apV4WqR28iRxHqOTh+jdK59lZ60+N5YGdDJNkweoLV44O5+MJVn4icZ+n/9qgPem
MGlZCXtNJ20LDRWowE7EGRkQaMsp+a3eq772H2Wi8UJ69qFBS7JzZnN99YT1QFkF7i8lDFRyetR3
tgsB1EoS4mokxQ4SO1yqrnwpyW3wRHPXrcYl95w3YqAiVbz1ojwMvfez3aQ68EjLno4BGXalv2tk
FQqp5G5txp+qJ1y50PJvaaOl+8Yytl4yLcwNyq+L1QMvWaWf7KoKPCAVK6OLjMlElA9tygEddkPr
zKHCcX2PxMg4a8z1KpgTOjcmmJ/d2Cwtf4mbXI05jgNdNfuqm6sWHs9FPONcFN4nhDmhI+eSYSwv
hggkJ6HiZaAVehVuww29NMOV5FQYF2xKfkCEXXvKiiZ+8DjV+qDuRGtD5qRN6gVbnED/ollO2UWl
B+UbkV80taEpUuA2hz1h4fgwhoyYCl806FV5RnaswB0QJurXAYLyvctnN+9x0PodqMX/H/f+4Ue9
5YJ1/2cjAz4YLjjn0v7//vmX3W+/plZqE5j86Rf7X476x+FHuzz96IaCf/pbAdX2N/+nf/h7QNk/
RePRn/x3YpdbXRF5+medC9g2/+Z3LP6XmMVAjE9Lia4L3wYK/7vORZBWhuNBNx3CmNHA/AmLR+fC
H9G9ynBM+ek/Is4s62/Q9sTd49a36cagZu3vP//Dbz4AHt1vz+P3X//RwE7J+J9F9zoaHOdXtrZJ
xQ3FCn+J7FOcj9hFFyRtzBmEB2kl19CUoru1Gydfji5xhRUHXoKSCz5X3bBCa2HBS/q9i0GBAhft
OuI8PW1mrIkNZ13duc7Hiq9kj9KPylakJsu1ZropPmer1VzrbtW/SzOZMbgMtEvCXQt3c91CAx4o
wq5fwQld8OzGH8czC0k73VrlVHsqcUD0Fu5jMGAHk5fwrVAMcR9w41z1AfNM0CoPp5usVlrBl/bb
OBgt6SkpJ+846wsJS574QXEoH8JfkZS+F6dYf6eKo92CCb+RCTudhmJwj1o7tKexLiUfoayaH8dG
OxhyMNAA+TgOZro1tKJncE/q7btiQ/8824h4WLRAD5b5mvoio9qVNVkIrlgR97uhLiRjvmu2NtE3
1Sb65wbowpXYkpW5Dp8y5rF1IBLNyOwz/pDuAZ+jdC6TcO0Pngja5M6XcftCXcZ66lur06yL2yZz
vifJE93QhP/q0HoqxSY5G9MNkR8mu2KbGYTQqwiQp4QCnKwUycGRKoy0huXucjUO7mVlRGTjwioI
qzPvMbMNkkmBgE6swidRAniNl2Ki6sGhoFDQmJSf4CRdV6HJs/FbmIZ4Qps0P7CeQK2StqXkT59N
9ScRmsZk3hkVidvi2WXviwhicWt8j0TYfVEY7JCslP54xX+Ynx0gEx5Um8dEgxaDPGXMbiZdjPkj
gVftXs8APOk8n+47SqYIJcokb0uG192icvJ0DUh3VBg1pkl9jXCt5YccU7/I1PzUO4MF6Y2KBCK8
TauwaPrk7HnEZaH+4WmHhvTio17p3HoFwa0nknnbiNyT7q02VPFh9I0wIz9H9hu0DbdH70Hww2DL
Fpy48wUeJGAOlETFWZJtJY5WNXxLpTX24Vpb9sNWlmEDfqmEnHdLvyTSKiPIJu0wmhZkBf/draCP
7yBWMT9WuKO3XcWT95aIXY55bxoCOpjzy4YTctUbHdN+7lSnEQX9HVyxZEtCsHR1PLmeSUfirsYj
vcsHEmNaEw5EB/gaiuTOSUkM3A2Wc9Vdt/uSznn8jaweP6pRfZP2Zlr7vMmr8yBc9Sq79Q7vr/24
vbPvY9HpO1c3ITYacVsxVwZogPvQY1+MPEh1YChT6T9ralDuaztPviQqQ6vRWDQGjHlx7Aou1SVz
koOUY36Is47OhEZ1342JfgTsrf5zYiHickzPuGK2+rQa+n1lon9zAYSu+TraV+BH0vBkN322GwTa
aHPmCXjQNL6W9gIcPixrndChpZtPCBuHvag686fmeqzvPU8jylfZn1CYfDj4FuDViFHeacPS+EGO
UuBZmdOcgjyN9YflLckL4EKiBzVS7ne2ZTTp0EF8DaWdCkQBoWkqAiAHtNmTDpCWz1A6npSScAE5
R2aVeMfZphliwoHkBSQ+yKi3E2Rv7tBnF+GnwwuCbSYXns9LR5wIb2tAJmMh2iDVQjtHk6Eha/UC
D1nw2Ws1LBs49rzvs1OlD37hZccxrqvvBE/6u0InxCNQJZLK/VKjClp0geVJPvVlixiMTLFdzrv7
WeDnLAMxLQbIpBmHU8+sppMfuMw2DI7rNtmdLAgLqgfd/FYXiGfKdICwnYQld7Pu2F9tb0IBJ9T6
VJNqGVpuO31macddacr6hkCCBMLRnT+wxIIjG2b/M2ERDHNCNvZ1kXYIZwzziwFhcr8KYiJHPFIP
S2XXkSjgbA0G/wuFD/qzK5AxhV1Dg11U112CVK7R3zxFhYhFd+cTcvq6BzJOoVjloAWW6JOfbAP6
sRor96tJUpdGe2FLAB1HTpj2y+gE6OOnXVVz8nsTEIbrjc7NaNYk5BNpRlYijNek8dXFm+z0XPut
emgEC0Hf6AS0LX66/MgWYGcKORoZNui+dh3F8KSPCfCReG6cQIjROK3tsgyhZTQ/CDgx92KufTwR
Rn2DdpAhNpf2ulb19Fi4Goqi3L81UFVZAD2TxijYtfyW6qLZsRfJb0U3IvEnlf3mKg/6bhKI7TTS
Op4sHNHH0evnUz3HmYWB20IrhGvjvh1V/rn06+Zz4lXtA+tijC4/zi7D3EBETN76KlprQT5Zy8PC
+LiPCbbBKlJ16c7ip62RnBh6f6qKdYSbcYdXizCiJcisrtppGeukY1vYMfRUf2g6lzXIJXfwXFGy
3bOBTsvFJtMzD7MWGbxHawjPsZ++WDN7nz1CTEHEwNLCraxnkQnnw+Dra2EdV9lD0pNT5kjd/7ys
NmyItXLReyQLbW6mLoucDOERnkH1QsgFdKpmt6wySUyA4M6b5uvQ1G3UKextv9XM/Fuq8s+GY8Nz
/tvh+O7He/vW5X+ejn/7R39Xgdt/M4WFmclCmIqOevt6f5+ONxW4zcxM1dlvkpN/CFVMROC4bj0H
g7BLQBEmYYTUffof/9vS/5VhGBL0L8OwZ9nMmhaduAzlNt8Yf/4H+3FhDhrRgOl4NcvVH1Oybkmd
411kkuC0VNfRzaxFlVD4LKccgB5NJlvUoL2FDnZb/GBReiQRVnz7t3aLJzRaggrnX5mF/RZfaPxK
MjTMFiZszYYv1hZ02HoumYfjFn/o9152Z2yRiPmvdMRNMrlXFCKE0IDmXb/FKMZboKI+eiU5jXr1
0G9xi/6v5MVsC2FE9jCdrV/JjPMW0qiTjPGJQjzNIJm49p8KGuGekF9/QvaNlNgTRD0KQh8dLICb
X6p9mhMzjswtHHKNMYtqk9mfc8VUOBN5gU5GzIhtCeMIsrwpXgZYxDfXLWn/7uoYGcPqYDnjFn9w
XCf93JDUsoQcKGpnJqMR+anL9Gc36ZM9O3I/6tbIZxUd7bVNJm75pnstCdUlU0EYcJUWE2Wom2p9
qfohD3Uxv+czgVaBOeYcAtqYXdG/o1qrlN19y6qVEaDhNXwtclneedOYRlqfrue2RHcVpMz8u2L0
XHSr+JECGWvZg+F38qgVyT0omIyQ/eB3T20wBSzfR32qGSfSarjiZcugWksHc2M5Lc+cjEOUE95K
FXVu3HvA98fFaKqb2+jTlQNxOeKQNd+kZdZnyKj+mV6IYuYY1PJ9ZSgYzzZFE0P4xnBbRaNHjXC1
XRUX1aPW6+Zzv1j9V5Raxc/F6PQXY0So6bAA3aM81e5MUk4Ssh+/8KyIUG3myufI9covZpuNkfBU
tas4q/dTla8HhkINgU07k3zbdfeiV/VVzv0c+hhfm0DyxkkCX/P9j80M3IZNKyDDNeSHRUj/Sb63
mC4eEVLrpFf7TY88slyDUq+BAAnograw3kZj9C7V5sdCZKburFYk4VDpYECYdSjxSYgnE5o/70eG
36ui2opeLuUduUKLH7JK5IOuSNXJ8mS9z22pVCDtWPsAw0ZwGSedwD45ORDmaA+HS5U5LudXmp4z
9sqAXAa5k1phfwE+1j+3hJ5dHT/X96nVDbfMVeQV16oZH3HmrV9xz9JtoRVqvuBXSl7wUtn3XmMR
ZKuSwzi6JBzrXU96Lbthbpv9gkQLuTbvycpFW9sM2AB7VDhOR+o8aZqVRlK253BJSxmfKLNqTyhq
ibVAqQGQzQTAluu0cfmJY0Qx1xQYb5NG3xPHa+8zTek3NxXVtLmayXkkimbfIva6L5Myuf9/7J3Z
dtxGtm1/pX4AHggEAs1r9pkkk2SSoki/YNBFC30X6PH1Z4KyTkl0Hfl63Fc/WDVcFpkNgIgde681
l45sC1iII3/N4B6nK57t8XMTRGiuR6+bHkBbynBdFcj350REB+rL/NTNECnJ/3CHYN3Dwup3gK3M
2ySQSEcMVaT52aCF/+SKokYl6pQBru26DlhJ4mrezHn5lgnod9So+XgjZzdnl09VDIhj6o2nsG8a
f5sIheMkMwhKl7FIQKUmRW3tRlpVSAowotxbmSk+6yYoujW9RF3Vu8wpYanfYLrxxpgLF2LQsHZU
JmHuwyWZHJSoo9k15gOcOWtyPoVuXrWXdqGTo77B6FGc5grLwwyDDsFLtbF7Kx0edDKG3r8x1Qec
5yI3Mwf1Ke+TgeQFr2IatSOOuE3eIJJVIt2jkdGajQsi4z91wF/VAdJcMjf+b3jl+ff+9e3HKuDr
j3zrkQm2ehiKQCupKODts6F/qwIWvsU3garFvu9CBeGctmSZLJaxP/Z9qfhPyoEd4dFGey8JPjTB
ftYU+7M+Fcrx8jKoUyVBLq76gCGJWnvsCaqRN27QuPhXbcVpSaASU3MGswl9ek0Puzw5wq8Fg4oa
PcGMzGEg+WXfWU19DbKls55VNKfnEsQ5LHAkGwgCq5plo6PIhhBu989tmutNG5LyHFWTxXrce2yH
VZvQI3eiot93wyQuHSiJl6IP+ttZ+8GIE7ZYzv+zdhGMYgnYxYzyDy4UKAY4ad+tXKjTe8fnLa6q
iA0NwmbJSc2Y8LPa0+SS/jp6Q3ggLWXuNmOamL9BpMNSxqQrfatdo76NQ9XnTALy8TbAyMxgAT2q
uYFntoQMIgxxj+WkbVoroqPhxLPKf5UNco7Fbjzd1fikp2OIESzZ5Pk0GiePN1he2cEMb5AHOZf3
FlPHe99OwsucpP1tjW0CJlDWboYIkMYa+xyBBIN2D7mfFfU6sUtgaTH71h3SzJQTh61R7d3I1PrU
VlXrzngqYEG29SEQKu72eWAx39x7LHfhztWxOWNdw/pTmOu08MazdOecjDuOgMbRbkTZcVgOaxQ8
iWN7BRaY2MuMjMW2yuxGXnpM1gDOHYHSTcVBP57Turf9gNSaWPsrEFs637HseZhhpC2dEMlYlAT0
SSZjx6lcNMNaNa2k60eLwG2vG+qXaMM+4LjlAaCRCK4szZBvU9tNv9w4mI7nMVGgAcYEj1qaO7ia
T23bdZV5hraUtBLNbtP0AwtuOljonp9DGprW/MLiOhX6DT9+mzNCSOc5C+7/WfD+n2i97JE/pfWe
fx/+dfpdN79PPxpg33/sj0XPlb9gcHVcn3Xv2wHnj0XPVb9A4CfXHleYyVzrP7xeW9D8Z23yLMU8
wWXN/M8S6P3i8+tYBn3LtAVoor9zFMIt8ONRiLkE9lrlCTARlmv/KfjcqnWBkF3pg9+DN1oXWlL1
haVOr6KgV1c0KOv+IVRNcCrNOOqOfVy091GFU3GfMthKGdX26LNQ+sdrN+gkQkoNda0aQxajwI7v
0YCZTFpxloU+XZMZpPkZsmgkN4jLgsfRKtSzU/SvGVkSIb/qkQxT9dCm5XzfaP+RRAmG0EWV0uCA
IACiQ3AiobU533Ss1yRb0um/NEg0QFy35rOfch5bGUZsXYpiSE+Nprdb5l7MbJ0fHCBgbpEFjud8
LJlnGkJcgpm8tBzZypfG0ihjqlKO+IfyWR/DnmVkRZBn9Sp79HHz0Pjr2Yb59v5FpTO8rCVTi+sf
rw2j4acH8omPKtWzt2dOSih2knfHmbH3GicAP9iogWAQizItWTm5n/uf+2Suw3WReeYzBNv5xql6
f60s6BW5iTeBdALmEwYx8bPwhgE/DjPBJm5xycYlQVdR62uUQ3FMD3BoJCFfiYcX0apC46XrpHog
jIalwemkuNZe45v7QYnsaUoztAl92IlnnXvATdLR5LdleTTeelVmfJmjwV+Psg5OwJSiNwOX57mi
nNu/v79meVfc2Rr1KX8eLabmxeodIeI6JAXsTN0V+64DNFF6wC3w2RlbYhbabTEDWVy5bWxdh57A
d7nqWoAu11iVougQZAJ8NAW3lrtIuSgN5CwZ5ibsJ6jiy/Q02+Wx13YLKCfpu10bh9YzOAaizkU1
eWjDUnA3XZtzLyBQPCVd02x4daR5TaNikinwXND0zp60IbOHqNLTc11FzbWHMu8xmXtvh2JFOxtq
UHkitCG8ApgafSb/VK4yn3Q3o+Jie06C4IBogHjdI8FcJzNHLzVbJIYpk6ANOp5MBlD5O4vYGI57
MUx7yEf+PsNU9mVwUD2vA53nJUbleWR7sIgz2PmJ2UbnNCv5XT7w2J1TooqzGFfguYtXvcY6ChUt
bS4BxCyQV0O6luVivW7N4CZ38hjjRjh4e/LYxU5nkQSo7BFX741GuUrpG2ZYP+Pc26fCbB7a0n5W
bYZ2SZmf2SoneFx9vbTXEfbNW5r3N3kIeGndCMfZAfJBUO8yBuxMRgX03GyUEeQbI4rJyrvGmfP7
xpDObpim/A5ChDh1YcH0D+3kFoOZvcgm263l2/Mpsus0Y7YxyPWQKfmJIZO5UvmEFDHQKN4HMnhW
dsOIp7CKuF9zwEl3RduPQEHbBV0XJPO6GxpjX1eyuSHYgIgMDwAYZzR1R7MdQWyEl3tluuCRVmQ/
BMnKM3z7mvjbuNsMo+k+97MR3wRCQFzVSfI7eoajnrj0cwXPtiBijdhbgR17NSXSAfvHz7zOtc9D
byQayTFguvqhRhWQEI8kom0X9Vg5QALPn0Y1mZzT6oisZShKs1mVT4ajpr1Vu5CgoeaWGEDCyjS2
xTRTavRZizImKmCEdAXar4GFAq97Npib3oE0OJB2dh+Nc/PZ5/PLIwXWmBwhoLnNxplD6C8Blglj
AvFMieClmD8KEuFXZt11a2w8JXZALHxrnVnRo+MyLePIzwjCgp501ZNXhfVdx4QVJRbaXulABNB+
P+4jMyzWw5S/lrNZb3G8W8Q61e65nDrjMYUlnWPIB03jDyN2WbfIWmAkZKhSuzHec5l/bACDzPdk
J7AqNU4XvLyvLHXaBl/8MU9PWckTajEBQ8y7PEVAaNTDSFbJkx6IUHQMYqEQxqE0o0XODqNLp9iP
4FOOHIYtm8dhsC7kX/BCDFXGDX4s3knWQzEZzIEGdjQYfnFmt5/OqPvKaVOWxDA2XTHfgGBRX/NG
/zkf/uX58J2e8bPz4fCvm9/H+N/lh3JpgW58OyOaS9d3SSnwpYnq4fszogkVRCGioIOHLgKqyP8e
GQkxME1qG9+zlhPdD/USpRSNGLrLgm6vJYgP/BtHRrV0hr/DLpJqwMsrT9mKfrSvaET/0DmG4pTN
Q1gk1xoFzvRqM+RduOhua2/NCPcUg55BD0AMYnI6cuNYYuZXeu0rtziUA8Y1AkGmNy3JqFkbZgVu
nD7LfDUWjvt7rTN3Q78LakB9KNoQTxc7TDZM9oNB983rANJ32AqatwyUFk/2hGlNbSn5kwgpa2y0
7n1fdj0uysppsVg9wGIPWvja+GleMhhq8QTEy0AjpRH5Ffkp9oxhPXo44q2eMerMHAVc+xhdOz3t
Iu8hstx58a2RwceaJZCVzbiPiipvHhvIlGLr0fXMzM9x7baQeoqq9yzQp2aO5TMG2I3wzKwhiDR6
59bVdAewsCBMahoSftSZjPnXqjDd+B9PMVtP3E5//QA64ucNmuFfL5TuHx6/5Ye+nVbEL3RVLHA8
NjSLr3GM304rZIhA48H06n4VK9GW+daxoS2zPBQMcVyxzGt4nv93UvP/YynmRPT902d7ypHUZxyk
OP54fwrdFT3yY9MMqf88GJoc7kN1K/VQnd/Dfr/7av6LZGrp/Xz3pL+/Fu1BYqrpagvxMUyXUwsh
g54ojq4cCKnrJ3GGn+k/TXwD10Di/e3PX+8jEpfPZpt0tdxFIsap8MPKQjFqMeE1eb1cwKkYTOIO
aMDM4tyOtjwWbeDIrRw98Yjs33r8+Yt/PAXy4hwDHWhHXD3kmR+QrLVhNhyHdMHoGusKobisPJno
IS+KGe9YMPtPgWX+1Uf+L18x+F9CTRzab/hrlzHdd2O4tkFHM3gulMxcjHcpTIi3nog4HJ6xHu9C
c/rbL+gIblJejgkkzcyP/b7ENFD7cqo8REDcr1xaODT5WvRrnjR+lUHvvPz8a13aBT/eRK5iwrgc
432+XHR3P37CqYGmEwZjf+jKkYj4zgkai2IZPcHiiyOiZCJW7OxlhX10iSa81L0qngrIHwMO4XQu
mL037gVPtUWgca86vI/LUUWM/viMIfIv7gIQRH9+v8zbePZtriYP+4f3W+QA/JO87Q7KlaENwg8L
7VUTZkwiw5KyF926GE6UxFNG/FSr4B0X4XSBE4983oyAO8VsDMd8qtRrKBvtrMD+cS+RJ1de5bMn
ziO2mujUm1aWb1GuinOO4wnmeKpmsaGlii7e0DHy28mavR3zHHE2tGvobeea5VVlTONFtEweg9gP
stWsiXb/zaPEngiMnMcepx58oSst1XjnsEo4m9hDkn6A9G58xljrB5daU/JiUU9qWazcZjJCjBCY
AMXv3KUjWn2BGGe8aQkUse/HYhquAQdl9A9UQleAPg9wm2Uh0CgcGM30zXhnDPQq/bTWHgkWNUEa
iVWBqTPl0emJ4FqPfb8AWWV/ZzZNma992JdYGMxkma1o9eppc7xgk2Z0mfdB9SKZOl2M2hCPqoXK
Hs+xelXgfosjwWjjCyJ09nAko4jqmkCNl87WfFIOvgh2yICuSVqMgyesKKnedIhZXrOO7xEaMd+b
tsmJ8blos1f7T0M9q1fHcMYLLGl/W8tByd2Ebt5b+6MBV6/pg/Hy9V6NklAy4ZMxWRpxOlKGJCV9
A1vxYUE1V82+GfpsXht6SqOT7wZxfkxro87blUO2UbdtbSv6HPWD/+SRSkFKQ9q54zafbO4TotLs
1/IdFBlWPPwoBK/9SftPVQatmbyWmDuDPgwe83AskVxPXH5ZleMdPQZYrL1j8ZXydFcvmBjIMgpL
ujO7nkY5I0+ss8cOZWuFImv5rHhSGdrR5jq8f/8QiIir6zxC01PX3fiewSS+Lnzz/P532oC80Hwy
E9aNOToYfNb7yG37zRD6/q6rG25g1JUcVdp0qA5NkwTBlWCKWmEUGTosCKPn4ydF00SXilqqw1aF
8Orc1k5TqZWXp9b4gPLVRM8SoObpdxkqvsU5uugMMfiZx0G0bj9yjjWK6NQ0uNz3E2lbMIJDYwLn
XxUqW0WlUrADoq4Nrq3Zn16Avw5v/WTUUEwR9cV3w2RYA43ufor2TcHgoeHIOaxmEzeQAdlpXZop
J1jVK77n5rGSQbQdlwzboADQTSbHul4EwIOs8dd4iTxDUO7WOFsPgT+NVy0a2Ucn7zBwVUHMZTem
s61SZ90w93xuTKveVNHkrDBNCqxoUXsZopqhA2gb9Wtrp+h8I9nQE8BMPV71kF8PtleGHDFNBLQr
s5zPnu7Ct7ph2aTZ4Z4KYh/OlVkAfOtmeyI4ZMi54CO9OKSQ4cK2nds3P45gYjZGF8Ybbm7/ZKN4
KDa+3Te0J1w3eJJF0xb0A+1PuCsMlEv1ayFcbOaEa9iHepAs2cIFpL3S5sKRmlKYHJHgX1asy+OF
bY572QqKKD44Bok6xAPG+6lpqxdFL+Zpsd8miKi9fJFA9eOFnk/whANMnCsbiDUQrjHD8T28jiXz
2oQonqscoO1jYpjJ54RA2RlEp5LHwGzifexKefQq3wTtSoLBhm20fHRUvp1jrDwNHyPcwb/z1Ell
M1KquanEr7k2jPk4R3bnHWWuZzmsRdUgV9SCsELHkvI3/B/K2eqCQ7lfBdfAe8M7ENYR4l//0Y2i
+ilr9euUj8vqH4sn/BjdJun4nogtZp1XlYhPJG5av3ZG0EHtjQbzpvIH9wEFfMrpph+OCvVNv5FD
DdsgEi6TolJ7O582z+3YWfCcZ9t6yiOv2pRjw1S9zxHt2UguSEvNiB5b5TIozoVr2L9lQvL3K3Ys
/UlFpF/85ntDrFfIUoJyN8OsyPC4pZ29TpvUuGZ+0/HV5ZglZjpEz5PrketrF94ttjoTXkkLsRzm
dbomdqN5wcpFLVIBCb+WA/70VPRc1tr39TaGasJiYWehRtbTTIwNE+9sjBPbQo6/bWOAc3qDteEz
IUSgRudt5qahFTNemtAkSANqFrcS7TE6f1EpzhxiWUtrx2JNTwj3fOot3o3TguFuBi4NRiyfdTDv
Et4TkBOECBUTNRrvqJdXowx9rKJVnNNHTFnvda8PU9SzDvYqhGSCLovYLNq668QreeWEzYS8N9cb
7yrJyztqqLO9O7GPw/2k6RrM9utM26uDOs0y6UZdoLcuTEdu/cHMojtSxjx4ldVgXw9dR4s/UwSK
6NZo3gqZsnMIqbkjrLlWBGuxPzaxYp3O6UnpDZhMssJoGbtUDIxcnf3XtyUKpbN9HSVUEoFhsH25
xKhe1ZnWh37qxruWlIfHHBHqVsxZMZ3ojaJaRP0LquRGgF2Qa1P75csAkiW6tVTPu47zis869DMv
WdDAci92XWUNu4XTgoeBRRYuvcjBM3vXBYBtO6cuXeibca2mh8Ao1YsTCRbWSZN6PVR6pFmOVB3U
QifCx4EzMi5qM3Ou7Vl6Desi0qesNMxT1UXGl1bX/j7qBn9c8Z6pcmLD9Z+sceC28DL6COvab8Wj
1DXbU0hbEfK9a6d4Nsd4+UbrkiueKXRIkPw98DuA7tqCaCmuKPkvXKYu547LGi6jIWpODa01m9rc
YFLAd5t5zKifhDGhzuN7orR8cGRsdA+9M6LLJn8uCiPvkqWe77BVof9a0HdhPcW7KcV6KSCTUi3D
mhxatXIF5QYUYdQspo1DHnZRvIHBjNTZmaw96VDUIK4VmafU1tFZAsVfQw+btvzDLB3DyylL5uqG
y19fSo+VJe0j43k0/PhktAQ6903E1jN5OWlZpDJNI6bdrBsUn6N2NoUJxNh0/St7AvxWM1sOPZZ0
ifdpJ8xQbPQs8pUex/pYQphGqZ+JCykNAfAoFolVQotzJVIqktbJ0y/Q1VCw92VAGHuZE3Za9+WG
J3DAll18KciyB3lz64/2cOS+pjDoapPQtMq8pVPdb3pUTw4YfZDwqt5SGwcPo9ORH8wmuqH1Cw6I
XBLbbO2b0eqKe642+3IxZid2vnxPuBkaZGzway93tqGf3XQpRHzJV3VrTlX4qTKc7kWXljyXfY7s
BmApBeRY7zPm5Bunv5O5uFD5EZ2DZPoLgiB1kl8HBTmhzyTrFi48K+9gJPPv2Hy4IMRYhBAklByi
Td6ZZDdREfTV2mAHBleIrIsVJDJZIdivWA1bRvldbRlHR041oV9pxk2aR6w2ECO5I+d+sTEGiMea
uykdEqYhlN2bnx+jllPHD0fxhTPnSkVjgSmA5Xw4Gs+9lUBWl9WhQodE0Y/Dx8LXz53489f50+mH
hFQh4Hoojv02B7cfT2t+ELVdUrbVISO3l4B3F5p73WiDQKpRLN675ejyvhz+/HX/dPTndZeJruNw
MrU5Kf74uhzJM9TzY3UYk8x5bQ3QVnDJyfkcSGvRTC+L6QK+k7UYoThV7s9fnb7Nx28X1xqnYh5w
3sQis/3+FE5MON0T4ZQHGB8cQGYsz4+oHGEfuIxfQGXhs1mZleZYslTelk0g8+r9LfzTMv/Ljp0j
ft6xe4dsr191mcUf7Ie0V7/r26lfOGY5Lu565SJVXjobf/TtPIyEPDbo84Hr4fuT3H1/9O0kcG7u
eOkpD6UyP8ZPfVNayV/4q4Ibgzjhr37Gv9E2d82PnTvkXhQpPhIry1vo3Qsp8LtWj7s4ZEjTTog2
WG4f4RPCspkbTE0bq9eoRdue3FZIdG4E6wMvMnR5C8w90VDMadbWgL92x5w0T7elKsMaIW8p4N9U
NIzMlcmh4S2PKdRQddtE7rXiXKrMPrY2/nychKRywfSQqBcEC8iQIPdhC2fKj/6buoi4npdiOXtW
5swDB/xqOSkWgjCUyLJfv/Yp/IVOBrnbcaB0I2naWwR3aHIhjOVHZECtlaKwvbNqyn2G7bzwwHiP
XaXxxksIuuQpj8X4NY4mSAlT4Pw6uvo2tIq0PJVKlx72bbd5azwTqPKSYrkSUWGsRYExfl3Z2O0m
wC0dGK5lHawAoVFgWaE+mEKKx2Vy8epa43hXlkZ3kH0kP80DFV4hqeAaaVJa4ioW59Cq+fyVGwZP
iZPxq2GLV3iTKOGxY+F+e0t0zDdQ2KX1GOM9eZHB0rIapeavva+FOSfN1ylcSpYu5A0oQYIq9ite
zZQhjpUgos/RSWJzGYKPfGo75TW9VBJzmph8dv+9XuwGU54dG5hJEbnUCykVltcHQIyHGDBOEPdH
WfokmS9lO5vl8n3CLVgqYUKbnA33Nf/P1wuamSEFYxgHVFfdcoXfK0YuadM8O+T9jtRuhByig4N6
sDEbMAb3dLj4CCU+edKLqUSgGjUZRy2VdXwvQ7LkIUdkr1DfTFjUMKS5nCnRWimoSwBu0SA7jQ3i
PJ+Zr6PP+hKBVme97AtaxdlwaYEk7ybSd+w1bEdQiQwn793eRiIA9cVYVyK3HgsKlJf3s2Cpcm70
FJhNsKME4DfNgcWfbAS8t2i5idCMj3eRAz0IEUXP3WBpAldXvmyJRn0/ItLc72ywwC4bdBU23HwA
66NN0DOMWrkD8YAupLBwa7aVOEdDzUPo+iMXGBo5O6vnhxTuaVJRXxcgFWi0+4x5t7TauN8Ej+V1
WbGLHaBKyqNBCozEiCV53/HcUavmKS0jydg4AN2Vc8cAdG7eRqqoEPGHwbXrl/uEThadsqWo9yS4
glx19MhEwy/DgRRzYsFY7NL32U99D4N/OSRDhQie3m/h9xp6Spvyqlwe9sUg9RI4HKsHbLnderCQ
Jo4hj0I+03m0SagCXUSL9unrOaslZU+uq8xbGmRLY/Hrjv/+SKC64OAVL/X2ew2EbE8emWbVL7PL
MaRW1cI17hzxaA9l8GQsrcVVxSEZkUoNuTzTLg8nyb5YzywvBgCjhn41xDkfxyQ1I25GLmj93sBC
6coNZkge8iYFDwaHiPbc+9EP0D4rCH1aeXQjUhrJFvOv53pJ72njid9QgtzjYGB4dB07t4nkXVL3
obsxNL5chuKzvzGzyj04Spu7r0fRejQ4eEcIXMm44v6RI2aM3dxMXbSFSccTRmuUN8QxZrzkFj7L
y9SMeMGTzt/GE4kbEq/lJfWX7JYiNeici4zfA6zAPqYphV/SsmSYJv2PVlUd3yDnskvFjQ7UM0rr
l5Qc1INPKs8+aCPr8X224jDjDEjPpcnx0PgMXamnSeySMx94TFPuKMO3uFDkvYjHgPyB6hSWLgch
WeRZdMISAI6E7Ox9ZwNBXvcDVymLA/u1iS2WZhFM3FNoVbjBJ2fmsuomU6/m4POEjwXJK3U3Eduj
pgHjrAbytsLxwP0iGkYD71laAyI2Z5Vjfz3HpS8ec0Y0GrhKFQbbHmA6TyI0kgkf91ITw71v3sIU
12gcKe7u93CX5d6D8CSSK5CX+tCJxd3zfs/bFpa7tdnymeEZLfd/5zri3MW9/8QUmq4S8cW8RD+I
usWdzoB2Z8YN6xvnQG+DxGe5H/2pIWOh9vwnQ85cyK9LWtIICnrOfNxKKqB1dky8psa6Cuxabyvk
b3e2w9NFLKmfIKfh65XUne9PXN579tNQtCOxzLXS0e59ZS3LiNP6QCLzk4iB2jwNYTilnxWWoXid
2csqJfoBc0jUqlcfC/mWfKL8XkSdRSeheCui0T/qqlo2g9pcNudgSWgiaFach1mxkOFH4An2UI2R
aRZFheAcP0XTgeVHksImQrggZHZBwhLEF83+VU7rjgRsN6ArpZvYz+7nBKuJGSNwWwPFCp/YSjUT
dQ5tJ2jEPDXp0g9nHo8qGywYaQzGYGEFwpnpvJVF/lSGQp+QYHfmsJpwFVKHSP1I6Xss/WUjAhuZ
PeKmqaALdt4ddhEz4Nnt5U7XKIBqIdozk6HyCq5FCEk3jD7Fbk2HlmSGX2tyLg2rrNEFkzeuiXEz
3YRnYNXlIjeGQ9tOxybqKuCTvs6DOzOySwIe288FTqSqauqdgd7wjvSrVZJDzLRwu32e6P4Y7BNl
jj0F53zOqgpjgEkYciY6ztamYqK4sRxrhhPK6CZcObWdrKvSyg9C1GGEu7OChWmncpcWVg+mhLhE
s4Mpo4AlA8Nzh6mHUEoDdzc5MLQOPrelXofwUUa+/si/aqU933pj656axGebI8UdHbcBco2UqE+2
6MsbA5fpbTyn3sm1Au5ewYnXiTz8+15ScbavRsYrqdtdgSHDLcORV64aQ42vmV0mRLvln8hDqLPr
rG7s+zqFfGq0zeARqKV9jvKy/0J0qf9b5CH9agYCu2dusm0NCHLjoe0C8pjg9urrfjONLcxA3CsQ
IWycZajvkxtPR8l0w/flvCWtV+zmDlfdRLYXgdvDJ38BPBMwovduMPzKZGSt4sT9LazH6RKpif4x
CLidTF0UsK3S943J1woN2NmqMR//nXTWowGVGQt209x4cTTf5/NE4Jzb5YRfwlEK/N69Rl5ob8O6
eaz9DkiHdqiMtk1elzftHLBEgVpbq4EwvJC64dTlWpwYahoH5ZfNMfU7+7qUcKr50goUfDVaKgcB
5VjX3tYAT0h7kXwS7pD0DrvjxqXqNOZU3LIJLHEKQIYgPTjHDDbgfQj5TBayOFhoOPbeskPICVDu
SCbmQaVcMLi7xkuD82mTVNqHDqDuuxgablsU5iVFinpdTln7CUSFcT3lFWZpg6DACB6Ydn5r+8yn
LkHHfqIdX4P6astnMqzp3ORd3sfc33TAycnwDjAvjbPp1PC3UU5vUs/edS4Eu6RMc0z4rvtqpDl9
pKWTJyBGImbTzcLgt+GLuwOe+Lnt9ibhj2vFjHDN4h9uZkUySgC15tgX6q2KQntrtWJpi5tL2h4U
5wmKwmug4f5scEeMz1TEW6prTSUYm8VmSs1029a28xjUrCis/DrfxqVghBJbLlp/6CEAXIltsSbA
twPMzmsMpS4AD9lBpGUh4ahdb1plXqBmZmIbqkxP1OLQxJJLHAgMZSLJF67H3PThG4t/uIsS5igM
UyvYFj0MwZCAbL0qsXPuWycyWJh07By8tBuejLSxyHt1AstBqSmijcZkpZOo3iIzKm/ihucihmHx
BPEwO84Okx6f8d1untsZOeMyX0hcTNe4Pj4N4ehxi8u8tI1TrJbCj4U0j/1/A5UPrxnZnVFcNp8X
4PAV5IEbJy3okVINPOSdhRx3aBy9AqcZ4DOtaTB+bhwCSo55ikz2ZNRitgAVy8THlCq7emA2alA5
wdeTmCtaf6Ca7UuOISouvZeA6FR9IJNoqCaW78lkAqSABsi9myTlrNZWBt97FZKpMqBFBwUjX6BB
sOsuVG8HBuiSLIusVOVXNe3SepeWlFwbU+UMP3tt0eZXHTUolAyqrWJoKESc3mZvimkfTydzkUZM
wOge6edm67weKMv9ZWb68/7Mx+4QR2fFwd7iAG25HKM/aDO6KKDn1sbJISh9Wud5iTz982zPXfNs
T2gJAHz6VCMlA0AUycOSoPjzN7AEE/zQIeIdIJ+z+R+Co3kXH/pTQ+SIcrba8KBG9AGMAglV3HS+
CKyzQJkWUmwG1T6WcRRCcQ/mAv1ZE5zDohWPntmJs80stv/7XwsqGZRAlO2O/SfxSCG7AGWuHR4K
g9KvHtn9mVQCFaciI3cIeTmVT5fPFEdGH1Z/pexYumLf9yT5Mnh5Z/mHEhwz248NjYKQUaJt8Cmp
KeMolIh6qthxai9PuCDRpCAby8GTj6kbGEexTIIKO7OR2jJ8sG5tZ0KfujLTNowO7XKCrmpkhV/e
x/nEdbDQ/u2LiNxD0Eal18ek+aPYpvfJyZKGl4FR7vE0MK3tmkVkUlE0oS2o18j6ILyMTf2Ky2y6
1C29ijriLB+Xo77kGLP+4h0tPZ8fv0JER4tBCk0X8RDvt913PSFD1cbcUTdgWMCvsXpXIbS0pJ4a
WjwwUt+HTYNFSieCFXmses4XxYBMYi80W/K6aarlDMY3+/M3Jv/bG1vYW47j0W/+U0fUZXCvc11H
h8oBCUKpydmrI0MTi9pIVSSb4gHskmcfp3KZ54xIPdMTyaI9QozeJ39okTjAy+C0bL/XxaLlGGvE
HKJCe6Z8jxetRRaUSw2/9HpQGvBkG7DwKE2ZeEE6pDH49vVQGucDCo956QIUUzVeomCRQmAaGe+W
Ou41LlLurblBbr2CV8wJ6Odfh/WxLY56lqx22xH0DWzH/ygOi4RRxxOz+L2MiHGEZDUjQfC65ahT
jLz7d60GaqTeeCisZU495hFva4q7+WH0ibV5CCUBWGs1k2GbYLFjebUt/hxhVYWkJXCklNbSZR6A
WkLwGBjTH8qQDtgaS3cfbkPAu4d5WqRhysLwjz9+YlzhcSB4e/+w/3Si/6oTze7CEvZ/i7dvo/hH
2fbXH/hDN+qZvygWRNPEyqYW+h2t6f/0nz1MvKw8KIJZNRdF9zfdqPiFjrDFIipw4SKn5kH81n/2
flnoHNxykjGfu8gv/0b/WXxsP7u+L1DhqUWeir7tow4vGIywjwqljoyOqmBjJXN6iTLCZ4GD9GvY
SLgqJMnSJPqRwzuQCevhY3ghKG78pAoaw7aTNJ9BYDWfQ4ZPf1P6ybuzTD4+b9CSjvNxIfRx0ARi
8O1j0tuEgkc2YA0zKpZgC9bFGofn3q9MaJVViQ3uu6t493W5/Z4MyP79YRkmQgj/H5J7x3Q9530+
8H1rHhsprfEuro9BGDzndUD/Yehi/yb1MVpsnEq515bpFUTUTI57Ndo+CTX0h38d52J+c7uGo1Q1
T/IUZjijU6fLiALQXbplcO3cu+g4pjVxE+oYDHl7LSpZ7WyzgrQOJRx9aw6MEBVOfhtZE3opF40F
cnOqQ4x0SLG6jtDxlcccvV5JdH+se471AtYIBj8ttxXLHkJOZCJbRijdBftMwUnKLmiqtdIjRxi5
RrRmssfhPrbNz4bWBhpB97EbZ51xaqxZdlynKgBRU0AYgPoZuZeyP0wsx+sUNsYq4eSAcN4demJ5
iM9eV1EB0Nwap+ciWfQ8BiS4/2HvzHbkRtIm+yqDuWfBuZMDzA3J2COXyEXK1A2RUkrc99X59HMY
kjAlTf36u+e60UB1oUpZsSTpdLfP7NjZnFJKCFvZf3RA3gJNEUR3PKHG8wj8yWE/rmdyC5Xd2s0u
aTTF0Ka1nltrHtZj3gVbT6IGKSlhCMnCYj9nizZwkEs20wDsYzti/gXOwK2EIdeJyEk1jcU0FKXl
SR2qGGSmPQ0H13FzgKda2T/MZLNiX9UneGuJpYotslXoeGXYI8N7poX+s6HzdCVRtwgdUZRoEwhu
jiVIcXDJa9C+e5NSIcXLDbbuk2m+2Kl0NrFplfdZ2c5bJjjg3wYC8J6x1il5kZjVrUgpA2l7glgS
0W6HDIplK9bGbSYS2DfjGHCnuvDe7eJhwTqIK64a0uOSOmngmL39hruu3lMUs2zcvO73MmkrGg7Z
guJ9SaFFMAjFs+ePtKnuiDeqMMOc+eg6KkaudD1FTDGlIrltxl+NSYx3Ksx800tKu/jKk24lXy+N
7jVmQq+PC1qP4oVxMXXPsmm7CLj3HjGB4W4DADxg/KA9yZoeKZFI5tpr7LIa/ZCRSOSnc0gtsgPk
5b1MeTDDjGnTnSaq6R05lH7lMYshXXk10QhxA9axTd7GJM+phih5Bt51XRsel2HRD4Dr0vFl9Z+6
Zwkr7G3BGDDQuDHMLXdFo/RfynBI86B1+yb2LZJ7yaaH46xsqtCRN/gpS0n0wu7VzTCyJX6UeiXl
njgfDhMlLFdNsGyLKGiHOKJq2Z2IkFBrQWqToQHV7NGUUUOPEMSjoC/PbTwlddAgYr11Fduvdc/F
pT6L6oDunj3AqVwXQ/Q5CAVJeZcug32rDVUDYlhzebV2/WwyJszbhgv18g0h4nVvZHQf+8RKobAk
I+9+jki/X5u+k2qiWTw0ce+MwHqozBmRGuKJG3nTIUQpuADn4bMA9yzoTGhNceuG6P24PuvqDVGX
OlJ0RaJo61JOKy3fk4HmsunTa75V6Ufsx9ryIe90Jan8bNLp6drNIcDmJeBJoMo3cxg47B8dgOz8
X4a/k1JdiJo0NsJ/WKbxpYzmPOlIGJvl2yD7gkunXbpT1S7WbdOpvGPOqJWynSD9pSvEhVoigEB3
zIDwb4KkBnPfqemMTBJxDqgqbqwEquRda+ZQBJkvVmZAidV4mCu715gkUUFwLjBBw2vlHXDtghI6
oFs7I01QIHA4aJjhEJRda39CDwC5zpeTuX4eUTgQVARthIe247Re3NjTawUG8Da2pFsEhFgrL3SE
cYgQaDbZ1FWfO7V/Jv9sHUbULnPNkU6Xwcr1PFCo+hh3DtKv4a0l9oiBFVwYw0zDrUoi9CbWxxB9
RwGhFVMe8KQhs1qMrgbzi4m/l00rEONtNYEw1SrALjlmorOBi/gEiyuGXLwAfOobhIi5cWpz48yt
etKBrx5cJCKIPF1I5JDnzMJHdmVAQwQGFixPtoY7u6NLi8EsNG/Zr4Xv5aRLVr/RStuAdRxKQ2Qa
2zlkwe8Kvfv4n43jvxQ6Msw/h47u2q9o8b9Ejr7/yM/EH3hkThVUBWquzVlw1Td+bB3ZqdEeruOO
ARzHVbhi435uHa2/kKppTmGT+BOe8DNyxK6S25IYILsZji3C/Xe2jmw3f90fYe9dnUdszoTGc5od
7q8n/awblmwa3OQ+zVhYXEDcYm6I7mbWnRvWhnExrKbtdlUuSsqGQ5ftsUc3qOVnIYzh+bbBycHY
Fbrq6pnNev0h/o4bMTkxZcK3mDkxey6zPfermO77vBHvhajJrhJPgKzst2rsUNgxqBVyckXTpzPu
KtcgUx036bFIS/WbjpG08lz0h8/KahGa4Ssd7cxovKqKOJH1dv4AuzPcRUu1BLqbizsmazzHaAYd
Bo+HeJF5S15DElh0Q3m2hfLZAU2DXxMJmmS8DUF2TA50SaQM5YzkYGN7/jStyyvbOQq529KKH1rb
yYBiVrO8Hwfqn6AFT0W70Ws+Mbu4pWclh8oVYFyOTw2J7mhMIp8Ar/U5IaX43NE1nN6aVPAFWDDs
u6QV+Akl8GKGS/TW+D0mZMzo7uzSkyIYhMKY6zFu85uQL6GsKGwSLmQcOYfRI9Xvoet1dInj6OXt
HxIrjE/LNKPjstkyd5Yxi0NU6uPGJWxJwBupVd3aiKhsChO9/ihbnr4RtM/Od+yxOCpdiUtFMeGQ
0mizOHdONtkDXUwGl0S6JCw+No0lS5CyHLVXzP0rm8fGuueTaFQbsSmYAzeP5yBBkOSxhkYAiTv+
ZreUVsdRku27xBi2U6RbgbkG1dnZ2ZdmYXeKsT+LAk321SWzKHwH9UqDQNGoF8V0p005FphmDZs+
ibY1rfcJzndAD/xwi60OgH8sqyIm4SnZJm2bUqnPIG4ZdohyEHZ91EiPODVJVYwwtNWiOVPMxKGp
vjeyJq4OCwh9wxM6U6/Six3sf8yrOsy/YUYXusc+wHHg6qhUAAXFwrd3GToK/LxFHe1HHLgJJgOF
6s0PeTvaDXQ1oMIydoHkUuyBV4TatjXJrkUdGD0ax/Ez11H8XjS2rFEN7Mz2ckcWynkE5dYxz52r
206hmm8s+/hkheX0phUxoOGMyMVGYvmVhzmSuEm7SitbvOOWiCmJzLWKwZVBF1Svyh5A9hIp/V7Q
x7ktoyS5T2Yyb37cjMT+K1Bu3Nmhw8yGiBFtEqCNsLXXIWLUeYHs2AQahT9+FfPbDOpxJW6LUmkX
LyULHN0T6UjI0TPMsG/mpZhu884Uu5b5VhBHegQwUTUU4BE2SbRcsZNbhULnEYhQmMeo2cJC782d
6UWDubjrqcyOjoboyA706XLh2PBFWdySewqYOrgooKvmbV/pHXvlJi76bTTI6mUOK2F4DuOdp2Vx
NKqgw7otKTBc7eNr4WO/ZyWSj0bjztVBM6ls9tmiatYuF7E2Ha4uD72q22/gXZ/NAduxnpjd8jhm
2ljvpyxWwSaEcg6cWuF53XXiZgFMfTEQ60qqQNy02KQRq5k5YEnNZJPulll3jrScyQxmqzLP51md
OMehrC0BrwS4zQm7Ta5GIVEMflfVNqqXNNAWQ78oAO7GrT7EeWC5qXaCBuBudCdF+VWS1ZthxLP6
BHgwwR2Ua/yeMyNKP7eNnb5B11Ce9TYfXznZjy2HRsPgXjPmEaLDomNnsJT+0EYRbh0GNN0GbHbU
nvgDBnMYZZ1ao2fUkuGpg7J8NBhNkniWhFZr+uLpcGM2BtLE1zpLRByx2ogAD9vYPV2BtJ6HICUj
Ch/MAoNOVdYDgGdIkE+qjPQPuIc+Ih1DXP9uEXFLoe0tZ7IvFsWjQdQz/Ou1uDnYLmdDrDTMkXPF
DCN6W5AIy7AzbvNCIyRYtIRIb6a2qm6Y41A46DSV/tL08wuWGCa7vZWgW6pJmCPFjaLHQA+3eriB
+kXUVardA3Zj2p4gJc/RRZ1x0TOVNaj/lPtCt3ubWbmhoBccmcJOzq3hZOr2P/upf20/Rfj3bxLO
Wnbxo8RibdP43//zLsvfWA/fft1RXX/ox47KNf7Cusn5S4N5sEKnmNf83FFd8QoW2xlbu8IQ+Fc/
zaArQ2GV4hGCNPSzn0Kc/hehWROBggHU+nP/lhCHP+XX3ZQqqJWmPthFD9QwJf4eq27HzClnS22O
Rq+Ak6Qfr2douCUo4FxMdJXqYLrQ5Lwe4gFsg9YaaE/sTcqOkRCZCswcqHAwFIWbhDtlAHb6xPM1
PzkkxtL73irbT3j87VdzscpjTCH9qZ9SLXDXLAm2sqQ4ahwBtlbmwvUe0/Kc1o2C+zOuK87QQ73s
Ckm/+7SMfrTEGuWd+Inc15GUirOn/YJpSd9I62WcZowfkn5tJuhJfOZEAwNCB5xQ+m5UO5zzeyV+
GTC9FkRqKsh0NQR+68yoN+6jrZIXwlg5Okk8445gGMnDIcakbW+dJl/qW6AofNx45lQHVUWmRrjv
O1wo5D8goSsFaCLDpIwADLmrmRD/8aXcOtpC7MoLc77PxktkMTA0DU1XTMEwjrbqq3Goii/TlHfT
ssnixESjYkprMj8ueerS5zjQ/SY9a2Dq75WOphRsHl0DR1vsLI2hBiBbjcXPrDFi8gzARotBo9Ix
VC3pO/YE2ZmQcotImrClKrDktgb5d6dlc9jegrdSDoKCwHtB8YK30AHIVtkgl9HF5SFWlHEXQRZ8
zAg+4F3pKPsdCfRd1JyGV8ut5Rs1E9mGConcl5mM4TrhhgGRnJ0h5Ou7qjMKeu8Y9Gfl2PReU1bk
2Md8ODjj7NsDjX1FUVYBttToDn8hnZ5xPgcWONHA6NF/Uiuq9hS4hpe2mIqPYan0bChYJr2FlMRd
nlrPNEhFFx17xj1dUfYF4v34CsZwDiIGose2jucL10OFh6pKUBrm8J4dhwSSXyuaPw2U1oY4XwJa
m+xb183CD3E96/s5tpQ7hSFm72HlcLej3ern0ArznYI1dQlUGjLkB/xdRHDC3HpuLLV8xOdHSyxT
owgjStros4+hyZ79irHwoWzxe3suzX00WJb9YULw3E15Fn0gNauf3IV6AU+tzemJwS9ISKcmEh0M
UHa/qZOBsAg1EV8PZ7tykzHz8SRYlnv0cfvQTuZT2thBlw6G7hn0oJ1VzKoRugOhLPhNw3iHK1g7
qfNc7Uk8kHdNaVeFZtS1FxTQ8kNLidJupBrs86TFH9WmHX0isc6R33TB5g2Epuxq52bB73wJrS4+
Ur/WPkWgsl4G/G20/E2z9iWtWnFSlhJppGl0+zjls7s10vrr6DbhXjUBFlF0wUyNpqlHN3OGF2Gl
+UeJYPVRn/pkLb9xso8NezWKW7jDePq3O6an2sa1p36b1NZpqugJgR+X77CCyLvSLc3jNFOixjQO
jyzNea5yp8LuohUTEAvPfJHcl2E6HzE+cXqookznKmZkF5sOEc+EJFFAE67cVNNQ+1MIbYvvpad+
IV97eIUP4Xo6VsItAwYT2geDiNBdr7TPydI+prViv88mZT4e5xwwzRjvbLwO7I6e4G4apwJf6ZnE
EV3ZaRcGdhIdXKOzb+TUkomqhu5xocEiwBNafbEGwL/1tFT3nJOWzw2z1YZdDuxlt5hqykoi4zmK
qRO2GjhL3lQ0NIQtbnRjaOrw2tPjVVIS4eNlpyQxU9k2p3N7HJI6euv0OPmaU+Hrd2Nz1gaq0U1r
moN4HPQXDaV0rys2zpR5muRZm9n+GtSOof70msIdZ8RwL3GrblvUKjwowuHMk3Zr4W6vMjpd7Xtj
l+AwxlQtsGgXUzrvtTU2X03rgDGLJv1x7EPnczYV7NqGZLVXOqsfMQxj+cDuBWfSWJpvA777E8cQ
DmIcB1jnhtVfHaklKVHkc7rOJwMj2mrilLgdbm2sT9KLBh0roo5ZBwdUfAAwiFupliQGFFXjYJJ0
sNwms/J7MX+hCrZ8UAnIHSIl5CTJntKP0rADE1i7O+xD81npV0CdU4M2rlrzW6UY70ndaGfVHjtq
LhqGIOQ/Nw2jcm5yGiKmOXZuXD3LzrQ4IK2ly5dYaA2+YiQxY56fK9E+AmgWvqO2sV+GKLIJO9Nt
wqhuJ5LFvTRqW20US4t13wDnt48UmnKzMaJkLgmDtmxVwD6msUsxz2y537+kS+k8NBrxuBjh7Ski
K0tAoa2PU5oVm5ZEVn5jVvDAza4c2d6KaK9M1JZ7VmH1OyAr1YUrtyDF5073CSPu92bGngMtUs3Z
9hjOh8gKjSPvUAYa1Sl+Zdao73lmFvdFqNBaq8nqoMI79wX790B2IjkrLdUlVllyPhrmITCGuX+l
RoR0qcPpY7SzT32nfk4buoo5/SxnGtIjIN3dFN8bTlNQ41NlARNrzYea231TAc5vBlUOj6mwzM3V
J1tFTJLIoTsEDZXwMRnV7pZhWr+bXL3hXdCRM0aprm7SxSXBb2gFPso2Vg4TNsaEpmGznD6jZOSf
Gqh22wg623tBSHQjF1L+LHufUIS+tlnSHUj8r3bQLAuw3No8um3Xk4BM9mPSi4Ngeh6QYdG2hIPV
81Ir6Rc3dZBF8ljZAWCkB6UL80va5zqewDTZghhuDuAeqDFucnevG1W3tWd2XspUmbtMi8dTUlTE
G/IZi1uvKkogcMr5IIXHjY789KU3p8TnvT8lQ0TdsIyt/TTqHBHNm8WAdlASY8S26WrbSjW/NKK+
DAPB4BJaP+r7smOJVujgUl5UShW8OLaSbZIt7DBy2moyUd3adXuxBRHlrtktU0FNGA0i6wzmwVF6
+I3AgLdAmukgh1jiWUmJKx4efLfk0TY08hu9UJQHt5unXW4N7t6QKcY+vbiA4bvHCBdv+4IW7oW2
Xd/KJTzSQQ2oc8h3ZPOroF8g6BtR5VC/N6i7ctQJ3iq2fqf0OFFZ2+0nsBXJnt5ATLim+rUJLUCP
Mi28hGO9R3zE5EGWUeWKJekyaar7JSkk/jqFy6/qlL0FY/piKfQAuT0VUshmaARuPRzmAhINRHzF
i5LFORa9vOSJ+ckI7ef/nKX+lbOUjjULNfm/NjV8/Nr1/+ND0kZJmfxyoPrxkz+pWPZfNpul1aeg
cqi6jsh/HKgc7S+LjaKDO+bqbVhPTj8lavGXRZaUoTokrV+pWPDqAO6StrThEEF7Qtj+N9wN4Ld+
PVThzgO85WATxGeBLe33CGckjSkv0yg+dAXO6cop2cqWWt2ddPIXQW70nCQyImkPkCE8WUSQNJKZ
MmWhTvssJtXOQ3Gwmdi67SPqoEKYKHc/JHiodzgaI0/HukTSZjabLT0BfebPWWweupBAzHZIhxA/
smJM7DYdkxkhLQtWMLpoO0Rl5n3Dkl5iRmWuLqMWgokTPdPOhV1zNNvQd60UZ+j0Qe3yEL8UbQDP
Sz8uPh9JbpNREUHPEO8STZV67CtwH95cdtOmp9ZtXPv0mgeTYMqZH8EP2wqbMrNKuSRhnXZBDE57
3+o4p5dJlt7c6eLjArD4lOpCPiEZw7ppu/ieaaPVeO6yfvK8zLqNVlj4YtU033IkphArBoD5GMWm
udX0GTmy418T4FBPFKQ9V1llepHTjzeOIfGg572vNKIKIgaBzJoSo3/M4J3fQwbXL6GhCzoqLHI+
GBUGPnHuKEvgDijVSMwYkOuR5lqOtAHvOQO13lNWV7msNNTvkbTWPw5ZVu9Vzpw2VIydOsR3EWif
HmWYZTqwKbNgJjcZgGOixTizcxwJLJTISg7pFy8s+r1LrOPZ6GSaejS1qRtl1FoWa6mTne/gMbNz
Gc48Lfd9Kl6TlOPlwGfZZGH/ISylODI7fub8ZUAkEeWnlXd4VOPa9sC3xoGZyU2k9maQp1H00Bkc
JIPRrvIb7OPNbV5C1edbLmKbxrLKuouGzrrPdCUMlNgeX8M21C7gIdKNGVnzWS71115DKWW3vVib
sEmi+wWUzXEG4NOmFvZ0R53PuZXxCFOtMBhKJbyoev+Cjlz6eAmyQ0wjB0XQvcjHy+zCsXpD4Os+
iakZviXpqF6sojZPOC/0x4xixoDJ7nBGv28sv4cC3XtTXbQ3OJg/TciAt0oNyVibxFf4XZ/saao6
n1Lk5jCmaIR5QpUz2Qi6cotWOq8kP4anRQGIk5KU31hNmENjLYah2AtjMNNtaFWUr+TlNH2Kmc2I
gK1HUqPoNvR8ZSlVj1BttI1pE1ZI1mYWEI9L7mdUb53rhomaP8PRvoy1dj+Z6uvSua+iBRYmdHfT
2qLAaWAltesbdty0uxF+/05AVvhIGugJ1+5Xwd6cgbGd15vWcMTezLFZ3sU5BwjitwkV75a2j1hz
HvgvMBXRu/i2a5IT1tjpMKtl0XExo7j6Q9RN2k3ndku0c0KCZf5AZLyg9GR4aHtp85a6baoMIZOh
svLaJqtvcH6MATOfeTsIdycNHRwETuHmomEZKfZDqFIW4gwyPWW64OCfdBBfPSwI5k1n6uHG1qv4
EFMxuWnqHtqyzfZFxcn+0WgLaXr9cgIvqewjxKRd5oAsCyESbc2QHIsr5LQt1xpO5vnZy2zqNJOm
zXRyKNwxyp6RHFnRgTioAZC/JdaAKJdhbM5Gz6K3wAcrZtBgVjTHNNNRrYeh3uFtAICgFtHNNJq4
zod0WZ4aCEIHs3famxn1mbxUEA/5CeUnQtuncsBL2H1sZkUvtml9suT8ooUz/p+20w7zEi4bkz91
oka6ulFzHauKaSgzjJuq0WB8DKZuH1BjHFaqtrnobqs/OSa2H8viUBWbKm1qEn/WLgTiYRN7yLJX
KpFhK8/2dDINdeWtjZ/Af3BABcw94yF12y1jANJXy3ibL5H8NsTYt1E7bJDcEfBlO6kHfBPdFyO0
msAi+pMBelvNBpoYDmEhc6TjsD0n+fCJBwtA6D4f9+VCRRUHNkb/sNqniWN1kfRfyJPqOUlPuzsb
RYj0EamPEQxKTogFGFFmU35bOumOtjw48wtJZlKqnsoDdlPakFfUEkqURtnDQUgUrpBo+cGajHlj
2Y44WT0KF09sh044oeExUF1oq3aymbX8IbQWSRgqsncMy7APhG3yDazrsEZGKLQtatbeSR3zwNW1
5tC4Km1IaZQ1gZj1+1atfKWaNXId3KI3cR0lt4kgKpaRxPKBqbqBqSXqkSBpiBukOc1F0dAfAjjN
rNrZj4qaiANeoHOv6+R8ByM+tIv72XH74hCZHI7caNgM2fS5KCi0FKrE2TPwuOE8d3DaLtoPU64H
Rejcjmr40HelfqsXGkT8YTQvE5lqmqO720imD4PolMsUp/cz3+sxnE3wGSK/pXJn2c5IoTwa6QGh
gH3srK25MLk0yHhS6jgOvY8xTj7jCMeRN/C9PjQYVyy8Wr3EpkzCqdpoPDlbdsIzrrJe6JIpNdFY
+NdW6Sx0M4VuvTwWiXCVF9j3swwS23aWgCESBznaNqg3QcjKGYDiXlLlvlGjxyyDdB4sV1cW1BHj
dsxUDHuVqeqU1pPwwFrXFl/l1dglhqW50yDMx3jW2uWjXg/zx6IS8xGAiQrABJtYI6H0+WNhz5ZP
b8F4FFY2sfTnJd/BGGMyW+1masGK6aA/vsnVjIZIngIrdAeduQ9mNWcZkmMhaAZHd9/YtjttMT5j
btMGhfMEhrdOOs12chp1q1/9cEXJ8po1Ol9QJrF+g9OOPhgyrAMbbBU1xlnHpqPQjX1y9dyJxRy8
qRpU0OOWvkxreax+auuhiDc9zUp0iGpycB2PJ5fYmiRqQmZ7sUOPmY1mukDRPIKdLDkDOd04HEQs
hxPVXspBudoFRSioP8GW796ppmL1ftUvTbLNzIasq+MuBCL1wQqy1YfYEfxjhJyK9OLEbfNApg+J
xrVk4le4HHZdEs5bDOzWfrnaHJuMzJ6H791eG31xQuYYNYJwdUcWV6NkvnomF4yYW6szd3ofDojU
V3elg1vHa7IkZFqL+ZKsAj5MJaH3U5+V4taQFsNKdkANQRsQEwdjNXOi5KT0TcEE8tFjOKPXV+dn
l/UCgFvfv7B4LxudL+lEavezwbGaG9sUBdrZgFMpz4RE62qzeDNBfpHwuEzN73troSTLiou7kqY1
QqZZDLvQjG8QS2tUHWys02poJbaIt7UEr3Hpro7XzizznVFa7QbXmI5FfvXGwvaU7xg2408g7ZJn
zIv2KTRi/LSrqZ4MKFuzIIzUyL0pwF/7mrRf+tWfhGuBMePqWcpX95I2m+LQanKhkD5NrVed/Ofk
A61oYU3brAO55t7kqZRfNSZzZOgT9Y31NDkmk4LS0BjMLOjSkz52Ezvc4umPnaAXC/mGviAXWWJM
wWGirzodB1fyLRtsHu4ORPtAfHEcT4s9Treyi6aHzs7Q7Mtp9lMTJbIiCPgmmwkPhFZVxlZNKmoP
arVuN41GFXJRQczSw75BbYqtrTYK+10rtflck6m6dZqlfqxx+5o+63n6jTx/98TsM3+JVIGVlbO2
e6wkw8bEzsUR/3aztbleT6KJrIu+9JM/iZrJNazpjQJAnvyfUW9kaavs/REZTNxxZCz7OGNpLsrt
hKd5BwKkPMyCvXhNSvmJVIm+VUS76esmpRSppQIhLcbblODRiUViJEoUc7PYo8aGhZVPz9rEx5Vc
b7IipRzWUAschaNsvKrouNdboj51wh6FOU/DBorm4TizzIV+brhQSTNY38Yem6hVIORBInDnG4y2
s76dWqP6zyz1XwJiY9cymD/+4fz/1sVJGXFs/Ps09ceP/c2f5qLkWpbpuDCDDeIxP6ep+NPsq2Xt
l/IeMPVCY6oBYdgyjGsW4scw1aDxx+AJxXYZmzFpGvXfOff/euoHUA00+bvqgBHkSrb/hamDkasZ
lG6wLgW1OYtfJvNwYdy4No5MTffpb1/MP+QEfk0hXl+MoS1uO8pLLD7umhH8W1grMmcD3E1vXGJF
1q9XMozsR/dDlvQo5wgx9WsE2frNHdN2///x0sRExQqnpvthNej97aUTJVPnvlKNy7ISQ0qX+dhm
lBNgBJss8BOsCkJaOKkQ+JEkSEz8+eV/9f+tn5wRpaYKB+c8v7jfX17TEzpM0ly/5OjuFL8oIwYZ
cA1gKJJqfbm5cJz/JoKm/Tom//GiXCok21TyL2tDwt8/c1lj9o4QVS9wGuHDEIQ8oEkQ9sRFCRO3
B3VkJLiYvUEdMB8CLuvfLZbTXY6gr/sNPuMdNBOGIh0CebhZFniOgKqZoITmKNTTeEXhJMiipBaB
0MTBnJcwUf783f0aHfv+MSwGUKulAGzD7ylJhwDkMNuxdlEHhWtlAMk05wPbIKfDo0MfQXWaV5Dq
n1/1V6LZj1d1uT3Y4PPC7m8XjKXAU5jNVr2kpEmevudD7TL+JtK5uVyJ5qYB+YaDDrGFK+Plz6//
/96Y5Bkd3bHxnnLd/H6vYJwucXvOCAtXsPJ6w0h8/PfRCEDkzy+l/sOFgsuDOwuEF5S83/0UobT7
UpCxvfCsnh8UoinZ9jvlKtSBYmHVpLJVWOvdKSBUfUeBACGYsbPSNP/nd/NPH1wXBqslT2s2Hb9d
tRqd7G7DDvMy9A03icGoujpr6O8j2QtSin9+tX+6SWyiydyX/A+7C2aWv98kag3jQ9FH7XIFoZQy
Jnt4pUMPK9KnYBx60EcQQeCtuMqviJFidGkmk2uy3AOfU52UFRoUNSbhn0xozrnPwKFcCeNxPAJG
wnnBXWZiWpmOLi6//Puz+cv8v6Kv1T+sq1dt9v+mYK8XK14c28DpZ2Kj/Z37n+ZRODjSVS9hmBJC
R1JtGUNb88PcFxCP2kLxcQCy7lEUf76ST5kWrOlX6Tb7+sogT/D55sxOFkKkKnzg9ytP/M9f9j+s
gmuvCpQcgzdrit9c0AoAy5HhnHoxF5sv5Po1s8GrX9UV9gOg9b+7slfl/G/xYEh2Yo2988yFxyiA
xv32ikVPI5bIZHeZakAqJsitN3y/6190zgLXKW2rW3B5wGqB+RFjGpce42T3MSG2U3t6Kft3vYJ5
foUDCYWbINENFs71mrh+RVgVeXghpQLZRaI8SeKDZ7LIxkGz+UALSsD3cqD/8tfNJ/j9Y/FJ+D3r
XLkaZqvfo4iLk7k2edrogtNT+nhaOHKltpLeNXou+305kh7GEDpSDaqZmFb9ZMThsXXxBqdezn9b
+HJG0NNSjTbSore3pNBxsMZWx2CpVCOpe0pohksgdGb1sPEmBZJoEfWBsKuKFNfVFGu4dtwFQhPc
GenqmOURsJpn03V87NTlBc9IfHK6Ij0zzqxuxzS0m8Bhmjd4tZYzzuOEQK5K5l9E1qkBXd7smTme
cHaSnKffpVlJ69jLuAySnuf3EdhNwRlPT+s13Yjjd766f5lIImPZpEoY1tpK/WEoc7Dmemjbj67b
xMJrkFzwl2tjg7PRjDDXMlCRLRkozfkMyQ7+FTJkn9GhiSVyhSwb9NHBl1AOIcHHsxYNWF3qMeTI
77qPchrVwbdxJbUXOs8xNadmX5o+6CXgILBN6/repi+s9WfXiMPASUlzI+Py2M24RqigWs9lK96r
gUwdIeEgtdpqj0R2peJ11EwnPsoH3ANjNRSMK3IeTgo/Jm2K4YNw5X05DGoNb2bGYJ8JJGYDT2Y1
VrFgL98N2aBvcGdbOqAgfNN4tqPvBu46mTn/RkmMJOL2X4hCWpUXgdxlqk/UxdWL6LbVDAJ4bkIB
a1W/TlDGXkhgJ0e6u7Hpsg/4jIu8gl7TdDvseuFWo2TvU+F25kulKyYc6jp+50KZv0bUivXeEkdl
IAZ+PX4c9uUO35cZFJgTfC6sAuIfUIh5BjRC+Mdzqv7dgJrmzzi16yfc8kl2GkunyxgElblbPNm0
pAqXCyCXlR0UNv2DmUcPOvlUeq9NF1pJBmgOJlPtcwhVVOBEkmozEkuZ6tYvSjxSkw32Ii1XlrQs
HM5u6+YHx9JDlWV804iC1UlEDpshVnDjrcFHi98+n6CFUGmXP0OI5zcmQ+hxhZSkyEb4hxiiK2gS
ieSqxPCm8jA1qLrWfeIrxIHbjt+spS78UpO0UnwhWieYXFg8Xhl15hsMN5bsxIguAwJX7y+SUoPQ
pLQxQscEyrZy79KCQoZrpcqVbdABZD9Yq6taMViHbGgem6KFik/QMMbJQoEu/3nZmLw5Thx0YKzc
xgHFN8hkUZ0oq9WeGmGuf2hFxPX9yPrMchaitRougT9gVPyTaJn5TGPCxgdABP9gsbMq2zpM7t5a
4Fm5h2mAP9HGano7UP/kMu7mXUXXJga7mh9+WMMVVtTrGskezjmHJg9ROyWfH1ZOh2a5fpUu062n
rhvWbN76bpl34H/SMbrcV6jqGoHRRN4TRuNvM/AZ7d2V0BVF9IEQEsHbY7AzlBpslVGlaYdQl3y4
AtH0PF3hkhqolX4GJ37F8EuN714tJB+KW5JXyuKxe08qLoZ0/buxlVAII8wTB5GN1G2sNiCcs917
vYLF0Vn/D3tnsh23kW3tV7nrn8MLCPSDO8meSSaZYifKEyyKEtH3TQTw9PeLtFy2VC7r97xqUHa5
lM5MJBBx4py9v91+QsFC9avSfr6/FApL3oI/vAB5haK+vxAGu5YPo0SQfSH2ykcDoTH8Nek5t8gV
DGhkkUnCXJHXN9xG/HZCf9qqbtl4eo3g1MhiMzMpwmt8klvXyqEWjprAOeeCjJOIaMRXr9f8tqkG
WXkFfZhPPvEa4Iy1BI7QGh1YhEuBM+pSJacR++W3w88Fz0uzBD4CuHAHd7ORtxhScHc7J+nOwU1S
ug7eWgTwe7YdPmAjFDQ0nTOdbdF+R58Lg3HKqro8QlbkwnScVKfLIHYe3A/yQ+BIgj9CKKKcIAKK
O/5nGFtswJXjsrbV+qiC6TXdWzOSKZYBQlD4pW+rnkEFX6e+tifDu6fLTkfZSAo+7TSm3QG6BlFH
+vaki2bdmnHGzpTDwey22US56gQZbZdGolI6lNAwqdI8pPM4G5fA3uIh48PgHUVC5uRcswtIRE2p
/5jlCGqBNJnQCy+Q/SIB/4dijGuqmpLvf1kE8sIG58OIDWZcnuI+mQlbaEOesMbTb19KsED0nSnH
Bqv5RC4ksrGYX5Vyv2XIbfOr4u3Ex8FGznWQlKChjmEB563Oao691y4YeF7Noiy3Il2gl8YuT3zX
9XySy53oqMzqry+oSNeiRt/S8mbxceI27s8hRlV5FdT6B8pah6VJEMR4AP/FqH5YFLJ+jqP9dvHQ
Ca9EwBgR7VpcPhBc4r7aWWY9CiPgDBBmHEMcFViPEj0TQk8xW9OKdZ6R6pyGzScvbqjeW0uq8+Ub
shNRI/e6BdvVpFpcDrwL4RCfFiTejyiBgcSwdBN+y5H2caTb/VgT1mdvmQao84LvDIS2hkdftk1U
T9xRTWHAeAwSvvviNhBMRGAQrCNKDMojJxl91bpmUuEmkxb+3E5/nMTjW9Aldl6bkanJukqwSxd5
xWMFggC5I2Gxu7EvLOQ8fcxyhM4nXQOEYHVM+g5ZRMItP3KDgyhNUh2pJXEjYTB3AZy6JK6696pD
oLyupEbwG53pvjL/YGXhT4fPF95JUYzQLtvaqLcheRPFsZw8Xl2MiWgfLFNIbhHN910venNJs8va
p0Rm7MEKsshTihCNvF2cgfMKNp36+nIBfluL9MF90vFBl4UVbRs7zuXejWKNDSUHvTsoP50/d2xD
Hy73p8MId5/RCNiT2ufkJ38MuEUAL3UHslemYxLPXfDthkDVHLw3/pRP67IjI8LIMM8Ul7gmwBSP
l7vCIygezayIiIXQ/FWrrSCsurrbwLAC4zRqOwuFvluxEjHnMtY+/sF+37k6myLVX8iQJXcfFu2C
8ZHk/5sphDpEz8K6tRy+Arec9egmXo2Ksoh5snwAavfCByK9g82qzoDYw2fbTq07jAR4nZKFm9pE
XDmuB8mifVkBnXxATlhHPhcbQYjevgkyRa/iSx4bvQFVK5w1M46taWBRILl9inatEcD2qi5JGtk4
aMBmO/O+cTNDPb2kETUc1Z5DHecRuzHfmxhjZo4SUqexyUijh09MLYQFCh+0OgzjVCV3Vp/hjYei
ZN12l4gYNxi4HnFac7ebFoi2x8EdKUJiIwcPJJuUbBqlvy9jpLMDCelhDFR5hwuVyMSIvBF4zMzj
W5NhCs8OgOXsPbbJtfFFix8NJVxO9rDNA0yI5D3hRuxIcyqX9UDLM6RCmb3nPANt6qYNP2jtykVh
mcjsnVlhMF/FLRG0mNLLq7RpspPt9Ja1ZtcsrzjZq0NlAQBeF01TnaLart9DVVAveJovjQaJO4wB
NX5OpfrBPLZ68T9mUUwjMkwSaqrRqTnBFFVxZdRCI458nXRRgGJ5iDPBz9OVDf/NUJWLZLvQjOgA
yhU+iO5gI3PF2YASASshe2abBFBnY3JJCgUzGTYcz4w+KOdEUVxLO+RRDZMWObBJ9sMZXRLNJlFT
HzhQR6KVumwmUcK6vQCPy7/W1JjsLmEDnlTv4ZYBWDgKNFf6cjCMoRc3x6LINB1rYE2rPeVHKKKV
jkKBxptqBC5DY2Dayg2J1xj6L2KZg41n57jpuZ3sXeUJ9s8OM/5hLGNWq0UH913oZJd1M8xyFkcI
YzbjmYpnotD1ZhNBJIeeB70MlyFrtHKaT7lmldcD617X8ggNGlGcRkZ+NGqMEbFemZcFL8Sas11y
EC7ia2fyzP4aCC9P3GCgnHTzNrwxfqswWlIdDHbmMq8Couf8xfSvOLCp4dBzvmGCPHb7eujHXUFi
YcBZBc6UmS/WIzh5WnauhkLT5+GS+PjuilUUQa7dXwC53jR7jwkd683SamqXi1S7W2K9HFxKZsZv
7+S0MHcLQbfv4rz0g603D2LHOyePSTeqJ9wQy03izOlTM2LN6HlCWJ057SxEWovRh9hSmgh2ncY4
k3+B95GEQnyQdmejAo9d421sbPcLMofla0FV+V4Xqn+WQiIBoa7CmND05o2lTZWFtlc6fFxA0BfX
ZdtWWbsFSNEeXVsx0vfRUcSZl35EDhA/eNT4iF1KmI659nLOgTvfhnYTPSWGn7/VeIO6jXuxfaYX
C+hysYPCJpcEMA9mB9Az/D1o8L/Yqp9gq2ziSOlU/ecJz9Pwmnw32/ntBb/Pdi6RwswV6BNflJ1/
cspZzi8mYSNIes0LfIDW9u/CTkHcKX15Wo5/2OS0e043X3Tn04cx5f6Tyc6lCfRHU5B2Fyuorfvl
GPKQh/6YRMKpHQvRDNYlBJi+5GsagPO8A0JDhkDpUGArbC0EvQMg7l2n/2LNM2VZ6qnzZSWhYieo
Q4fjZeA2t5fYgWSe3XOJfsC0VzwOIEfylS3NcVoOZemxTt4b/gyEdT2GE4moT0mkQrQQY4mn3Ysl
MJWVWUTGXVg6GOHrLut6mlBo+oN3u/GBvR0kuD81XcX+iLP0KkJmnpECGLTTA+uY6TwYVe0LQO4J
md1xJrvlmmvp2HjoAemavC1U58b0UIiKGNKSs8ygSkuH0w7JxbdRWSb7llqAwPjKix6rUmBoxu18
4EvVm2IZjc/ostLHgA0an0iZZB9UjR+a88sVqz7Y1DoaX2nYp+xcQMNXqR7heiZZ4WE9odkj8XDx
RXXMgBK4PitqjsdoKzkntNcEIZeVtc6qQN0mcT4ZV0pyHgPGa8Tzg4FSbDE35A9kWpPeoBXZI4dJ
qMgisx7aA9lEkZUWoPEnBgP3aN/T7tRgzkcYS09LiHK6utzm/10RfrIi0ITQhLP/vCKcv1ZVPxfT
6w+S728v/F3y7fxCNmIATAv1dhDwd/+a+l5YdyH6MgAkmlmncW1/rAz8Iy9g/vvNevvHAhH+An1T
aJ02818dxPJPFghxyTz60wrhBMyPbZrITJoRff9bG7lAIbKUjTkfSBbP5w3KDSzibiHtW9SDNe0N
kVm2Fth1Jeo7rw1Xou+6K1wscMCWFs3uOilMI6TtORTuJqHXY6zI+xkBTL1RLUd30vPma8yw5sZJ
8VutFuIEcRsafQ+Yd3Y2i1cI7G82mvKtv8xAvvF14ZyDLrzstQvqmSACKBUEYd0iXjdxRCzLUyQM
AOl6lrztQrPJtnSC2weCO1R1MNuQEE1Lmf7rktletc5JmoXCwPootcUkJ7JKIfFNqkPqL+lXw7Li
N8kI9qR4zYs719mI0zd0aHQUPOCWDzYKyWrY0yZwY8jNhnTPIGyL68kOkXnUyXCaZG/srShb1pGJ
nYQqa1JbTqz5LmN+OuFlyuO1wreDTtKDTo/zmNqliUxSLFz7Kei4zBZbP2+hY88qD9Fe5YOEFaKN
tyLkyiNWso5yCcvzYNjeDn1R+cFciprVOejuEqIJBD2evDpy1EFcHiyA52Ti7wTYQPR3QXlCyxKb
29lHebrqcsx+68o1PwLIG27G2nnp3Xh4sPq+CvagBMNiIzgLkdM1Bvm+6kb7GYmr2GVopPZkFmRq
PS1RdILKm25m28T0W1fLyXWn/t73CGXbepckMZ0pBlmi2jqlde9P51KnjvXSafeAQziwjBwFYWvY
t9jixk/aAfpEeoK6m/rMXYdEmhl9MKzdS8pZQt6ZXZF8BsI4Iogwqz645uCcckd8JI0VwZnOTJs9
0tMqnaM2jySqeYZbHiQha2ZtDes8z7J7FGPmHaoHfxMpUtmAZe3zDD5Y6UhcaSOq++iS5BbqULcs
jNwdhoX8HYPBmxWFxg7eA1lwyUAsHDc56nwdFdcvhMaRNmFvrcCVm9wWzsar3A81d9vaIm2u1rFz
pQ6gIxj2ZSFpaLXoYLpEoJKlscan7AGNxCMBdha737HQoXYgiuKrRgfduZyiTjON7aMf9JDSaW5s
O7AKBCbokLyp5b65JOcpHaLXAE1bjQSJbrJLxh79O3cbwMq6n3UE3xSnDnF8nlPOsfUUROzluz60
pEb6WYtDiF8mL5F+8reAv9kge/dBEAspH5DCwTtauYDzrWcO4nG2NTm1X3sYJz4QqxAlH5WzoEsc
mUtwgglrDr+Fl868/5TehsEsAGU2tbkqCM6d1l1kE4FEELHhvqjQrrIrWeuQmQI3uFyhHFwchgXw
0qeHKU0d+TD8BtSLL3Q9RN1T9inPh26pkHpehKCJiyh0brxw2UwXrSi3WRx/Kq00Bh6bWGBkcqMu
Cbq7KEzVvFjITa2L9jSQsx9jO6gA2JANOOTxYR4C59NYV3J48/PQyr1PXKMQL0oxMpKCc0dQNEBE
qEz8xYvyK87wLvgBJr0DNUY+ejBaWqBRazF02LaFYantf3fq/x93lvA9nXT3n3fq+6T+8vV/rvri
tUIA8pvi6+rL//6/by/8fae2frE0y4JNIET5GWq+7Dd9lm/9QqXqmAxndL481fof+zSvQDqAgMqj
yKZa/5134fCvY7yNfJWN/R8V8SiUvhv1ugyvgwA5hM1n4HPZPyK3W1IpuzIM64OBkRI6TFJjQse5
SdYF59lUuC+ynKZTYTQkHYzNS8HJFTwCGMV6LFiVlyTfNCAN8CyW1bkYzWeiPGN8xkWbsZLJYEPR
a1915B0QmWn4O+jJdFB6/7YppnwllHXOlOxe6dacPIlT0pDE7sC/HSB+U1WDLi0mEDQAM95Hc0xv
S67juvUbcl2ZWtBuC1Bmu0BBU3NBQmuePau3EczK1xriDB2FDuHjnNMiSd/7ImN/xqmzJVHi1rfV
XnJ0Jn+qeg/z6iSt6R7hOcrwdNyR03Ma5+WM5YgZnRb4ZwZZL+krVUS9qdvlzcX5WUzWW+17L+3c
77Co0kosE/tj1GqpdADp3gSiXaP4YtYX0OOwX/KpePVh+O84bN+bXX7SV2BgF0TOXrxnjU5Ziods
x6AdBkQpyfyIfRyZcnqMbXmvwSTrQHjxVVeEb1QA4d5KnAP5Ntf5KCBg6UGNIXsujGlisWKcmpBq
o3L16GEpl43zktj5ET8JXZrslQyCW3KFO9RxTr91+EJo8lG3zmcH1NNutoddGzbwEp38uDDnoLeb
YEcWzK9EzYUSCdLuyO2GFWVAsk1pf6xJTq6vh4b1ODb0tUzK19EiC9ikDbsaWBFJhe85YvEHjHY5
y948D0LumZFcWwHZVMZkMj+sjTVc0ncb/RUzqPSU5+qaqtE9BDUgtyzlG9bO/Ez7mhHi4BWbNLQN
2h280ZSiik9CZ7mh24sqd3nuHJqR5Bw9ol7eqLmSNOW7gbSM9LWCg75F8/0W1Mv1JGLtJurS27z1
X1Jlfg5a+y6UKQJraSGjHw5I35nGqelxad0DAXQDN6p9iEt+I8MMMD0NEzvTuOgxApJtye+JYM/m
kMmdwOwf4Ico7RW9necqtt5CEA/ExHW0quPiyLD6se1GWtzFe8lkfW16NCjHUj3azN1X6Bgb/OVU
zotngI20Uvz4+rpblQenw3mp6QvtoMbfNkhE8RTzOr4ngBafW9H2XlIU73h9uR3ZIm7xiDW/Zkyp
1n6WzBts49MHm4neplBxhJ8fqMIMCPcA3Ww6trU7Yd30gis1GcZdnszFFlE0+nNYVzszKaYjpL9+
LYzCfkMd/es8dd6NFcDu566p09bZoGFvsk1YtvbGzxf5Gvl1h68YpQbRyk5bPecVY1gFV2WzOD3C
gBLeAAnkt8yRfu3seVoTP76l7zav0edvmmFGu+0o5P8dxljOyhi6jgz26QX4mPiM5FzVTr2FCPZc
Gzj++9HFLD8y2K7m7q2qBDMWsHbbAl9l4M/4DJfQ25VYprEp1tEZf+CwosfaEtIu3mqrbshOKBnS
TAARlcA94WOf5lPoWHduwxZszUYxyCFO1x/3SnfA59x/8Q3vdhStvIqm7t2Q3bXj5cc/bTp/odD6
XvmkV/FQcAbkyMbpzUWOySr/Z/lp5jljJnNAJuAaV/bYDho+d5u6LZgzy/uJ2pSd50+qp9/eLWRD
s12UVhYiqO/fLXTkWHmzX0FjIIu4svKjKGxChMAS/OSdvhciXd4JkwqYAcb9oDd/1FdJ31d2FjX1
QQz5KyBdlBcsx5kl57UNohbQAqEqu7+/lt8rM7+9Z8AGjisz1H/9/tvFdhUmCF8q6jI32br99EjI
erE2sL9Ig2GR/r7EL153Pavb37/1v6U6aCkZJ2+XLCACfn8TZv3pdyRfQC7ZHFSHvuzsTQay4zxD
89bLxTW0s/xghupN9gpKtZymY4ZXkrNwZaOImN8SOIVxtVyPMTMJeLuHMESYl43dVgTyWnos3xC0
tFqFe7XOTphASHeb7lUZP6PNILFAObcjFMy1qutw77rIcmJks2tGk/Pm77/pX9xCNh1rFLeeZdI7
+uEWEkXK1Fo41SER/c6pzbMZLuQgwnb5yfvQV/nxXuWNbF1awen/N+1pKC0QoYG+V0OkFRylzjOQ
hy0DbuznsPk2ZFKchtgqPxTTfKb5XX5IdJKps8Tv7cS6rEuVDFsUWh91HRtgykM5Phqhd2t30z4J
WO5dMu0hcCbevlUCfp0r5n0Zi4aslznFRdn191WunlXHtj+K1DkOaVBuJXzsa2aX71Hqekx7C35F
FdR7WpLvUb08B+SFLwMnDdXYB8JaDuTMpTjylksm63Xuk1QhxuXsz2DCYQ9buzAwfu2wNq99ixrr
7y/kX6wwNtqmkG5O4AsYs98/FQuoiNYhBPKwMCPQ5YRiZYOD5ZFrZP9ETE+F/W+/mWuyTxE57Yfu
j5pZDES4aJy5Ir1ruseueizrny2YP0gcL0+5j0fAQd5o0aP4UeKYJm0+oBepDnU4Nbs+VRjSo+VN
r/TpYs/7ATB4LpxDaIhbGYXJ1q+KI/CrjxibPgcg1Fb0Q7tVUGT2YcrYxJOQ1Qmt64mGz/viSXvr
R5BSC9vDj+naJOeZS39TpN52CpqngAYLgJcgvmKCxATTpW6xsIQza2ybnehEsrLDVuxHRc/KFOm7
i7aWmIX8NKn8mLtgOQFjU6DiwVOu1awrzuLryRzu60okW8defiIKdf7iieW3CNFwsw5jGRHf3wCg
GgZVz2V1sAoOChNd7HU6YNMTZJqdcPBChKTc2hRzcFu6XrOO+s4ErFregQF9DgCwYqyqgMZGi4Tt
SDec5K4XmTX2JjAxV+aTd6ttuOsxcm8TOoPgn1iJGnJtcCHOz0gW3pbeXKV++kCYDVVVyxfuDLXP
E/N5phDDDJ00e7uQBFHI+9j1dEQA96fTsPD13iQBieKcL6Mi3At3eQ6bbjr944eEPUP/h/4pp7cf
rpGMW78Y5FQdJCFklDgk8Ug+jkOHL2rin/wi1g+6+ss9HLALs6wR1Ixh+odnsnXsmTbQWB060VdI
jfp6w3j4GLFThRa/zwLGfMXAF0IdFjfMYlSAcUHkGQXgWEOyqKuwAdU0tbCFF2AxBYivag4+97l1
AwzmDh0k+Ush1b6qantjN/0bWqR7VdB09fVmzG0W2/lrJHWVKsU6W8xTO1abTNViTbm6neDa7wZ+
0svxEkKwjaWWP4ih8QjIjFc0cmKePA6rYhmSK6XFh/oQhFaz3siB0OlqlI/pwEEyoPO7XlqOeu4i
H7shJjDPCeGATFDcrTP5rUfbplqzINeiO5g3+m+Mkn8STfqGbMZpZzldv9WPUa/c29qXjx7I0lXh
IhAJPCzRRUu1ZEbZSQHE2vgNf7qjb9RmqDyrIWpvQle9YdvcyJELnBXpKbU5s4SKUtwpnBe0fMT7
OgSR1O6B3O+jMZEZUbYaxs0DPAzFkUPxvozYWdJYQy94Ojw5nODM/5r0sjrmlgs2bNrYopvX+mAE
Ey/dy7ZDD05lXwzOi+jSn+3H3l883tQ6LphFl3merZk0f64gi9nOWuHQy2S4/gbD4Z6YhlvqCy6e
y2Ot66/LUbseQms3hFR6l2e+SobdLHuJAJqX0dDa5EOVbUOM5cHU2f6mGGLSZkVQbUM1zofCwko8
pTl8jZhwiBb+xxvy6PDUdKQsLjH7IgAilFZaeL74TAoM1hh83M+TTblldnbDOCwd1yoecrBUVNYx
B8NGXSd2zQ8SU2b72fg4TKygnWA4h1V9jWbqNI3jveOOKRB0T20JH7A3rVyukUej1SwRcVhY/tGD
v6FtbHZdM9z7nA4Oeeqh9OT8VAzjo83wUlfz6HG+7a//nYX9ZBbGCJkW1t902B6ZhX3t+69f/9xe
+/aqb+21wAJwRMXMwAof179aa6H5C1Y4G+YqMzL7t/nYt+aa7f1CW81kJCU4wWDeoNz5HSbr/ILq
T0P7IQEFNtikfzIEIyXux2IGsxvgJbwzNlYr5nTfP1j+3NlGIt3qysDZbMHf8CNGNtvIkFKssB0F
1soi20zeDDp+s+zhF1o6khNNsn9oSyflAYwAZAqOfVBNHI/Ki0BPT0d7xrHXu2vZAYWOPfVSMiiA
9Wa79itkBOtK6IjQMXTlmow8wAWR/2WsGoJEbbKtyZWJN56OGbV04ChhmuN+nkyEXCEENrinqt+5
CWkfBfNf/BdQuh3Ynq8Vg+mrUcXk7qYeOkYCkMyBE/GUpfGdpWNQqzktHiH2QRuceocBBq3p+iWx
xnYvJmM59pdEVQAv3meo5eSsqkvmagnx5lRjyX/KsyG4QfRr3o+yE+h6/Q/TaIUnxuDYO8o4/rVI
+oSFP58Oiz9OoNI4amNN6vbkmrP7pg4OcqJh66aGBErO0M4zcuKRxsm6q/zwGFdwn2qVn40gMoCV
ClazWQZb0qHq1ZgTR9uRo7WVrWOuGQ84N2Gm+quxX4xDZCzW0cGWdqQMwlgtWvSRcLkBjZr1iehz
hoZtYBBIIDkmWGkDLckiniqOSnePo6/cidZ2+bf2y4dmEv3JT40I8JV49BTxuzPd/G0vYXRGft5/
WHJGhJLc5J031gDxGkJ8HR3nOyJHQPr2q1mm/d5q7OwwTrHQ4uHoeQrSepdlkfcFAn4+UySK7BQz
42K91EnCSsHpCbRfHHt9cADP0O1aTzBnMxmNBgSAaVIU6KK5g/TRVfI9xrG0W8wKcEgbkcDIc+N8
cFj3i5s5a56A0mVPsO7nV4PTHueqxTVPRp1P14EWddUERWCOCEkDbuKAKGURQX3R8cqRDlq2deRy
Ia2nBBjpwLDWaQ/BWOcoI1rjGJB8cCeg0F07LdoR+soEmK9Tyyj9w2gAQtlheMAkQaQw+c+LjoIG
HL7LKgFDfFGdvUt0ZLS4pEe3Okh6HgFRVEtIujTFk1mtUWuVGxuasthkLeH0PbXTSomlxELAIZpB
1CrBbHDqPPFaF60f3aCeVsk1RMiPXtr591hqQNfAJLvq09GJxL4YbPKhVxMMq/AN8EpLOz2al7tl
Uv25H+EGvXFoj5Ybp6IHFQzjk4vK8tyRIdaN24LoLxhj7KLdSNhuUYVHiSqFFKioR9LV4IG6b5RR
ZlLjGeJDAzSiexIFamC1cZnRDsmm8vzaPwJNDnqDfIxMmHcslFz3cmoWgE6ZJkDUcWR+WpIW5ojZ
GPFtO/ul/9F0A9F2296drQ+VAkLxJYto7BGrGK5Y4VaJ5RgcoMf6gTvXhascQnCm4e5YMNcmcmBX
5hBmn30jmo1DUE0ITt26kMaqRrKXb6axQ/0aITxB8B+XiIW0sjdHy8SdYpJidGUlgzmtqhYtNXFh
zheYS0O+p/kLyZ/Drg+qy0hDiimLJJNt5WojHaDFzqORalqPNoiqcp33BWXrRcHK2sc7DjnSuRUU
NWzEJT41gLdpWNV3PvPC2lvPY5vYwzUR5665qeuJxqSv/HiLacK7Uxr/5DoYqUwAXajjXK4xJpto
fixkIK47j+jpVQ6aFshsGUrambZ3qkKnvUKmz3Ov3AjmGJA7Tuy2vx8tkewrfwr2ddLl50oUNwto
ZvhTllvfqMRNrqOm8YkhGpBiAx31NaEf2CrosJGwAPLljgEJ30wBM/2skgxuxV667cjCNnYmsc8P
wLKYkQvGxmtbwpvwjKqi1T/W98HkU8F47fSJUCQxr4QdXgMOt1dF20GdVE7M4XdYetSaY2Guyn6Z
39q5/cwe1d1SO0JKIi4Wy18KmVeYrfkQL1a0U+Cyn1wn7j84gGvZHFDVFrHf39VDYIAHAck2VWb0
tgjPpallbXqfKQZLZ3QgRdt8yX0r3fRlGHyaoOrWqyESzSFzW3XtL/5y4kAaoAZWTJvknP2aIG45
um1NvFSsdoNRYVMDFJKtBxsF7SqbbGebzdFypsWDfoMxSV9UzdPi18PV7E3j3uqqZe9OpUsmisVc
funJuJBFndz5TkjB22GhuU5tlvgQsfOm6ZBpc75TpIU67krgx8TPFiVnchYkUoUk3zpZyMSbLwBE
nSnPypJOwtK4OC+23XbshW7YvE6BGE6Wv1hfJ8Y1O3cg0CG3Iuvg9a390VC8nwjreIMGLt4hl4Z4
Vg3FbW7K9nnkOTyN3dCdXfItb+iaVuslqbKbPFGkC9vJdAvlD84hDfVDsUy/toGT3syASD9G9Wje
RhEuDAIjPCqBckELEtTmui5t/EAKif865ck/u1g69siKuleaZghvPPB+jC2wLxMPv3LKwLvCgheS
7qLnNVlef5bk660aVZrbfK7NK+BBHzndADBCOkvxABAQw53NKDFH4W9axouqInMrk7o9qSqcCc/q
teqsi9sNgLFm4zDQ4sBpDU+GGIdgM2KS6FcOEvgQICyuMeWhCKKFul6Y9ae42gRtk1J3cskq9qyY
f5spg8UOeKg7mIM1DbZXoTDfKCdBZO6bGStB1+UAC6uJOHH/ATF3ELPlxWUaJ4+9Nzfph0vR+t/6
/qf1PaPqv6/v1Wv/fW1/ecW32j60f3FNHjG4Hp5PXpZDs/B3tIlJFW8L4VMjgzelwP/X8Jz63mHS
LnyCt5lRMDr4V30v3F9I5KZ54gDroKHJLP4fcE0t5wIM+JPKjdaL6zDTB8DBgUJLYb8v8OHlGVNb
c+dLHCYfJ8PxV2zTbwHwttuFXOJtYgDEUvQw730ZnEiEnl68KWsfYIA+kOreH0eCn1ZtoFe5ejSu
5sj2ov1UZ8mZssN4HX2f2CyvNtuDE0QMGqnQ8FpVvjvbLLZpTmlg4Efzr0CcBeKWyadZP/VFS4j8
ysiX2t43+YC6J2iQ0GRrkxAXBbgxnIbSQRafZ85uWSCj4PDCttI+FUE1IDnxq7KwjkmoPAzLJDgM
Wz8xnX4HeFE0xwF7b0HiSpUjNaRcmjEbp3SHrKNfzxDh57incFoYm4F+diKF7Ev4s3uFIss1qXjp
8WaPlAjGONGxQXO6SYjUfs2qKPiizQL+ZhG96tttl9TmxNC719sazZCs2Qx8hH6f02S6DnCQ9+vR
C9kyM4tEDDn4br/Djsgha6kZpmAIzw5lzDBDVSnMRBAiwyEzVLCVcDE+zRNio8Am4jzt04cY1h0/
1pidWlHVh0zI56wmtSEjoWMF6TE+5DKGyNGWcfIRVhYlwUzkmB+oU+101wnhCR/7uKzW4PLPNtwk
XL5T2CCI8t4GFUnwXRK2ocuglBDKXNlXWKae1TRgAgqt7BgEzmfcOMSRRfn4sIDnopo2yj01/DPd
93pFerbc9z7Ku0BUe86e99OSPiNzxD+QDtdLX1OL5fEtZZ2/LsfhE6gnzF91dcgxLsLatzeEPMGi
Qb903TSmtcMwek7issZNlT83uG43Y4dtLC+nr9h3vBNIl+gsQ1Iq4JnDgRt1OxUfW47JfO9MzoXB
eCcQQ26mCd8BRkukHpKwRGyj3SkYpNiioTavyCBJd5Va3NVoxJw4dRAcyPtpXxKX9TlIWnVU3Txv
m9Y17mM4acR9xF8JMa3vXGN4cIdUPZCYVezNhgK9Spv0gK/cg5uPIJsgUaqcyh13A0l9V6wLya7r
RLiL8ZOu3cQI95MnMdXk5dWQoOCIWDtWdBTTah2p9HPNoXc9uVW5Jegej5bm59U1sNm+GjQ90fBW
rjkVW3SE6SoQ6tHCQLHCR/tsFNHVslSSSolWozsYH90Z5aWdq+yYtIhYDLQO7/bodr+Oi7/OLDqx
ObU6O1nrOdi2zPymnPLx2vMGnvixC1oyZxYDGYbHZG/CzuKuaqAcxKJmEzDImRn5QeTmeI8nUvoP
BWbSMzaBsmIEjXahYUi8oxsWbCOO/P3aKsaMPY0dfjAtyKd4XARd1bjDGWcPvBs3FgEUNHHfRoyh
mGam6cw02VpPE7dFHE4EkQVKzV/ahkV1G8P0PY5DWjGVlbMM9wO3llrjfTfVuuXT6txjObxbbSvx
dMuo2XlqHJP3OYM7sApk2JLEa7aNvKWr3YPw424Rq8RJyLWe4GkmVViizAEzkLQGLFjBmL3NaezN
mbfH2sQqoegh12YM5dwmSc9uFoznTWtvyYgo9ogzU7yEy4uCRP0MCFTdFpnxyiP1USwpqE3cz9uy
HY6D0Tq3mSnyDZad7Loy0i9RH3SbVDTpM2wWOBNw2NITrViAxyUZuJvFKmk1l9ETcRN5gEHIDm8a
p6iPVkhCkG9PNziFm3sEV8ZD7vT+qyjddBPnYatPBjhrxjjhMUa1L7ZRXandXMzmySMWEFz00JOg
NQwksCU1SoWUnGjDnGlq8NQytfU+lMtk7yJIMEhnimTvF9OZQJ50m879QVpEoa0izW9vgwXOQeRV
H8gX/VSN9KIxRIRvzAk++BRBEhU1BEM7GF68WVPiTRNcsD1dEWOGZX+0bJvTVTMwh3Soo43BuEbs
muwC2jAkI2Awx7dBqGwcaCuBxXoQzLcpkQF3i2FOJwy65DHOo/9/7J3JdtxG1nVf5XsBeKEJdNPs
mZnsKVLUBIsSJfRAIAL90/8bqaplS3bJ5X9cs7LLZBJIIOLGvefsQxseQP2oM14trHVbKPUxtG4x
UqBh2aI0B9Rhqf1kAN0OnPY67Fi1GL9N6IlCnsR2rK6IRnNX3qDgV1vDQxdAA8yDOt/WC9SfawuR
4+AZnJrwCk9jBPZxpInlheWXaQkIMMkoXndLaABlObrWS5IAc3/4fWkWbpyAQUEjinCj2+YKYTZm
OkN+Gxv/Q5n69XZm2rsztUzX9EAw2woUJUk1JjvwyOMR8/p7n8/XBZhIkmQKoq4Ht6Gj4Fe3zB5N
YkP4YitzynbDEo4wM04/GECdVo0kHpwgJmBdMe01YuYmOk8ZJ9QyZ71rvE/zErxQUeVzfGk/2SAj
cMoBTLAm+MKRQ4SuhBF05hnQUC5JcBjy/BspuOFulPOnWPJb80vWA4l7EfZIK0LBnbH0g039jB9l
WJsFZ4kIE+066YmLGETQs7kjmCcXjghe95sMm6+iTYtd4VIw9KN4KVUHfyTXzXMR8KtmRTASINP2
m+oEwxyNvk6wiK78JbuidovsPsTjeGVeUi1ydG0DYRddGWFE6Xm7WKX6lwAmxFq0zmOaoqfvY7zP
2Yh4rvPS4rO9JGmUS6ZGJ0pvh80enCWJgDsGJ+WZERyY9WkW696ZPusEjmmPQmY14NtbDUmeb03k
+s/atGf43aRsspuGTNsTvxsrbpjkz+/bPHvltc/b63aogqfGd/lZ4OuPqouuPFyNawYU8T2W7eHO
baPs1c+8R1h8w5pkmRth1/rgdEEMmSHJJIIRjIY4sRPxIXTzYT26nloh8d2KGbIzJyofUHjX48uZ
GxJTUq8nXT6u7Xe3Git3M/E9r2zcQrdQJch8RMN98Ec3+DTk2nztSGrJZNTezqYDEb8HxHPIZOvc
uqXXb605GytWVtn2JEUA7qEHRiMRIvwozfKhCUL3Ab2MNtesmgYlhi3tNdas4ptWDixhXtSY7xQZ
zgIXVt5eSsvllYHLXh+wUs3durPZ5rErP6LvA1DTmmd8a9lHTYbA5ypujsWQQPXJ6iReN7HzXtCf
fqywlH4hXMjAbU5+bg4ztRuv5LAk+aR5gh9idKfxi7lk/shL+s+AHSpi8bxGol7sw8q7IyntBBu6
9Tc928F4YFiT8Th7vf8exX65Rkbi34atm764Uolrq0vdDfFYxdZNmRjJWs6kkjd+ua1bp35QjsBW
NXErbsbcDpgrReDxyXPvQNJCQAD3MGpylJZEpdhSENB9kpaWFtVW8nfRH/GMfUb7pNwz8U1fWM3y
F7a47mMxjOYj/evoYGZ+emW6AxVv1HjHpurpCafoR+C7InR9jm3Mz6femOjrzYk6IjTghUhMkqdl
WoRHenA9zvvRylejqOSGMDNzO5ta3cNRaF9MML/vLsPTQ6Br1P9Z1t6KOFEfasdVOe9fDZzJwQ2Q
lwt2heqKibdqyzrj+KAHYqpYYdeck7pwM4fSWSD/cuq3IHvb/MRUBAAEun3vwxAFs/cxzpeEL8g8
7KxBJ0JeREUO2KQ8oGQiFx6doTx57f0Bi07td4/FXE30eECOXBfVmL7S/q52TAfIeijnsbgi78vc
gC+Og5UQuRGsdEmYmRmNcOL5Tw9jyfKKMvkRlG1FEdZ0n6slFg0APxLHdo5P6hKcdslQa8u+fGIe
iWjC9O39sIStZUvs2lTSC61jiLzSmAu9cpV0d8MS11YIV2GCnaOSZlGab/vM6s5lNQMdt7MK6/4Y
39nSiaaHwM9UfTvGyehuwng0Gw+vI0MnioVSJuG0RHp3ti31O+VmGnTxKvebQTzWbUxgL8vYVNOr
0zg9kjJckUPQz6diFKBYdGZtidGDDwSxnnUUmRmxC9pzDm3iuS82/mqkkEMs/QOGGml9RkEebUxa
ZvE57fu0WfEIqwx5VzyQStv1aLsMn7FS0qr63LcG1khcFw9j03IWsBpjP7vEJfftZBybQckrxTO5
6VonPcvMTdcRtuVvJXmjX8wqF/NKpeChIWnIJ52HUfqKWp1IYREO1y3vI8qoeXY3iFiCr3Ug44PX
lQvYtgXZ19AWf8ZeYW5Tj9V5i7sp32m6kW8Q/qCH0PJdFZyPa1+ae7CZ3XG2m/ZeylR+TEZRPgyD
5R5nmQ5rm5DfjZtYWEespIRMkCNSwOxCddDkej/mvbVWRN4Csmpo4/M3ftBUkdt2HEMwVVa2jdnr
KM6bCSyOardd4V8Zsuo3NQf3hzZOw50Cq/fmilEcylzJVZSzMhU1cT4+9qt9GpMAoGpwlk5aeny9
Ohk+FyFBgCSO3Togwt7NSt3CqwC50OL5lrY9HRqraCiluviMrDUYV4wIhy3PTbOTEOK2zZRzvuGh
BBOfpSiFI+DZSNQSTiNG/gmiv1zVoV8ejDRySEJiJ6kGWOUojlq9NkxjIgxjATNEgi5W6Bu3rTNP
D3JIDt2YF9dj3hEtQW40aSaDUcDPSJKvUnriOorSlIW2iaEhGby7moW/k9l6gjmznhWUEIWImU1n
mO7pxIc3/Rjn26xKvUPupe7WJnJ3Zeoaa4pp3QVBScq11mO97pZMNb/KSFybGM5LqwlucjJl1/QG
861VRFDMMDC9XjrdzqAhc5RpUr4aUr+SjMeUhYa4wItvrmrZv5uwoA4Bqv6rqVS0Uzl4Lk3UtkOM
gs9mwgJFJkTsbby5eHNDJ9n2fFsruxo/At8/JXGwmebmvcqKjzrrl+cN69W2a6u8XoG02GKRtMnC
CKMjanImEMQgQt0CCUbNbJlrowKstFUAIbpYjM2ZALOKp0X7e8vM/bWt6K3i28/v6D+Y5qYTYxds
e2n2N7ql3oaGZG+apf0zBlpehQ18n3nAyBxngfl1qDiiZW3WH0rRdpvBaGwCsXw6AlJ9aZOxPfol
KD0zyP0jc+tNkkzyKpAezmf0Vkcw7z2zwSTexWnzmfMapdhUIQoRc1ZeVZ3s83WMNvSlbyO9ot9z
7QDDeKaUekpBrK991fqnxHMYDI8zhSMJFdEwg/NKOkNtqr77FFoNdggwfUlmP1cGS17WE0MsPRWs
B9cJXsgvLlf0tYk1N4OesUbkPs117qLNye0TnMszaIHXVvr6MOnkUXnkv7OS7oaJ6qiKZfWY1PYr
zfriyukr8a6JqcOcjOoVDuDz6AfONylLY97FVeARPEgE4NoYZUdYtwfjfmqJLq7jzNq0Mog+9QDj
ISX1PYLycBoeGoL+asadUUTbqR0GIPTo7Cj+S4szzkiqWOeEDxULFrIxgGUelxf5QCVU0pKLwDvg
mbk62hWl5JzGI0edaMNXJf3rHCnQbe8JmgQWLq+VPecpYTg2qZLbPkDfsu3MRN5gBgoA20v+L/gV
3+zYfhBZzeIRpMkxlGZ+nFw2V8sZvkS5ZDSeG3m8HcFgEbIIb8otxuOc+jmvuvWs2JLWhUXOZ2cv
vUBZwQcNF8aE5fXLO0GVlxKZh6xNrGNtsyR4o+qHA0ngB79vPsXBfEQGSz8+leZVHhvXUaipdQoc
jFnjH6VFvu3g5P7Wz73iKF3af0SZ6TVBQ82aytReR6I5q7i/B/jyztSZJz6aXEQ91X0jiCejMeNf
VQLSum+0yZ6zCw3EuTRuAdK8pJbQJ+A3cjMoDw1r4VT7xJTxNq1L6zBmHM6U2+mrCk0XnYuW4ITc
fZfoLu87w6QNF5HvltTTpzy26Jy1ZCIx8sSQ1DqfI7e3HofAzZEvEyCJ3rkevrra7x9Z+8hi81y1
JgapO6qGZpRpZegdDHENkdGgz5KmmIHNPD+EXnUN7IjQ9tkRGADSIey2Prpgf5WZSX5s2B+tcK53
eTrJNw1Z63URHJc4/eb5CyF1DOStKTfeaq9Ut75ZGIeMDU/B+fFH0hoydfYxkq5RnWRwjNP4qAxB
cgBcv8/UWbxasSzf0swKbuvBicjETrovRup9ixWu1VWYGPrY0Ia+n0cRMYz1h2otU3Ng7u52d7ad
iPlmkQ/L1eCX9Z4uaIlComWeQhqmt1us1/7Gy9NxI+0UdlSKG3qXSlRSwoyMGwvxJj5iNoNDGvVP
U+x+oEJwH5soJte8AfrJezBtPaUtDlfB87BQEAH52o+xWci1TkAkWDp6K0e0exl5H3hSbSQFBYd0
4zTYFDVnBnAAA9s+OVFDtOMu9lSNqyr1uqOoWH9WXovZeh9H6CZpEpEuP9ALo6YpcbBWHG4o74Za
umsMwOpZSdGcmiYISH2BvWKir6XHN8kM6wrrwivEldC5GVLXfOr5Bd4maLqZXCqmPLzGEU0jGtQM
8apJXzud7M4+Tw/QbDmQmdhUKcmFUqoNGxbQMtXFVExYW1GBt0skRrtUQqwyr2Xu+Z9wyAa82l3W
HmSQ1KvGGBuK1kAQMhgbZICRjjY+up1saT6ZucSNM5kB3wTA6cLW8bsLETDeVDEArQ09temB8I8x
Xzu8aNu5WeIpfc3Be7TZoilBS7npHfkNQ2+1ZURwPxmU9TO+2aPMvZZIs27Yx2nU3I9xb79kGRX4
xoX+z3ndte50U1s4Zps+eNCuYj9lLavvCtKDXwycb0cnaejLlEzXrtVktC+5XOCB5TDtbYn8lcOr
du5RFvgPITN+4rhwLZ8MIwHYWaT5sdVBj5V3UWIC5OUtBSABdrWET2xTMyYkIrsaDYc/YAHbdExz
9cpRiExv6PC37CfEAxV4POzJxYY+uHzTJeFvrYqzzZjruznWzAcZ0dlbXL7jkzn78TFDA7GuimT6
VgC3eo0sTaE2e4wP6XQoBMVhGkNXTJuXznPr3WCw68a1YDPjkdpw2Em3ZqyzvTQGIFq0Rk8qGv2r
fjDbrWQIepYWyAYqe8s81+hqP7RZ1Y6ssiCQEmMQa0+JiOWkNe5l3sgb9NwBCEAr3up+lntMbmLt
yJynxFCoPQPsBx/p3pJbVw/yyaS+OysYXLuupfqnnenTpTGShynB3R+EcU/Tvl5yRHR53bXhF6O3
UIZYJWnAidtuDBzG1+jY3bWTof5OG4iPYFrvMAuOV8Pk9mhtfXTXZDWTIc2po6NiJH2pVUedhN01
gZ75OfDCz6BDrG0f4anJguktnspkbS+k2CjIaCtapCZtGjU9k2Md7aAPJ1sJ62Rr8KDvk17qda8m
+yrXNT2bOq8mm7S9mbCW0dogDPLBsaEiNsxZvabo+9ccFebDpEak8L6lu7vAr+kDW2FRbCrX7ouH
EUjUZkrYbMjwqMm4woB9JmBlM7iMb+ixWlQadbKzcjTO4Cxv3Hzm35vRvXbG6XZoK/rAff4cavuj
E7NYI5jYpqiWN3RK3sIKyUgIOm0zYEbfaKMwNxU+h51t5eIwiBKGQPYwB5KjgnDBBaDgX8XxfEtu
MGqJrHmRusnugCmgCrMPFFbtvp9F/8kYGYPYxIk6JiALc6ZCBgkG7L5nox6D7q0Eb3g/dM19V9vF
tDLrgK0dlBnBNoVxiyhxAvRgJ1dNRRwUlq53YfjddW1XaqVY/3G6zeiHBY4/4nw6ptbjuZdyxBPa
vPxvbP3fGL/RSP7a+P38V4mc33/o36Zv9zdbePwr5sMXOgtugH9NrgPnN4bZAiUJiuuAs8kfJtfh
bzxLjJJN0/E82zIZJ/9bmer9xm9zsEMQGmDb6CP/yeTat/6kTOXjqT74lfwVDMMXG84fzGZB79U1
mTXWIQhoKeObrYO1goDNqXlqzikOFpQan6aKwEy0InHyweSEtxYmpPM0ibsbp/ZSdF9MJFw/siKi
/NCPJBO8J+VVxVNdTcDuEO1eNVH7FPWMgBeV1ZvJOqjSDc2F+INWRvVst8iqZbkAOHsIs+9uVBHk
uVAzxQRLvTIbGJSjzRnNkaxgK2Z74XPr1cbXfPTHD7lTl+NX5Lyhnx1TLYYb6oGtwrkQxGN2IpNP
BnuvjypQogJrNTtyh8+ttS1rYye18WQIF90hSpp+K2lIrfyGBpouF8sqrMfxxlIjzcM8CUigK1B7
6bYPuC21bR/wWcXnTMLq7nJvoU/ZTr2NgmFwd1ZjMlzX+WdRztUpHlLQF8EssLWI/KPKMGy4ViQ2
hu+5oDid4fkCEEZKiAJO6EWnLkt5xzzL9Imxg78Mt8p4bXXBfBYb24fE1AnCV4DBq4Y4Qv+ZZA1y
jHxvBDs7q5mm35hF0PqjcPGz+aA87dsmdcjnMFzPelKog946SFfUXcUgX0UMdt6DKfQ0Un9yl3OL
ewFH0HoKc5ej8gV1HKct+NpCLj3F1inQ6SmykG6043BQ9ltNheeQf0jvkLKc7T6hEQ+htAEaODCr
OX2HxV7+ZwG+A6ANR0pvhWeE/25KSn6GlMPcP8uKHBVC28pyDVY/es5EwD7kdtCe214sxA+iKK1N
DOfvmWkQFGfsGUAOOwPBsQqIAr1IEp8Q33IZZdfjofDrbt6PbQjTNQEWKMcCIKBoA2oUNeoZFO7C
fZ5K8IF2bAEvy8TMBfnLTaEdS1pSm88gJBnW8AcMyNRijgiYQNZlH8nXYijhOMZRD+/TRfadbYIR
H9uGbc2zb6K+GKKdbqEjXLWyX6ibtGjfL7Rewqb5538xXOsG9HFBPxcCs1FhBVl5tHvgEQXVgon0
losH3I2QabZz7qAaRv7NBWQovJLwkjHha5l1K4HkdsZaGJKLiMgGvQvS3jtfPtHzl4QTIMfO1VCg
Ul41vc39zQZI2AP9n2DtCBcNhhjsft4rZYk3c6LV+T27wjOVfAXyiO6WWaQiCi1zxX2cwXHLnSap
r1InxTkTeR1EycbGJr+KnWIhOi8xNAlt5RfKkMl4vvyVAVy0+FBMglE8gn7+WFd6PGUGGr+bUBF2
SwqaRn+nvYHvGWFCMz+2uJ1zkAvLV2ozvuSeZEs/v51CmMZYoU6TqvnncErRgVJC0Yk1Fm56Xl8Y
rGWT7n0SiaPVBQwuStMiyreRxTeamjyRmWcsz5S1NOVjFybxvmZoA0bcKsdunch8XI9+3g6bNrTn
g8bw94DobLzrM5JUMIZ39CdJyAt4TqvSWoUiJEMxIONLusG0cm2joW1mwwToyorR0aSwmXoLrDIL
IbpCpaRR6zi+BR18audVobR85dChqbsye3zseYr3GY3u3QwjBElP7N53aau/ZAa0ATofvBZFWIyP
gcfYxbcVD7atBsXFcAPOnikMro5Ro4NEx630AqwlqNENK8773DIaVWPo+gyVQ/9LQzIw3KGqhgIK
hA/sqa0XgmicEV5SLfd3wqb/rEhMPHsdokw+sBxuaeGKrUCWHm+NFgMkfnhOD6US8gpopYMRJ0iS
Nc7l+H7huD4U8MRxFuYFwYl+ntgfqOj8HYb56avwS+cYgfA4ZH1gvReuf/HHjv7OZAk8N3QVvjrN
ODxh8Z+uZImMY8oKZsGp8QFuh3qG56c3FZ5PukJExsL6ZRpjj0ZxtkakG0SbVTszKKdtFZvzV6Iv
ct6AodAnYEt+xtzUR46C9dZ5nfKMXsZA0gTzNd+66mYgHuDx3I0LHnxRNreQeFL4rmc3bm6URwIk
tqtEbOdAIQsdyQI4cnYIbtBEP1ilYY/wjSxHrfOg1xakaFbz+3nJme0JnG0X6TFTfzJom1xe47xH
qLMk1Fa9YjUhs7ZKl/hajieUuAOYg/YSb4t6wDnLnALyQ0Q2yfOQFOoRifhd4vbNw2SjiB5ibT1E
UCQfK4LnoA2NbXDbYACFXEbUrhkn5sfYHsaTiIKnOba9l26J5q1HokH37lDVIe+HLOSBUdDy4g8H
Mj8gIUr7TusY6QTjEXdLt9g8D0se8BQ1rXmPtKGmEe+b2yJTFv43R410flvcAcVgMhQC8DR8ihCU
FmsGA8QPm6D5ke03MK3XhiWKbU9a9joYzfbJRn32mtp0qtgKSTXuMsHJ1TTkFeELPNWDk30a2d5P
Q9F1N+0Sj0xL4VqiaeYoP4zSW/tV1J61N2ebXoT244RJ9DSNmXWfW177rRej+jRBGG/e0BcTzpxe
gpqhQeVXMVDvtWzURxJFonuAwmiiloxn7EjU4y3MtQKoG2prdey0Y9wq1eLtsMHPMF0tv+IUBZU/
p5xt3Yn2b9r2rxg2ok1Myskd2F/3duyGmJPgJY7aRPl1g6g+vzYjtGkE9JrGvUDwu/FFN2y5XRgO
hDceOSNWn9KOWFgM/B+iTprH3FTP7ZKOTTfXXZwqr5YdX2VkVJ+NyRUfh4HDEe8cgSVWpC3MSUly
0rGIb52g7q47X+HIoPmR+zZGZ9NCAebXchTnIWkFV0gAJQ0op9gA8+joP0wGVG4eFTNNzuUQgG8o
rJeIM/oqLjwaBnYtmGa0S8uOs54lGZxoG6dMgrSXnSJkhByLBlM8p2ps7dgVRxzu0rkPYuHdQcZu
H2slmLSpCgCFzhLIa/O4M3zyzWtFE5pB7gfPbDgeKo531pKHTqPH3YVtWT6if8K+nVF+7OwK0TlC
zQwgzSJu4/iNIJyGdXIHlMXZQf+answljX3SjvkCI4wFyovxq7h+f0hHnepNW4b3Do6Fvaw64mpa
W8iTU87NQ+LisVlPSxI8dC8E48mSD98tSfEoHcyNirwrtPvBuc7j6YN5yZZ3y+456ZKPjJbp8rlW
QEEx9vGHHikGPaCRyX6jnaMnCa0fCcnmEJgQq9x5fA+tygY8ECUoBQaUHXSHKU9c3oSyzddydJsd
3R12xwJHL8EdZbGXSD6eGUdhyZSjeoyy2t/psYmyLdvhcAgynW6agok9jfSVOSrrIUFURP5GlsBW
ROF5gsEjnNUlwHVcQiEHe8mH5GfGa/+SGumz3rxnDVGSwSVU8pIvmSxRk9IHah+qkPjJSxBlqdUK
BgO0lUtOZbFEVjKtkIyeelQyXdBdD9KyN9FEeP3UE1ua+wRf5hkRmDMZo84H9jdYDhUsEsjxZILe
ZW0KYj136wfEOrH3wNDOQR9vhIvqg2B5El3F5xz4SLyj/0uzvzepBdGQ57cxm2zcF+OZDrjeInUM
CRLVAZ0FyoBrG1geK+/kxB8ZxTCWnh26WJEIX2Molw9zNGSgDeNk1+TdRE676940VdKoFXMgY4Me
iy5bXbSn0WqmfVCl453ltvopGUrajM1JBvO4aUK7uS11rb94rJb7vm3U0erdiGCb4JlCbdj5hCD3
vhL3GWjYYuX2RGLsMnAeBW2dGWBRGs4zkchCMd6ri4omYWl780PnmPLzmJeQplnyCmS/KH3JomL+
cXEl5QhAUU8tZiUjxLZkJFiQGaOmbveZTsWT7KYKe5P6bnYqDRa3K+LA9zho/IcaV5S8+KOqi1fK
qcy3dgjl9ehSyIFmarqrfKA5CVVnyrd0xhMaiViPzZe05H+pAXpkFd3VNFd2Llp+4h/WCB1e5gSF
pnBUEPt3sS2bO3a/q7ZkBx0OfxCg/xc0HThoi/OTXAhPWEJ4P1k2YyRfkx1T1/pKQVB3OIm6aWI/
zZNPkIiy0v2vP89FEP8D8CIEwGYFgC4c38TI8jNboUjgkbuMVA8VRrcz8lT5qlmY33Kjxa0Eae0L
HFQhbuI+6JwrpTx0CWttkYNyjQqlYOXjxd56TUVKDZEJ1k1peEQ/KhvDB7HRRFHmNQWgmKuIsq30
mODEphNyoBft/Gh7BgEmWGtI6e06ykzEAG+12w/to4ZBp6GQWNbALMhD/v5p5jyRL3QhDmxxRP5I
6sRLFAMrxlPpOyQ5FZN+55GpvgVzXz06IV3LVdss495LBKdZinE8x5yNjGXtNDlgWUZ0TyxIp3ch
JHq9D2IySyb+Q3Uraml5ewJ/MG1rK6hfL2fhC8X911/Cz9CR0PRdTyw8PLTINGd++tJzKuTI0wyb
3Gk5L7spSnQQk0DRv1OP/2O82vKL/uAXIHOVD4KuSxlA29/++ekKFCe4hkyAwyXjheYESpu2avh+
cASKN50uQSBxPXIIwa4kX399mX/+9MB0CAnF+mwyuvg5KVSCgfaZzaHnyqT95A1wFVKi3qgfC3Wo
R/ixjGF8DgHGJR7j1x9u/ZgE6XLtAW4ME1qV5Tu4iH66yUPmGlEdqfqAE5pDYT/EuAD9vCGBKNMc
m4XlcfGXZKUWBSOiXlV1i/wn9osDY3jr6fIH/c+V8zeuHNY2YCH/GWu5SXWr0i/t/9Xf/o+doSs/
p29/9Oh8//l/Nzq930Iz9NCEBdhx8OL8bsH3/d84P2COMR0s9RYYy98tOsFvIOkwxIO/w9UAaPP3
RmfwG5QZvMoQzVzGhP+s0Xmhrvz4wpnussCyvi790+XK/9jnnKwqt0jqMQ8YRtZl/K2Ijdtxiq6y
INhUQ3VgmH3UZrQNo+4jI/1V5ujNH27eX2wolzTXn/8E2rnoprlmO7R+eu5r1KIyCGLzgL/dhLH1
mFrw7eZOE3/UmAO0XZP0oSK6luBu9z5grO1gv4rexuC3qaQRX5uzsUprWCpUYxISQLPQvoSLdwam
ntHH9B7lF4FFb9HAAObF+POJATSTngRKigBpOX3Qc71PS7hpxnZywwPhJ8sANPfOjdlX2OPNtl4I
0jTzNmbeYQ6onifY74qn4YB6YAU5E3Wcc4q7wScpY74XNPwQJAVs6wZs5ixYOa2jtzo/0164p/PR
0ULGZm2E7b0XvlqOsdUx4GzNX1BmdEU8gqM8tGkAqM0koUwuUF6Wa9XlD6MRPWXMoLc58AOScT51
oA73adHdocFhPFh9nsHBYH0lSHgo9oiAgtUAX4U6pvpSjsIEukynZTKHL5WIN7HX6TOlODogE0Go
h0yjnndp7tzGZRav/7es/FdTE+8Cef/P68pLqr/UlU5/zDL//lP/Wk0Cj5efmQmvKyPkH1i5of0b
ZhePdUEgR6Yx/vtqIvzfTDZTAbgepgdDDbb3fwea23gBKazY6y5bzz8DevARf9i9YeTS9XJhlmDg
Fmh4fk69YGCT5FghvO+5aqq0xjvXIhhnniYaxq1iSvHrteOvPhArEpHmFpkbnrXULX+Y0uRctbRl
6Z4c1wY83w/pHjj0eOcVQXOIJ/13mbY/1qLfL9DnpYNVwlwKvtSPnxdm3qxpbImTXyfeW7ak6F1y
2bRLC/3Xl/ZjLXL5KL5qvmtcDyaV70+XphDsxl1uiVNeEjeJH1AdMERTF3i0329ahCvPfp5ZNyqC
K/7rj/6Lq+RJcgNso3CUkUn9eJVDk/eTaShx0jZNzCrgYLky3Aq5AElx5ffl4D9WfD+VPZcL5QlE
Uc1gJfDY7X78tLEudOmPqTgNNTQ6xGzK7FECm9SZfeszn6hInE2O8FvosE+KPEjifmoS+sYiJcHT
rv4ulvrPl+8x8PM8nLMMEylFf/yDMivBmxdH4hQMgsuFyZruTZLj9/+fn0URAKuaR5gH56cHKs4c
E13GJE6OHojOFIZ+90HTPnSZ/XfF7XIff99ml/vsEVENBsv1TXBoP5+j0lYuSUudOPVR8u17d90G
gflPHx0+hMns5cOWouLHewcOXvitXYjTjNDhlAU9FWvgwQ6ziJlLV7/+MGu5Oz9fkkMf2eZsxS38
GR8URI7Vz4blnDIbatbG6flMBGxMMy4jgaDJCf/zJl7SJVt9SlocpX3k/M2Z5S+eYEYCLHvm8qoK
++cHJrI5HUVeLk5j0NpHJ68sA7MhKWDS0DyhZPyV2zy3OT1Mc4fw//LyMspJ96wg6vDrm/JXTy/J
IlSPyzft/0yFzYsQVg7enZNmqPzAJH1YXSaKQqpw+88/imMtqSE0MZ0/ncxHGZAm6TfOKXW5veFl
lGoUS7BRsMyYfv1hPy71LN84wjgdgmLnePTnx1diSy2aRhpHBDgcqQ1DEanuFATCXSZLKNWCv3mW
L4Xn74/X8pEoaanOPU6kfMF/Og7ms7A90PRHE+fonhEjwx2tNPE/gzE+pJpEo62zBN8lATGxaczA
qiQo++QbFcl1tKubw9yw/V1WkPaSajrNBIeuogRQ0iZdEkh/fZMo2X94JVw2fhBUSBbwFHGqYGv8
8QVEo5RR6DriqAuzRF6DbbROPWOHNjTvsAaU0xivycVTNQOgTE7e1uKX3SsaSZexEO0IuqusvRGR
JO+zU7bvI3AKtECXAEcbHl2ywVdh4aKySDSErULk7SXfD1S0wtnDjylYABhS+Tn6zzZTVDtrXtsl
oJ0etXNUGTcQ+nM23WGTJzaXkxOihRneCUDFqLEOlnb51Ti51bApwwSFdaGQ+q9wJDvevqgaPmPJ
YvV0Mt01zWKyF71Ar4m9lIF7UvOESGHJV+KpW8JsSJfzjsMSQ6/buCRyWllVcsyLpH3HVti8+hKE
55GMCs76DCjuDLs1GBNzyE4/WVPIV+bPjof5bCBY5rnB/vBatbn3lgPumPEa2O7bZIX6/fvJ3evJ
KC6n3P4i58g+oD9oHpRHgArjMvTlaSx6hoRh76IWxQ+4tiZm6AZzm5NYQBwiArjojGJ8KCLiZydh
p/vIIexYaSR7lzDGluk2PmwGbQ9Mk+Znu3fJQg4F39MlY8walX7Pweyi8XVocc06YuISwKx67iS+
JALmJ+cqjCp+S7kkTM4t9w3gE72Nyy6HrnxBtXhwd9G5qWzpL3B8mHy05huRMMBYldU0+0ccR+pg
wEW5i5ecaZP560NOcPzIbMsgIfeSBdykGHKJZSGL1UdmS2BvhjGP7Eu0NXBZI987XlITDaJc8WuK
vin2NqKWZu24fo7nomVf9Gr8bjzB8RRvyzmwbhKDjPfN5JYM5MmuJqSTOeQivbjAjKwKIiezSVSk
nF/5tZCkggWigpzGCtiL2tZnyj8V7Msr4uOJspTQka5nv5jjtZWW7ltfN+6bR3A8RIBKkcrjTpZ6
jJ3ZPsw4j/yNHXviU9X31VOAAPga1WixaXB7WKvMwCy8s1JTHdOiJlOtWNQTuhhHws9mTAumjrwn
SNkp7H8voPnru9l0E9AiQgCcoFQu8zBcIwbFOUnCN5OSeXrKAVRyNEukZGq10F14JtH8m7q6b6VG
T5tFXfm1dlX7LRAzaCnb724gauN2YWqHCLvLWZnW8xJgPJiSdn5rTPKjV+RK7/4fe+exnDeypO1b
+WP2OAGgYBezmM+RoqdEsiVtEBQNPFBAAQVz9f9TpDqOSPVQcfazOEZNNQGUycrKfA2aVsEDBmoQ
04amOWuV3acHymUhmgmjpFFUtA3CG2N7ERcagmyzqux7aszm0Q2S58h0UORuluTUWYawO4rUFHxD
+xkJzAbKLQ507Ynwavp78+St36l/l3u0OlZKtZppjICq4xA0Nd8LGuoDPAvaRbTmwiOTjFIGnTvl
7vq+tvYdOeAGhaD6gK4N5goZos8NpKfPY6msTw0I009Fn6nD4o/LExDtCZGR3LoG+1B/zUvtbaul
gdnQ5GhndggWgJa/DweP/YGn8y5xwXWOuncOtWz5RZGF1XJmE/7RWqC93EPL2AUhVuv01TpAZP6m
B5KWtmbm5XRGphsdA85Y/F2T62njQSlCDLaKkx1NuQz/Z6Cg0JQQ9GwXiOV1O94CTAbKrRt1GI1C
dZPZDxUkxa9xlbtowznzQVkQncaK94iTob7mVMIvYiW8nwVeN21kajOjYeoWZ8C9myt7GOUVgrUs
aisgI7t/cci23IItoYyL+b6VA6R+7A5IsMFxgach2g6PaW8TkNoVYNNiryxZe9Ax4IURNE80zj46
RnkGj3ZoKYtsalzn163rWy2gYm++ejF3DReKpYOKOY+j0YcSCREMyFpfmd/mzBJtkhyOKNSSlsTM
eBxaM/coBT0alXW9Ojdaemz9MfPRdJm9Yj5+8VmXkmW7bUMN+qXElvab23Yp+VyGwJojWreFBpUp
WX/3iyySz4vUHioS4UALDezVvim86amOpi4FyW/5f8VBAic+i9VxBc4v2zRzmo8bcFfZD6WH+0L6
Yu97WBdtE3rz6isQ8NH6kq8Sw8LIzaILDTp/GwDq3mfT1CGaEqwH1Onl7RrjeLGJQ2+61X5ff8aN
+9mtEFxAJOeyHPDJIK7i+OLG6Nl5IAIe0yFLH9c8n76kY8jMseOLfafLFOuxNAT8r7McicauUuFJ
4ON6upsnoNxbRXNi2ZaIQE3HQzzbp17XLucYwonPwTrn1qav0SvYBMxCsSXZie/ATM3NHv0oSHD0
by6BVlWXHVCCz3Ueddu+ddQDmNoKKvAqfuAmok+HQKIq4CdujshJJPJtmYFYn8Z1Aq/SVYQLXLpg
D0XeyTLpHwko8S/TkJbXzjja532e+t/LKcCDrae3yllJV3nT0RxEimfJz/vZFydWPOFbkulU3bv5
JNFPFmjX0VE7dQIbBUhKaXUPtWzJQbw0aFrOjusmm9zDoxJSfiNuAiigSAqLFe51lpzZy7heDxlU
7Vin07exGrpxbyvl5SdzPs/+FnUvREuiBFmGi2C2J3kUZ6NCfaCxzopwbW/xd4QCbJUgkCjRhXaJ
kWY0XUyc8M+O7tT5KKU+AnC2nFKdr+EMxhl0MoQExKeM4HaEJIWTbyWZhQXdLNTXqasnlOqKxMcq
g5D3rZwHVO2Xyj+bc5cwSjsdOd5O6mbaIeo4JgiEte75EC6owixx50T7qAo9AqKDVouLZcEhxiQG
2+vU+wTBE8h/FQC3GsP8s4LRejs6i7qLwI7t9YwHKbBu+rchsioe9USjTFOEOyGnEPJOsmYQl6D/
bQYbL5HE0tAgPYbqSq/cU5oKt2YgE0l+6drASu1+oqaZD9Q8c9GJQ2SJnpavbPwDHH40VVs3j9XR
yNp9Tqps/ktGYniYfERWp2AI8oONJ5ra4vOOZ0TRVmG/SSIsqtdh7UC/ZusCNWuQz34G01gVNQYa
K1X5EzHNMEjatkEQac67ZePRhUTOEIapVU2Qfe0gGSAiGxnTdUGWwQbuiiYUrbwIDyA0I1Cg0l9x
SWlBZKZrcQmqLLQRIG+qywZsPRLfAJ+uM0swa/TqHFivcqrm8W5GggeS5ku+/n8tlj+0WOh3uKiO
fVALXdoajd1f2yo//52flVD8Zv9l+1z+A+qhxs333wByx3H4EVwxGgqwzEJuyH/bhvkY/wIzjjjz
PKqGBlr+dyHUpuNiDByolNo291n3P8GPv621UIqkqeJwCfcd1/MosJpL+i91yWScnNxPuulirB9T
VcFc+PHLaPxD04TB+qXy8fsD3pXo+llUtZx5QFQQOKN6M8b3ub7IY1QRHj9+1Eth6JdrMGUw2r4A
JYVA3BGowbsr5eIop/JJk2mnI8djsBuAT+0AGZrIRQ74uyrmNHrAnDca7CNbuspaaZv5S96c4Lfc
pfUjdshRmF7Sz8wwUDhK+tT4bjfjU07Cm9dnY+8pkGU2J82nSsVF0mMCbC+nNIPb5GbphgMFHv9E
wc65KnBnQV0HuccGwVDcttDG6WGqujrA2mszaREDsqrqLiu/gBJJdb8NvIa7546XgJ2WB4uLbtjo
nvS0WW+XuRpPq6QbkdYBKDId0NusRH0aDuhc+rBvLiIH48XvVouOFl7BNVjawe239LE9cQn1RK6n
xQAD8csEzpbWlNApPpVyi3AKmmaoEPW5ei0N/1/U+EPUYM+z9v73oPE/1b0q37RiX/+Nv0OGG/8L
JUKoWkjC2iBX2P2vnBOix78oL8EnoYiFtEcAr+RnyMCCUJDa2wQMNgGNF3baz5Dh8yPkF/kpWGOP
sPIfiaGLt+1/8zoOeHua+A4wAKLQuy0dhXqp69H2njJ7lcVzZQC1Nuwr0ND4qA2Fu9wVFRSDg1rY
/FulFt9/mJNKNmfICLade5CWBwi+RGEbOlgTY4eb0YAss/m2t2sLxzTQxcEabPIE6iMWcviWenor
Kpz8cJ4oRuVe4kgrOYxTJI+n22wYwb5UxZhSd/Aog7jgkkaKy0dCwa33NzPQ9rjfouuCVvih0YWR
ggIgmJDz/DKR/xDv3pd6KWfR84YWzn/YWAjpvI2oCH847aBW/0mqScdIomL8V9F+9YQoz+MUbDbO
TE7e1M9d0OfLjRfSKetBXo4939M4UzrffvxK7rvqcxCHkBv8ECcenyJo/L5NYqDmdav69BEcjF+e
I2SXvhgBcqc8yqwgxwOkDvPMKTZ4u0XjpixmCTKssGVb4r+oFowvwpFU/wSqiMKpbk3SFU2TamYq
9gP1sPUu64PEmvfBWnbBxbqWdNj2dewpgJhQMke0sj7+qLcHl0ex06xBsAWgqtEIjTlV3xxcWcm1
gdvVkz0hWffFBz/dfsaLuV2vPn4QO+qXA8w8CO8yjsYAmCaDF70/VAjQ8cr18xG/DdcRe1klpWdv
XJsdPouw8C4n1frkfYC/KmvYSicN9ecy95vi+eM3MWfxv4+3lzdBtBu2IbA2lM8Ms+3XT3aAHNvx
XASPGnW74MJHOAwjQgoNCNadwIxAFuY/HWTKthTNfbpeNvWB900f7PaskJxXPFQjziWwRheJ/wFi
hmuy/GfWVObrCFyegy0BkU8Q/t5+HXT2qgSb6D7OTooQ2pO74NyNooUcWXcgt80QV0swApH7eFh/
W0mmx4QZcWCjU0jQfddFE32l+rgo1cNsx+jSoUZSRTiIogzE6H78KOf3KQRlAXIqoOFE8H6foRRt
65SoJNaPCuUitO/RLWluK3cgRm0HvCJSeTnHa2LXZ23eN4G993VWrneFCqUUm7oiIALhBVYcX+MD
RP8czTejO17qtI+W43HyvPpPfRoTsN4sOx+xx5hLN7NDy+x9QHPiEqFM124emmXoeYveisviWTsL
jjptWweQgROkSTHg+cNg/T4xVAnpDNDbdemlvA9bieXYs+x968fqWw71N2iYOXexMJJZb28dAee+
QvHBK8P7JatSnIa6vu/xQqqt2dU3eb1O8GuzCOHrHxhpFPFBNIG7nPr14qlo9/Hbsi/ejRMvGKJX
zTYhncSW5F2g8NNJ9vXYtz+yCMNduEfIm6xXCgkPFtW6UA7WRzHUuuDCEknOblKN53EYNAH6T6gG
lV66PLAA6+I5QIuG35AnHvZTG+14bfH8GoC9RBJd/HlMg68qjamxbXUNg2nYaEp1zE4DPYFjuKHh
yIxkdWJCtAUUnge65JDRNf5aw/xtXUwKsUE5BtG8nVtgytFt7JVWUHFwvc44mXXZBKQZsaGifgom
zMYdgEGJWq/Y/rH/tcnRG73rYbTzjuCXYpDHDsL2X2mo4rq+H6EFrHfrIEJ9o/suwIyo4J9MG8TO
iSCbLEPcoYW8OU88mpszlaNtIaTFRk+QQ+NjWvR/kcdZUO9v/A2GGi5/M3BosOBEEYQYmSL+PmfD
9YBcBofZ0qFCMmwVSHTcgYs05tEWGiD89RWFAJ5mpYvE8y/Ga+RbF+W+Pk4o4ufnlddEy9HkqLk5
Ra50GU/GeZxZS3ME0HHZoZPvLKeRRjSqRGduMGdmF1GC7Y9l1A34+7XIu6FA8vMD/AJW/LRpAGgE
xc5GnIMB9e2G5afm1ASxqg5tq953lNf5nzzEdK7YKonEyN+/o5MdLSeRJ8CWcQuOWhQ1RLb6jMEo
cuSUYOrQiTpZRMs3pa+jin8G7SNIqnLkL0zTgOoJoNAR+LWTxeaJgqtAQdUxCRgWuYRU4nYEerNc
2hjbp2dRtg2LBuuRov7cwPYP8XsWIPMoheJBwZ7STUzVdJe6KOfi4Tkj+PFM/d1JsKtNB8AuJ5aH
a+JDV8+aMWxnuhvAvwmMTvIlqkCTFDssX6IKN9Wg0VAW07UxuVvhzIKfLRCEzUcUsQzm804kukn3
eLubeQ9dTRTY9yvihwgB0tDmTXqBrSGivxE1Hn0SKyg0xa5dWo+tMBZcs0HXpUPI2QVrZeCVkFU1
D5rGwrwL9Avj9gXbmy240I1npYg1CLxjHUTCMCopOpq8LdEw1S4UGAb/K7h5/rCNxRLyWoUXmzHu
8M8unsd5wtR9s8IZ5TdVpIDeMZcsqoCH1A7MEjWptb6RUcN/Uy+r2MBhMRAbSB1XsgwPS2v9eemX
1QSPDJbkfdGJ3mxpLza/tLc9zA82viJvpMotHaFvQkTEGQUqSVItx3q2KUiday7E/MKuh6WNMhi5
mFnVSOZgnSzLeHX8YxTr4H/uCvsmzvw81juHhrOJTFmF0v6ByubBR25UisNQLqlno9wNgXaXaluu
V/6yzCz/SKFXjEQcao1LQ6IARuYi8CEz9FCNhgpLjSApRH7ZOllO+ZFc3cwwjYcF8WrEPpW2PuUK
LA1tl76DnrydKwCG02mZKFxW0WZQzE3n4YoDmVw5tLi3TVIsKU7ndZd4zUWLgiLk9MDOPRQjCcSE
mz2Fv2LpkNxAYRbNE/L2WW8SF43m40QUo59yKy8Js8EDkq8WNh0E24VvjgvQAZB9+mzOMsTfWtxx
wothjpVZPEjOmpWIxgs2j+WSmHVpj7NiDSUi78r0FHWRlZ91rh5752L1BaFSdQ2jtKtL5qPZzLbl
jN0FzSeXkFsgjcgsNQ7gt2yPQ+PE74o720RBWi3Gqc3OkQzVB3uQ6E2hdKg6fobBpYlLpa3r+TqG
DcNCymjfEJ6kN1NoOB0yi+igGUX2guMOigWlu16gxcrsd4t/Gi10B4+jSq28OPY9I4/2HFok8kC4
5DjSC07eYldTEGbnRV5lDtlhGDuW40yZv7U4lPuF+LBEmeVdzvbSSwquS+17x7IbGj4paoFgbNAs
NymWUUpZHuqo4zayeqO5hxD1zeBMbSdwrUW/L+rifZoVE6yUsVhXBP0i9N13XTI1CeIgyHF+SbqZ
jwcqWxHt9ULPWsKrRRVGH9o6C9nYxbiSTh9HECsYwZ/Lus4n87PFawULd0WGgzdHiMCEe2XBY75z
8DlhjEXYGyILmWhqsz+tNGfnIt7vh8gnZQ5MPjcn7O5UXNL4pfPuLMF3q5ngaNr1XN3Erhsjd9T3
tJVPggY9t0PQ6lE+SEy2rdM+rZGwQjEwFNu2kXn3PSfmrocyxDfv0YNX32NKhBDV/bQ61XS5xmib
bCDugieQwp8k4o1FE+Np2HkCsYEDggWRvug7VKwMb9OunTNRcayiZTCgr9gxR7hc44PcrQWnsO49
dN6RXjQp/dpPC+BlemJuvAGAtQzfgP+P3pegGhYv3RYdvkTIslXukrQbGfP9Ces0SQeE2DnJKrQJ
qmldd3FerXZ/SNwVnvXM5hihIpTnk2078qDjMIWfTIK23qSI3LQcfBAVTtSCn9NGeIPrbBfkvpH4
xdJRxQZEYLwOoIj129Sv0mO0HAYKZDamf0nc2PaRMzmZe4Bp6tArHeiJozGWCN+6kmVbe7ej6pCV
pNoXLhKDzNaeMb0dZlSqLbrH1mfP8tR6NzSsanRFg6C/XUPAgxCMhyDs5RHCXOlKeV6HMtjF81qV
R0k+FLB50R1CVz2GfO1m27BfFUL4Tl1EzWPmIlk97xBxWrqnuPDFiLJEiIsZDUzlU3sckqbz8UQp
bR/X9KS2yuAC4yCrLI/wuCStzZ4ySFyYNG7bCFexdgexbFmDPRgJgcVT7/IxxdXP7NteqiRwPmPD
1NJxnBBj5liStailf4tskJTeTiZTn2jyKTslR1l06JONJfbEhunnxeSajYWaRX7Ui9nYJfsxgYTN
3UUmfew5wNkOmReYCFdj+ksoyS3sf5JDQSkyhUoulJyi07VLLVJSHOfQqD73s7rglAGzkLrrEZAM
fieN49Zkf4Eqzc0hxO2Bt108XWPoOnZ1HnyFyA74+MiRVojjT2oN1Brk2PmESV8pMvuotBilI8/1
yYInm9wNI9llksSyIsrNoYEvX4IilKgVjWDtNMEqjoH0V6REjcuN3/pUjzWsFAN/QHEAjmbdm4BY
Vy5n9BQJj9QEqfCBAZJNaE5OYBszb9qnWcizR+yM2vWL9nxwRts2iWd+mV20yEZsFMxq3p/ysImT
pRdW/BW3cGLeqEmkcvr7uMeTNadFrok27jD2wQ9as017CNwibM7QlNAci4NEa0qcNDI0KQt0SzNG
Q9sEg/M8WmrBnhPZBz0C9gJEYjtAUpFnQUPJxsO3PieGLyZFein3BKo2p9TPEwxcKuNYtgjcDdsg
nszbOyKxGEh6dEXcHi05IsPP1Qh1cCLMUDmW21FZiHEf/z0Sa8cW2owSMRLqQ03Gb2zrAfGKXeng
P4vcDKJpDFkOHJE7Sz0n/teqd6g9vU4jB6bj3HH9G4ebqEtmvljQdGWORtrh6H01aakRIF/B2Cbx
N12CPCmPMxmk9fQJnHWgb1Yw13yVs0pTfOp7BEKyT9JuTFJhD0VOCj7hQ82hGAUdi6WmXufM23wC
rzHs0DkkS8EAymTzupV97x+jZ6h0dIVwn9vmZwE9N94H8VuzD4TobT5VlySZN5XyzBbp6s4UvBoI
kUhlaM8kak7F1TjvHLPARDLmnXvUuSHde4ROXk7XTOuUQ3NsJxLVLXa3ZIGBgFJ2rIfArMcE5RAy
a5sRwEZ8DfHB3fLPzd8mK+nXq6mKQo5LB91tzrAsQwuUgmowpiaZF9K87ev2KAc0uG6qcWqZVCCB
YqjPxEzt/7uOpjQHq41tC4bNdcdaqLCiIycoDl7vmbVbNW7cnNfoEWDAlFYqcmC8Qr4WJLVTuzC3
o6VrntWsPZ9gG0EUihV4aBa7GB0I/ZkGZ97f6x44HCYc5SiRgeZu6Ykzb3KGskHX3GWd1RhDM7Jg
Gbixgb0wE6K8mPSSiyfzPCz+iscUvGR6LWG8zHS0XdGV9zpzZgYlec18VGprcg3VRj1fm89YqKAF
8XojjtYmJjGY09Tm9oXKueBPKXeWfo99jTU/YEGBh4pt4Z65FRkwzminsz5V2N8FUow3cFMEQizW
5DD+VhabS3cYIG1oHN8dc8kPkTnhH6YgL/RNopKUWRtqCrrAICJrBSXV401CjhL7OMMz6ibirk7H
nfdTR/8ddib3B5ZT4PN4SnvJakKlJCYHxzL05yHbNzg/kNEA/su4qpT4Hjy8br1GVya1qqzaqOYv
HWj1bjdojVYN2gOTqR8BzVnMkgztaGoubQicTceArObG7cfWwEBOTmi2OLflVJ4HQIVJXpepSI8S
7BLG62AOV/UJfI1ToVjucqfgYMNNIeUSOKC9egCh1fJrYm/oiVVF15hM1DS/iDPT661xLlOgOZ86
sFkEKRL+MdgqKldutY9TbW6BrxeLKlnNS7crEsbo0HcB9uCbIVq58Xo6KljoXJJsVv+UNQ1Tmjuj
efWxQc2p3uNMmAzDHi82rzwPJcUR/uK6sKJAe5qANTCNFmKMpcrzBnGeXK10BjLRlPeiRQU+3i+v
kQMLVZPo1k5pVuXHVaN/qBlB5ISiQUMn9GHWvS164rYJTDOuph9zMph7plHKz/ydhdlkFW/U2PO9
f3jk+6oaZaqI6ykUWfCCEYnT20cusmkiewiGH34wme7N69KoMDvl6Pr4635/VOggcUb3moYRral3
lVU3SyWtStH+AP9i4lMbeEKTFBKsiV0fP+ulGvhrmdKhdBw60GdCSD2/d6WU7eDsUJXixyzqkYvM
mNUIuyE75WVswwyOD2fhGrQEjbHxfCyxR111EZryg8u9myqE6WzEXHlN7HmNzD97H02fmisCVl2K
MwHx74k/ffz6vw0V0lo04mPHFlzHsTN+Oytzn9RDOoX+/ZBjfIKQuN2bayGHK1eojx/125oTFIZx
RQ7oBEG1el/vJo3KXbSg5T2aEwIz72SJiunOWUOzRYIkxXTvDx/3voXiMDFI6cMQomrq/kY76Dsl
opT6/T06ZSZGDTOb7WrMieyfUxdZlmWXxOT7JBMLf37CeMXuL4l2tf8HBsT7YaZr6vuml0Gb1Hec
9ytyQrFHT3EqvlOT4OqImjpVqggzYSLgfzbKLvQyvhanAp5GcexdGxC3my4STuF8R+onRM9CVuZq
nhfc1I51ZtDpf2g8vgVa0DTxaYNFDk1enw4f5aO3KwgFkpVgsvTf+4Y+Ubbv4aET5giKC/Oa9F01
OxiapAvYtrBEqnbZf/zFL0SvX3cgqRbwdxukcwjlD8jL2zfglphVjgyb711mL2mzp5e1lnuqHllc
HL2mLbrPTGoMg9/E759FcQu6GNeLOkDoM/s0vQ5OXYBwo17lWwu7uAW6wm0BdmjDkaDKqY3ULhKD
FU2b3CkHonU4+eaw1MvYoiaTJTYbH89qeujFbghHikfO1M9YWSHshrd9RDLvDsgeaGyWdm1pmdxK
abCdC0p3bsgtRgEGZ84CmZPbhArNCs5i2UteK3wt0CtSe6ImlBmTNBXASszx6jomWU4KrH2p2gB5
ZPyjtOipTLp6BiyJNVZJWfbj4X+/rYl7LsxsH3AkoN3flvbIzSJDlHX51madIGdN5WCuQPE6mAzg
Z8n640ea+P1mwgm18UuPBkZjhB7C2wmnUbYMnYqmb3EamBrjmMdBeQ4f1C2tC1vhYAMisopHLlEz
cEMmAu6GeZuPX+P9l0MfgXGDbSMKfuy5l/b3LximBsWMibnMvpUt5c+TvMYg5dYtJ7c/c9Vw8fHD
3kcQQXIWCipFARRVOGrvFjkCuGmeSaW+a/TU1ju/CM2ygCVgMquPH2WAZr+OL789AuQIuTKk8wbj
/V12kE6zXVWNdm8bNSA0nVC+HDALoIzKTTcvJk6HDQ3vmv8JKdiwLmdfxHdc1nxMWo0RCSUYrjym
fy8n1FyoI6yeSdTzlBsKJufsCigomSlrzZYpA0QocrIJdRSYMnFZ0x250RDX+Dir9DmL0hT+B2FF
1yZecyEo5+4TstH5Uh3Atqfe+ceD8G68GQMEJoTNPvVQy/utY+pD7onrYJxvx7owJ3PS0qrAfGhq
uTl//CgDqns73gQwH14SMYFj8TcaFark1FQdL7mJvPblWSMShhelRnCOo4lQTwh67b1XgHQYBbye
TJX05596jWdHzgXBZnB9LzT1TO6Ckkjn1iqhomCVxWitZ4qtildoLutyOlrEyIVpj1gO1+N8Jajp
w8/GH90i00SyqsJl76yRvfIz3dZmwle/4CloxpEOh6+lCdC2psZr+ZmZycIha5k2IRQV5h2dCFNY
/tlCY0eydgt6Hpx7SUKVA/aMgzZ4+4fzNno7fWFoxHFd2wjg+pyFv0HyOr5AR7ZMHiotwq9FD33l
4NIePQ7KSHrU+LPhAGMnPl1waUp20ktQckAQ806nObj9Jhobmqap2MTWYkzns6G7Tbi/KiD8Smfb
LNLuMUZ11zWttgeDx4d33FvYZtHLCS4RWmpPMztX55xImTH8zHS5s5Cr+2ulj6xRI0TNBDv62PZ2
VA3LO2u1Bi4HOMNPWxX3Vx6nUnnwKkuch0uvMapYuj098eouo4d/UlUuXYJCDpTz2nKihTc41XdQ
Ez7yc4hSb8a1sx3Ay31443I+38sMS7ZN0gcZJYxUqSNMIdC0DcV4lwuRgYOyLa9BC9yX38oRplZl
yf5L4ClFWpSMx8U8FgfaBItEKpXm8naeYvDz2KrpE1DY+2GK4XJEWVH8NUIdpmqeYNeOLmR7s2Kq
sCP9tOAQWJa3tQP72hsW+4e7DOo7RA0Po2sfWcw5qE/LUOV75CbyPxH/3uwxFgRtZYKZT6pgGP7v
4TQt5Z+ww9Hmkfmar2IXZtc+qFoEfYPeDm4/3tFvN/Trw0KAcuaYJ4d7n5EgxENq18fNI8T1GozQ
bN84DfVV5NXKc+0JI8aftvU1LUKE5z9+9m8r/+UzwerQsiGIv4dNjL6K29Lr68cOe0C5gQAKiasW
qL3/4Zh4+U3/PoZfvhIuL8CDGG0W+LTvjokZr0FXg5V5dCY8dsk/OC42LRceRPGyKvzcuHViSKCW
3NiVH0vox3iTHencD6CmD8C+AOsFl33QxyeNhWUi5y1sI+qKw11dk7y4Q1MjcTI43jW86ea5HkV0
hp5JeK3dxf0rLrinbpzWQZIjLdNLARES5ZKwDqjelPTiHNiDx3YfL494pwy0Esb+4KS+fW9DLNiu
zN8fcqF3IDyGxKQBpEGMC4Rr931K4FiI7HnRsj56oxn8LBfZkWiL6nhe5/sGbfpvworn3eimND06
6ObHHsKCze7jJeCbkX8zM6EBaxo8CFwqjvF3CZJTJjXtgyx8TEcaB5TTkKSeIxDhO8zS12GnPQQA
w3rAKxH5z5puT1sft9StzrUM9LCpQkRuVif1jnGFonDWJ/H3GncFf9uX1nm+NOHZIpajRtTihhpo
ddlaTBoGAZhNbNdhpu1StCrZhjJGk83l8n3AruF5CYr8QoQSGV0qxcd52spLPHQqY7KuRvwfsvEW
Wn55bTURB0QwO9NBuMOE2wYsmZupijP4r53NB2AgFKPCl9ICCIuuoBHCmfjF863oLM8W7y+Hqjbi
h2WJFc3Hg2vG7v3YelQXwMdzm0VMh5//kvWNlISZ9zB57HLPv7A6UdzJHM/RXYne/oUzGanGj5/o
vAW+sqoQezeoW/BIAgjee3ExAPtVX3N0PsH8804om1k1isyLdUqhEk8km720E37aP0rEEu4wHBrO
8jy2ry0di8PH7/JCj377+aSahE83QlYgcN6DAfup9lWUNs1TOtNg4N7eJt9b9ML1Dj9Kf9Nhh0uF
o27RAB98aoW7Igv84ww47I46SRxvaXiiSte3Qfg1HyptSr+U0BtLZecYhKnjTiCaHowZzDU/TL0N
dD0Xx1nYoagNSdRcNz1CbtuoXn15ZDEsh6IcrPM4cDR/YQqRJzac5wUSZYPxQy4PKTqjqGE7eXlW
0+YloxTodGyqrmqAlGCpt9c0Pe98zdWUXER9GVyMY7O6EhgmhMBlWIm0i7YBVb8rEecNLVcQdZjt
zfSVhqCq0q0C+3A+yVjBcMoRJd8yfq3zyZBD+yM7SN2/MNXLv47olj57OWIMMJwKzBw/np3f4w8r
JQY0B3QNWcff6nrCpRNazlP5FAXUB+A/x8UPUB4LXUOmjDtV+Lgq40vaWD8WXUz4hgda1n96jX9Y
sAjLkDYLkKuIIJrz8Zc9AlJK1Qqe8FNSB8u4e5mQYB2z6iyvggHSvY5vMP8aD3Bik72Mk/lbhryx
ZJ3AbvzDmPzDhjUkF0M5ge3/G2J3rcdJt3NZPKWhHXzpAkd9dis8o0IKu6eci+MFvtXDiUTK5FM1
C+d8aEIOsrAa5qs8zCIAyc2kMSQbxTPI+c7fRF1efvnDW/6WMoQBeFdIMS6YaS6V74ZM13jhxJ03
PlH17tJbMgtf4VwLjXxUuMK5gS7pKak1wJG+99vnDGV/CK6YsE5HCIarOz+u0jM7nMpbF3FbOiSc
Aoe+6CuGOy3CrdfR7n2d6P/jWdws8um//+v+EYrV32J2vzKtaCSZosP/TrQ4vp/u8/wf/pW/mRa+
h06VwR6TkZKZBu7fTAsLwqZx/mDXcNlHicbQIH5SLVz3X+QWHAXAPT2PqhsFz59UCwc9PO46xGWu
g9TXY+c/YWf5b1cjiQOaJXCZAMHa1OshdrzdwJQ8qrWge/5FKSlx2V5rtQBR4j0NN954lqf9dZZX
/YMMS/cmy0rrsxujRtt48OXxiYuwpVAzguw298+dFTjbAc7P3p814qQ4BMM5spB231i6za+KHtz/
xpLIgbbZXB5G0qu9BDh75lok67hATLAvyuWodZfy81qI9RgGI36DjjU+Nau1gvXyJu/SmvPscm4q
ZF8zNUz3QMeWe0ByePehRh462wxWB24NZb8ewsruTpCalj9GNyvuKYIvV1aJ9oxLv/Pb0q/9Npbc
GbZiWYcn3afOxpUV+qeU06/TLLh2BivHnapS7u0oYI/+IYd7uSP8+6B9mQKUzbAeo/YQwzAzMfaX
GFpTMCmsRAVf1l7En8By+HvpztDCgeGxkYXbDcjouXV8xdHjnjXQYPKNDKLW3+bAso7WjIONa1H7
KV5Hfb4mfnbhjl77yDlo/QUORH3OzMmLVGlxPvqDwxUwG6q7qsL1MM16eRiVaC+jqL8dKuEfI6J7
FqaTe+Nm7lGIa2nRBd2PXzbJ1evX/T98Ea/anEvif/9X/K7yBBvR1Mjp3iBI4nk0i95+tKQ8kiY2
9o5eWyffHDP7Kdj1rzQUYMFTnQeTJfpPVDiHvYc1ggvVblgPShTrObhZ+4csHYYh9qf5MqUDdzJh
aPwlWfh/HSH1CYCMc5pa7nSZjQEopbRDgC1K7igFuEdxnld3tCz1NigrZOxRd4Sm0lvwiY1tdYv7
62rXrGmBXvepvYrHJhjPJnRyj+EB+cdL1HNueAlUoRlt4tmf3L0N6xkd4m+VjGkfeu30kGe4JlQ4
GjxIcKWIwCAG0A+oxSQZwtNSjwdAvvNnNmV5EWp4cpUq8+NSwD7Oi54cuw/QfShW8HNeWmMVEM3j
Ls/pK7VhER9hj8XFKUfJI2ya+TOd1oCyQpMX53UmujPgEe5fy9DIp6jqang/U48YFA4DHVeU0KER
qdRxPMv8lBK0fZ6gfHkVNY4+90tY88BtRlRwumwtcN7KCixyPawpYSzMlwqZ3zMBMO1AMWk9BtXI
3rTK9brWk/r/3J1dc6LYFob/SurcY/GlQNWZudCYxEwnPZ3p7nRfUcYYQVHkQ1F+/Xk2YFqISffM
Tp1DHWoupsbMAhZ77/X1rnfdm14SPThEaR9MKvwDdbbb/SRB2jizSPHY5M9EvlIzisDbqK8dGhld
lz5y5c5LVXrbHTI4CrW5r3iCAHWtDa31jlg7cZhPMt2GVyNN1szBzfbe4xyWhdt1T3evGTIQ3VsR
U4Mh2FUvI3v9beeYi3M4yJdflhFSFtuYkUbzLVMoA779h9Cli0xNZ/kw6c52w/0y1O92asyAXhI3
DkOLlP2N6bnAw4D3XYDc0cWBGi6u4+461YbdVNGHvrqJkLnb7m7jRZh/Kpbteh5Ruqcd8yaOutoH
bR26T0y9UL/ZyjIh+tWSe0YAR7d+4sdwc689/GqDiRoPDAm8jEJYuAdAyZl5Cg6sd2nucwZ0LmzP
/mirYK+Hb2/dRrOXUD8dsDZuVk9Q8lHgras/i7REmeWxe6fH6x7czBpgxX0cKX/Nc4c30OY6UNwo
UT7P9z6eepdpD7B6xytvd2mTKNuDwtuhGT2I3Gt7sV2PF9teTAttlDE2aq3F7vfY3PMyBEPaKPI3
yk8im1MvYArziueMXaaOVn+BFYRszKSbWXdwBKRDPP7dbbSezS4iQOEx/DacMzQsc17AeA2zjNdV
hvDSrMeqq3b/0LKe+8TeMziY9+HY2Fnahx7ArWswedAQRAyT/RxYEUkYj/HD9k8c7kYPSKF8+i8t
Kri4j7rZfPZsyTys3My6d+Gm213hJybuE6vZta+ASgQUWf38Zr5Ldh8Da7u6TJeC3kdfrZggsPa3
1+HS9geZo8ejoJvFo9CKlM/gqZxLJzNToGfMV/qY2wklaJ33z5aAMftpkiVP4FTWfCLffEjcbDNS
85xhvosIwq+NmS1Wl9YWUgT4wPP+TmcodrrZuPc6/X5Xiq3Y19S5dCCiVu8iSIzZxRoahO/M/mJg
ULZ1R/7ei4f5ylrZg5SxAFOSlpxX+tJUtoNkrWvD3FjTWRMuAD/GV4wQXUV9A5KLUWBu3e8ri62O
T7D7s9h6NBzPHmMGU2yHYEt4vNXCvc53sX5HMw8RynJubBnIEsHxwHSPi7nqud9ZedupGSzFCSJU
M7fc642/ym9M2HQZqAR51N3aj9X+nkQYGCQ9h9826vnfrOV8wlSxcBQx9R22ej0ZxLG+HShmoH+g
6yQ571rB7paQElvy9i7ESWSV/nAbWAk0suEzwAffLdzBhtvAWQ0uitLBHTVR5rbvVTZYvzibaUKN
LmFqIVfiubyAl9Pigiu2Hvf0NP+UM/N4MZwtk5FHLo6G/HlwHflBksFvpfqLAcPe/SUDDFcXKZPT
2a4wgT/sST58EQ1rD3pmbqcb3zKVc1oal9Z54tkhvBi4YzdbmjmGxNF71oEJJV0/MAI3uAg0N1T7
DOnaXNkzZce87bU1Ynz7lx2TLgyeMtkHAwVuLyfqKZ/Isu6z82Sjbh6Bb3NEMtiENEIUXu20nEFc
gtnDCnzhcorvus789D7ZLa66CvxI5ztY5YaOsb/X1owbNphF1Od5PLBhczaEMzNZrHM9YRKnbVsT
cjDL8xh88nWozdWr3AHQ2O+BN7zMI8DDNzpEF85gvVl4X7ED/tdEmTNBIafWZRP+L+f3iW06YKLo
SZ1defgtu8HS4DToJ+C7HhVYFu6UbSYcnHgXXquw4V8qNBWdx0yonNFrs0mH6c5bqrzugiMvoMVA
pQ0p5t/dlP6a/t7Tc1eQCJrmeZBrq88zUMsjVzWxOrk2Nx48Wr32g5nWWy/+UNJUuD/O/tMsBTM/
zGeR+rCEoo1pP9GSOeec7GJiea59mHUzRkuzEGxSKZDvAQjywkEXZupvGuOvoBdV4Y0B/A26WrPm
u7sY3/IqVVbMBEnoIHnSqa+A08qVIbTgC+p6PVcTPOx5NjS3W4d2jR5NRUzBsfpZrLAKfUAaTFSf
xYzCgnao31276jlz5oIny8ruYFESbPq4rW4/A59OJ/VieWsxnfhPfWllA4wBs3sTxkx8KjbS/01k
W73I+TgdDwtu5U+baby/mybkWZPf/12Sy4pfC1f7c/jP/uhtQWfTX2F1poHSacbKxUMVT/yWjADQ
Ubp5JBA3iZZFZgvWEThIuIgLgnBFeaD4WbG7HcIGMaSx+r284ZGSXlPD229Y6vPtv6m9wSTcrFLx
HWZ+WGOp1gVqpZYveEUHDQk/dGA4na7AuIhUVnHhnxzrwHGgbqHcI4hNi6u84X9fB69nTVSVZ/4V
JTREHClB70D1T2FLRMXiaihB0H8zQhRMG+QFxXW87d/aD29/5L+9EBpvUO6U0eNv/4ISgcUrpQRT
63RFORPQQKkEbPzxSoCrwzJEK7BO2oY7tWgJ0CrFw0q9PfuAWANYn6g7Vp+49vbdDlQhIDo1CJ3F
1Tol6Hht5PuktGD2YF0pyq5kSsTVWAOO2aH0Z8BWUd6pRWsAIu/ykzSM1N+wB4bZKYrr1LjLb0yw
ebwGBMEVxwTIRNgVKu20ayPgnZO8lVoChtXRu2YP9Fl1FjaWAHa3A82lKANVVrFtpwH0y6LOIacF
u4M9EGYR5oPqUx8vBVtFCaTZKZ6Wv5cmqEX7AU4GXdYummrHdlgK1WHw4jhgkg4pfSbp0PdfXKXa
W6QFRoFJWwa8REHMAyPA80seLwUGgABTga2bMklxtc8ygNeW1YKpd5jMpUPrpD8v+GMtWN0O2w4k
3uHs/F/5yq+6SKBpRTVE6ljQ7Q75D9gFDY7Z49e3WQQ2BDVw/Tyrp12mweoJpJXU2xtUA+m0YG5V
tQaapkHtdgQQlGihdTYBawWcSe71DYqhxEGEns/fuLYGxGkJgxxuQnlQtG8L8N1+MWBsbKNarAT+
jxkNoAmKq7EIbANKP6JJFPGspXbtBJjWVNmDwCAYwsugL6T81MLtqq0FnCQMsJhKUmqhfWuBvL60
f2B2QOKooNVOJ1A0zUQNNLIBkmnbiQB8SNpLxD+iRKyZHIknXQPb6XCbHoNbD8ukhVqwpfcC9J58
f4EpqK7GXuh1yBoAGAVgUlztSyGBiyDWk7IOOEjAZ2hYAiNbXGyu4xPBMUi0qSql5Or31p0IVCml
HSRCaOwjDZLQPJ/SAh1NHVBoxE0CedIuu4CTrMu6ybhItFGBpSIkKq6GdXRsTkwSqqRcy71SLrsW
RUwgxwT6VmovkEPAR2aIKuQFxdVIrFtE10RUDEys7Eb7rINoVHsHLdDHAOqu8frUFUSrOlCkXqme
9h2IAjIl+fpml1yiSJcdLfXjA7HndCAVBkxMU1VxtVALhHOSWjDgtxfsmczZLd+y4Sg6GkGDoBVg
uHA7tYBZ0KSNI44SZ74DnX15LOJzHK8FCz8RXxqQY6Wk1q0FXHlpF0HEzxA6sB8ab9/rWCC0ya9U
O6F14TMjFk3ZnYCDRNqYwJCa6inTCOM7tMVU2So9t8gmEjFKl1b4+JhDcoQkIoqrsQVEGpERwSJY
KPdA+/xDMTRd8jgUI5EpMDLd9rSXTGctiXe0zWTR4lYtWgW0rFelT4kSU5dKMkVkfILyKzddA1GA
Ey7Dkf/cLi+ZTgCBr5byD02jA5kIFvFQam7EShwFsG5Ag3+ox5chaovWAvZaDKuQ0wJvSRnN4E1P
nwhOB8+BWOJQf2mdl8xaECN2pLRA4R1qAlD5rKviauwICJ7IIXWxCgK9z9W6uFGQ7EnHjWTOwZdb
z1pgi9UcJDJJcNCAgq7WSuusA1u5AgX889MRQBbzewSrUfNA0Cm86wyJIHNQXC3cCj3Rsyu1FTCO
hIQQi+Erl1d9EeA4AEIRXQgHN7m4YYuORQI+vVyZ/3wRiAMBN5Hjv0oXNhylAoVhETHpvdZtAkgg
DOm4mY9MNRkczmlEHqVGyu24ie1dBV3I+N5hL0CyBP9TlUJqHIiQynUgYCNLU/nT7TML+HmyMZOB
WYCdl7Ry6SG8wGORaCObyuC8SkulT9KiE4GuEXnsAYVXTB+FlCpf1oify7VA3bVCAbbp9QWuVHYr
EBjT10/fRWUVGh6S8JZFa6NAphVXuepapAWYSzQeWs44UlnA0aJ3+ZUDAePI4UtZulJ4m94fBUj7
yRq2X5C0HdAHHHjHHiJAbYgZReGhwiiXCm+TFmg8lt4LJApxjqhRHIqNdS1QcSXjDkQHDtriat9e
ODGC9RXQ/qsYDAHGcuDHhNuh3PGNE4GoEeOoEVTRuFVcv+4o/sKCee4EGdCL/1j0gPjT5FSryGt/
cIDFv/y96nsQmHbR3FD7Q0GfUN77R4vI7zUlFaD0ox8PIPXiPtX/Xr3gy1vX7nV4q8N/vPKn8Tie
eBBs0z6yrx7zdrykj4T5lw/j5bjGy1D0EPx4khesD89n4U8Enx6s+XqHzK/JjX2YWeoPXMCnpR84
XjCtZpzUVFFAMGUlD8aB/xTGK7/21CXeWVp2GITx+DE8fuoSLicvGf6bSepPNmlNeNGtISv8fBrA
BxJPjyWXnRDSkpnpHfuT9Cx8OmNk8Gb5UFc7U/+IcmTvcoHW/cfa96wwmrKSL6dhPKs/Mj6igL7J
Sn6dgUVyS44ex15tAWolPkv2gUdB4K9Cv74jS+iTtOjVoz9unCLwsBOuS0sOs/qyKPE5smL/eHk2
lZAPacEI2EwW+8ObC+uFGyoQBLKiP4QbiBaaanaKwrSs7Juxv6qdHvT2iLK/vNx4H4xXjwdJhTEv
66fyopNkPPE2yTRNa2u6qlBKy/cnkIaP602WZaupvGhsQRKmtZVdNW3Jy04Sn3/Wa7+m9BLp+h7S
w03cFC1KotKiw1XaWNx6WWaUlXw7fYibY8mrqo286O24breqQoi84OzsarxcJ55fN+vIF0W395B/
PY2Tae2kqgAe7yH8ZrrzJzUzVoEK30P49zBeHHRQHCllW4u0aBiWvLPBOA6xlPXNWRZ23ucG5+NF
c+/TqPYOLslHz69rvMxByz71x0WAR1KPakhvi5SmtOh4Omv2sRdZQlnBf05XK9g7tuNGmFD1wsmK
v/PCx+nZKHlh28okn6z4v8LNKwtR5M/ewS6XN3i5EKv0nOzzf0b7U4i7ay5FBZqQl72rR5XwcYmU
mqzcL+nYO0gRZ0pVwJIV+3UaL7FsNcllfVRask9k01jeFWRXVvT9GLvDXOL61qTQJIo50sKnSXr2
9dTDl9260vL9ZBIyR7HmuRllxlFa9j6EsXN2UEKxTsos3tuST2WannkTXuafDmwQp/63enJN/MUk
mI7j3/8DAAD//w==</cx:binary>
              </cx:geoCache>
            </cx:geography>
          </cx:layoutPr>
          <cx:valueColors>
            <cx:minColor>
              <a:schemeClr val="accent5">
                <a:lumMod val="75000"/>
              </a:schemeClr>
            </cx:minColor>
            <cx:midColor>
              <a:schemeClr val="bg1"/>
            </cx:midColor>
            <cx:maxColor>
              <a:schemeClr val="accent2"/>
            </cx:maxColor>
          </cx:valueColors>
          <cx:valueColorPositions count="3">
            <cx:midPosition>
              <cx:number val="0"/>
            </cx:midPosition>
          </cx:valueColorPositions>
        </cx:series>
      </cx:plotAreaRegion>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pin" dx="26" fmlaLink="$A$1" max="10" min="1" page="10" val="8"/>
</file>

<file path=xl/ctrlProps/ctrlProp2.xml><?xml version="1.0" encoding="utf-8"?>
<formControlPr xmlns="http://schemas.microsoft.com/office/spreadsheetml/2009/9/main" objectType="Radio" checked="Checked" firstButton="1" fmlaLink="$A$2" lockText="1" noThreeD="1"/>
</file>

<file path=xl/ctrlProps/ctrlProp3.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106680</xdr:colOff>
      <xdr:row>1</xdr:row>
      <xdr:rowOff>57150</xdr:rowOff>
    </xdr:from>
    <xdr:to>
      <xdr:col>8</xdr:col>
      <xdr:colOff>491490</xdr:colOff>
      <xdr:row>3</xdr:row>
      <xdr:rowOff>72390</xdr:rowOff>
    </xdr:to>
    <xdr:sp macro="" textlink="">
      <xdr:nvSpPr>
        <xdr:cNvPr id="2" name="TextBox 1">
          <a:extLst>
            <a:ext uri="{FF2B5EF4-FFF2-40B4-BE49-F238E27FC236}">
              <a16:creationId xmlns:a16="http://schemas.microsoft.com/office/drawing/2014/main" id="{AF362E82-A328-5D2E-B1B3-CB8DFCB7E589}"/>
            </a:ext>
          </a:extLst>
        </xdr:cNvPr>
        <xdr:cNvSpPr txBox="1"/>
      </xdr:nvSpPr>
      <xdr:spPr>
        <a:xfrm>
          <a:off x="716280" y="238125"/>
          <a:ext cx="5614035" cy="3771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800" b="1"/>
            <a:t>Industry Breakdown of </a:t>
          </a:r>
          <a:r>
            <a:rPr lang="en-CA" sz="1800" b="1">
              <a:solidFill>
                <a:schemeClr val="accent5">
                  <a:lumMod val="75000"/>
                </a:schemeClr>
              </a:solidFill>
            </a:rPr>
            <a:t>Wages</a:t>
          </a:r>
          <a:r>
            <a:rPr lang="en-CA" sz="1800" b="1"/>
            <a:t> and </a:t>
          </a:r>
          <a:r>
            <a:rPr lang="en-CA" sz="1800" b="1">
              <a:solidFill>
                <a:schemeClr val="accent2"/>
              </a:solidFill>
            </a:rPr>
            <a:t>Employment</a:t>
          </a:r>
          <a:r>
            <a:rPr lang="en-CA" sz="1800" b="1"/>
            <a:t> Figures</a:t>
          </a:r>
          <a:endParaRPr lang="en-CA" sz="1800" b="1" kern="1200"/>
        </a:p>
      </xdr:txBody>
    </xdr:sp>
    <xdr:clientData/>
  </xdr:twoCellAnchor>
  <xdr:twoCellAnchor>
    <xdr:from>
      <xdr:col>1</xdr:col>
      <xdr:colOff>207645</xdr:colOff>
      <xdr:row>6</xdr:row>
      <xdr:rowOff>164545</xdr:rowOff>
    </xdr:from>
    <xdr:to>
      <xdr:col>3</xdr:col>
      <xdr:colOff>673044</xdr:colOff>
      <xdr:row>8</xdr:row>
      <xdr:rowOff>63580</xdr:rowOff>
    </xdr:to>
    <xdr:sp macro="" textlink="">
      <xdr:nvSpPr>
        <xdr:cNvPr id="3" name="TextBox 2">
          <a:extLst>
            <a:ext uri="{FF2B5EF4-FFF2-40B4-BE49-F238E27FC236}">
              <a16:creationId xmlns:a16="http://schemas.microsoft.com/office/drawing/2014/main" id="{AA51C52D-8D68-0814-8B32-182DBFF750D8}"/>
            </a:ext>
          </a:extLst>
        </xdr:cNvPr>
        <xdr:cNvSpPr txBox="1"/>
      </xdr:nvSpPr>
      <xdr:spPr>
        <a:xfrm>
          <a:off x="817245" y="1298020"/>
          <a:ext cx="2856174" cy="2609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kern="1200"/>
            <a:t>Average Annual </a:t>
          </a:r>
          <a:r>
            <a:rPr lang="en-CA" sz="1200" b="1" kern="1200">
              <a:solidFill>
                <a:schemeClr val="accent5">
                  <a:lumMod val="75000"/>
                </a:schemeClr>
              </a:solidFill>
            </a:rPr>
            <a:t>Wage</a:t>
          </a:r>
        </a:p>
      </xdr:txBody>
    </xdr:sp>
    <xdr:clientData/>
  </xdr:twoCellAnchor>
  <xdr:twoCellAnchor>
    <xdr:from>
      <xdr:col>3</xdr:col>
      <xdr:colOff>1653540</xdr:colOff>
      <xdr:row>6</xdr:row>
      <xdr:rowOff>169307</xdr:rowOff>
    </xdr:from>
    <xdr:to>
      <xdr:col>7</xdr:col>
      <xdr:colOff>466004</xdr:colOff>
      <xdr:row>8</xdr:row>
      <xdr:rowOff>58817</xdr:rowOff>
    </xdr:to>
    <xdr:sp macro="" textlink="">
      <xdr:nvSpPr>
        <xdr:cNvPr id="4" name="TextBox 3">
          <a:extLst>
            <a:ext uri="{FF2B5EF4-FFF2-40B4-BE49-F238E27FC236}">
              <a16:creationId xmlns:a16="http://schemas.microsoft.com/office/drawing/2014/main" id="{74317CA7-053A-3A39-507B-984CF496BCEC}"/>
            </a:ext>
          </a:extLst>
        </xdr:cNvPr>
        <xdr:cNvSpPr txBox="1"/>
      </xdr:nvSpPr>
      <xdr:spPr>
        <a:xfrm>
          <a:off x="4653915" y="1302782"/>
          <a:ext cx="2908214" cy="2514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kern="1200"/>
            <a:t>Total </a:t>
          </a:r>
          <a:r>
            <a:rPr lang="en-CA" sz="1200" b="1" kern="1200">
              <a:solidFill>
                <a:schemeClr val="accent2"/>
              </a:solidFill>
            </a:rPr>
            <a:t>Employees</a:t>
          </a:r>
        </a:p>
      </xdr:txBody>
    </xdr:sp>
    <xdr:clientData/>
  </xdr:twoCellAnchor>
  <xdr:twoCellAnchor>
    <xdr:from>
      <xdr:col>3</xdr:col>
      <xdr:colOff>1264920</xdr:colOff>
      <xdr:row>17</xdr:row>
      <xdr:rowOff>24765</xdr:rowOff>
    </xdr:from>
    <xdr:to>
      <xdr:col>6</xdr:col>
      <xdr:colOff>49530</xdr:colOff>
      <xdr:row>18</xdr:row>
      <xdr:rowOff>91440</xdr:rowOff>
    </xdr:to>
    <xdr:sp macro="" textlink="">
      <xdr:nvSpPr>
        <xdr:cNvPr id="5" name="TextBox 4">
          <a:extLst>
            <a:ext uri="{FF2B5EF4-FFF2-40B4-BE49-F238E27FC236}">
              <a16:creationId xmlns:a16="http://schemas.microsoft.com/office/drawing/2014/main" id="{4582E7D1-0A14-0BAD-AE38-BDABF8293BEB}"/>
            </a:ext>
          </a:extLst>
        </xdr:cNvPr>
        <xdr:cNvSpPr txBox="1"/>
      </xdr:nvSpPr>
      <xdr:spPr>
        <a:xfrm>
          <a:off x="4560570" y="3148965"/>
          <a:ext cx="2270760"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kern="1200">
              <a:solidFill>
                <a:schemeClr val="accent5">
                  <a:lumMod val="75000"/>
                </a:schemeClr>
              </a:solidFill>
            </a:rPr>
            <a:t>Wage</a:t>
          </a:r>
          <a:r>
            <a:rPr lang="en-CA" sz="1200" b="1" kern="1200"/>
            <a:t> And</a:t>
          </a:r>
          <a:r>
            <a:rPr lang="en-CA" sz="1200" b="1" kern="1200" baseline="0"/>
            <a:t> </a:t>
          </a:r>
          <a:r>
            <a:rPr lang="en-CA" sz="1200" b="1" kern="1200" baseline="0">
              <a:solidFill>
                <a:schemeClr val="accent2"/>
              </a:solidFill>
            </a:rPr>
            <a:t>Employee</a:t>
          </a:r>
          <a:r>
            <a:rPr lang="en-CA" sz="1200" b="1" kern="1200" baseline="0"/>
            <a:t> Trends</a:t>
          </a:r>
          <a:endParaRPr lang="en-CA" sz="1200" b="1" kern="1200"/>
        </a:p>
      </xdr:txBody>
    </xdr:sp>
    <xdr:clientData/>
  </xdr:twoCellAnchor>
  <xdr:twoCellAnchor editAs="absolute">
    <xdr:from>
      <xdr:col>0</xdr:col>
      <xdr:colOff>230504</xdr:colOff>
      <xdr:row>9</xdr:row>
      <xdr:rowOff>22857</xdr:rowOff>
    </xdr:from>
    <xdr:to>
      <xdr:col>3</xdr:col>
      <xdr:colOff>510540</xdr:colOff>
      <xdr:row>35</xdr:row>
      <xdr:rowOff>133349</xdr:rowOff>
    </xdr:to>
    <xdr:graphicFrame macro="">
      <xdr:nvGraphicFramePr>
        <xdr:cNvPr id="9" name="Chart 8">
          <a:extLst>
            <a:ext uri="{FF2B5EF4-FFF2-40B4-BE49-F238E27FC236}">
              <a16:creationId xmlns:a16="http://schemas.microsoft.com/office/drawing/2014/main" id="{005C1F49-9B54-4D45-B871-4CC2F1C48E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3</xdr:col>
      <xdr:colOff>781049</xdr:colOff>
      <xdr:row>9</xdr:row>
      <xdr:rowOff>41909</xdr:rowOff>
    </xdr:from>
    <xdr:to>
      <xdr:col>6</xdr:col>
      <xdr:colOff>249555</xdr:colOff>
      <xdr:row>17</xdr:row>
      <xdr:rowOff>99059</xdr:rowOff>
    </xdr:to>
    <xdr:graphicFrame macro="">
      <xdr:nvGraphicFramePr>
        <xdr:cNvPr id="13" name="Chart 12">
          <a:extLst>
            <a:ext uri="{FF2B5EF4-FFF2-40B4-BE49-F238E27FC236}">
              <a16:creationId xmlns:a16="http://schemas.microsoft.com/office/drawing/2014/main" id="{9B64E93C-7704-41B5-920C-DFAC0690D5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3</xdr:col>
      <xdr:colOff>662941</xdr:colOff>
      <xdr:row>19</xdr:row>
      <xdr:rowOff>173356</xdr:rowOff>
    </xdr:from>
    <xdr:to>
      <xdr:col>7</xdr:col>
      <xdr:colOff>129542</xdr:colOff>
      <xdr:row>35</xdr:row>
      <xdr:rowOff>36195</xdr:rowOff>
    </xdr:to>
    <xdr:grpSp>
      <xdr:nvGrpSpPr>
        <xdr:cNvPr id="14" name="Group 13">
          <a:extLst>
            <a:ext uri="{FF2B5EF4-FFF2-40B4-BE49-F238E27FC236}">
              <a16:creationId xmlns:a16="http://schemas.microsoft.com/office/drawing/2014/main" id="{2DAC9865-A762-4133-8966-40A6FD8F8D6D}"/>
            </a:ext>
          </a:extLst>
        </xdr:cNvPr>
        <xdr:cNvGrpSpPr/>
      </xdr:nvGrpSpPr>
      <xdr:grpSpPr>
        <a:xfrm>
          <a:off x="3667126" y="3655696"/>
          <a:ext cx="3562351" cy="2762249"/>
          <a:chOff x="9890905" y="2800238"/>
          <a:chExt cx="4566392" cy="3672289"/>
        </a:xfrm>
      </xdr:grpSpPr>
      <xdr:graphicFrame macro="">
        <xdr:nvGraphicFramePr>
          <xdr:cNvPr id="15" name="Chart 14">
            <a:extLst>
              <a:ext uri="{FF2B5EF4-FFF2-40B4-BE49-F238E27FC236}">
                <a16:creationId xmlns:a16="http://schemas.microsoft.com/office/drawing/2014/main" id="{63C40F3E-977F-0DD5-687D-0A45672749EB}"/>
              </a:ext>
            </a:extLst>
          </xdr:cNvPr>
          <xdr:cNvGraphicFramePr/>
        </xdr:nvGraphicFramePr>
        <xdr:xfrm>
          <a:off x="9890905" y="2800238"/>
          <a:ext cx="4566392" cy="1761106"/>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6" name="Chart 15">
            <a:extLst>
              <a:ext uri="{FF2B5EF4-FFF2-40B4-BE49-F238E27FC236}">
                <a16:creationId xmlns:a16="http://schemas.microsoft.com/office/drawing/2014/main" id="{091B7044-D1D7-0320-5879-9DF02D129C17}"/>
              </a:ext>
            </a:extLst>
          </xdr:cNvPr>
          <xdr:cNvGraphicFramePr/>
        </xdr:nvGraphicFramePr>
        <xdr:xfrm>
          <a:off x="9892791" y="4538400"/>
          <a:ext cx="4560570" cy="1934127"/>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editAs="absolute">
    <xdr:from>
      <xdr:col>7</xdr:col>
      <xdr:colOff>373379</xdr:colOff>
      <xdr:row>9</xdr:row>
      <xdr:rowOff>0</xdr:rowOff>
    </xdr:from>
    <xdr:to>
      <xdr:col>17</xdr:col>
      <xdr:colOff>533399</xdr:colOff>
      <xdr:row>35</xdr:row>
      <xdr:rowOff>133350</xdr:rowOff>
    </xdr:to>
    <mc:AlternateContent xmlns:mc="http://schemas.openxmlformats.org/markup-compatibility/2006">
      <mc:Choice xmlns:cx4="http://schemas.microsoft.com/office/drawing/2016/5/10/chartex" Requires="cx4">
        <xdr:graphicFrame macro="">
          <xdr:nvGraphicFramePr>
            <xdr:cNvPr id="17" name="Chart 16">
              <a:extLst>
                <a:ext uri="{FF2B5EF4-FFF2-40B4-BE49-F238E27FC236}">
                  <a16:creationId xmlns:a16="http://schemas.microsoft.com/office/drawing/2014/main" id="{457F2D23-5E52-4B96-B564-F85E4BD89A7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7471409" y="1676400"/>
              <a:ext cx="7178040" cy="483489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510540</xdr:colOff>
      <xdr:row>9</xdr:row>
      <xdr:rowOff>135254</xdr:rowOff>
    </xdr:from>
    <xdr:to>
      <xdr:col>6</xdr:col>
      <xdr:colOff>533400</xdr:colOff>
      <xdr:row>12</xdr:row>
      <xdr:rowOff>127634</xdr:rowOff>
    </xdr:to>
    <xdr:sp macro="" textlink="'Data Prep'!I19">
      <xdr:nvSpPr>
        <xdr:cNvPr id="18" name="TextBox 17">
          <a:extLst>
            <a:ext uri="{FF2B5EF4-FFF2-40B4-BE49-F238E27FC236}">
              <a16:creationId xmlns:a16="http://schemas.microsoft.com/office/drawing/2014/main" id="{FE7BE0AA-135A-3898-58AF-8C0E7958D07A}"/>
            </a:ext>
          </a:extLst>
        </xdr:cNvPr>
        <xdr:cNvSpPr txBox="1"/>
      </xdr:nvSpPr>
      <xdr:spPr>
        <a:xfrm>
          <a:off x="6387465" y="1859279"/>
          <a:ext cx="632460" cy="5353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4844DA9-147B-474A-9DE1-CC3EB363FB83}" type="TxLink">
            <a:rPr lang="en-US" sz="1600" b="1" i="0" u="none" strike="noStrike" kern="1200">
              <a:solidFill>
                <a:schemeClr val="accent2"/>
              </a:solidFill>
              <a:latin typeface="Calibri"/>
              <a:ea typeface="Calibri"/>
              <a:cs typeface="Calibri"/>
            </a:rPr>
            <a:pPr/>
            <a:t>21%</a:t>
          </a:fld>
          <a:endParaRPr lang="en-CA" sz="1600" b="1" kern="1200">
            <a:solidFill>
              <a:schemeClr val="accent2"/>
            </a:solidFill>
          </a:endParaRPr>
        </a:p>
      </xdr:txBody>
    </xdr:sp>
    <xdr:clientData/>
  </xdr:twoCellAnchor>
  <mc:AlternateContent xmlns:mc="http://schemas.openxmlformats.org/markup-compatibility/2006">
    <mc:Choice xmlns:a14="http://schemas.microsoft.com/office/drawing/2010/main" Requires="a14">
      <xdr:twoCellAnchor>
        <xdr:from>
          <xdr:col>2</xdr:col>
          <xdr:colOff>7620</xdr:colOff>
          <xdr:row>5</xdr:row>
          <xdr:rowOff>22860</xdr:rowOff>
        </xdr:from>
        <xdr:to>
          <xdr:col>2</xdr:col>
          <xdr:colOff>342900</xdr:colOff>
          <xdr:row>5</xdr:row>
          <xdr:rowOff>220980</xdr:rowOff>
        </xdr:to>
        <xdr:sp macro="" textlink="">
          <xdr:nvSpPr>
            <xdr:cNvPr id="3081" name="Spinner 9" hidden="1">
              <a:extLst>
                <a:ext uri="{63B3BB69-23CF-44E3-9099-C40C66FF867C}">
                  <a14:compatExt spid="_x0000_s3081"/>
                </a:ext>
                <a:ext uri="{FF2B5EF4-FFF2-40B4-BE49-F238E27FC236}">
                  <a16:creationId xmlns:a16="http://schemas.microsoft.com/office/drawing/2014/main" id="{00000000-0008-0000-02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304800</xdr:colOff>
          <xdr:row>7</xdr:row>
          <xdr:rowOff>7620</xdr:rowOff>
        </xdr:from>
        <xdr:to>
          <xdr:col>16</xdr:col>
          <xdr:colOff>1143000</xdr:colOff>
          <xdr:row>8</xdr:row>
          <xdr:rowOff>38100</xdr:rowOff>
        </xdr:to>
        <xdr:sp macro="" textlink="">
          <xdr:nvSpPr>
            <xdr:cNvPr id="3086" name="Option Button 14" hidden="1">
              <a:extLst>
                <a:ext uri="{63B3BB69-23CF-44E3-9099-C40C66FF867C}">
                  <a14:compatExt spid="_x0000_s3086"/>
                </a:ext>
                <a:ext uri="{FF2B5EF4-FFF2-40B4-BE49-F238E27FC236}">
                  <a16:creationId xmlns:a16="http://schemas.microsoft.com/office/drawing/2014/main" id="{00000000-0008-0000-0200-00000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Average Wage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1485900</xdr:colOff>
          <xdr:row>6</xdr:row>
          <xdr:rowOff>160020</xdr:rowOff>
        </xdr:from>
        <xdr:to>
          <xdr:col>17</xdr:col>
          <xdr:colOff>87630</xdr:colOff>
          <xdr:row>8</xdr:row>
          <xdr:rowOff>53340</xdr:rowOff>
        </xdr:to>
        <xdr:sp macro="" textlink="">
          <xdr:nvSpPr>
            <xdr:cNvPr id="3087" name="Option Button 15" hidden="1">
              <a:extLst>
                <a:ext uri="{63B3BB69-23CF-44E3-9099-C40C66FF867C}">
                  <a14:compatExt spid="_x0000_s3087"/>
                </a:ext>
                <a:ext uri="{FF2B5EF4-FFF2-40B4-BE49-F238E27FC236}">
                  <a16:creationId xmlns:a16="http://schemas.microsoft.com/office/drawing/2014/main" id="{00000000-0008-0000-0200-00000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Employee per Capita</a:t>
              </a:r>
            </a:p>
          </xdr:txBody>
        </xdr:sp>
        <xdr:clientData/>
      </xdr:twoCellAnchor>
    </mc:Choice>
    <mc:Fallback/>
  </mc:AlternateContent>
  <xdr:twoCellAnchor>
    <xdr:from>
      <xdr:col>15</xdr:col>
      <xdr:colOff>502920</xdr:colOff>
      <xdr:row>6</xdr:row>
      <xdr:rowOff>146447</xdr:rowOff>
    </xdr:from>
    <xdr:to>
      <xdr:col>16</xdr:col>
      <xdr:colOff>1141095</xdr:colOff>
      <xdr:row>8</xdr:row>
      <xdr:rowOff>81677</xdr:rowOff>
    </xdr:to>
    <xdr:sp macro="" textlink="">
      <xdr:nvSpPr>
        <xdr:cNvPr id="19" name="TextBox 18">
          <a:extLst>
            <a:ext uri="{FF2B5EF4-FFF2-40B4-BE49-F238E27FC236}">
              <a16:creationId xmlns:a16="http://schemas.microsoft.com/office/drawing/2014/main" id="{6095D245-412E-4043-04B1-1CB7C82ADAC6}"/>
            </a:ext>
          </a:extLst>
        </xdr:cNvPr>
        <xdr:cNvSpPr txBox="1"/>
      </xdr:nvSpPr>
      <xdr:spPr>
        <a:xfrm>
          <a:off x="11113770" y="1279922"/>
          <a:ext cx="1162050" cy="2971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i="0" kern="1200"/>
            <a:t>Average </a:t>
          </a:r>
          <a:r>
            <a:rPr lang="en-CA" sz="1200" b="1" i="0" kern="1200">
              <a:solidFill>
                <a:schemeClr val="accent5">
                  <a:lumMod val="75000"/>
                </a:schemeClr>
              </a:solidFill>
            </a:rPr>
            <a:t>Wage</a:t>
          </a:r>
        </a:p>
      </xdr:txBody>
    </xdr:sp>
    <xdr:clientData/>
  </xdr:twoCellAnchor>
  <xdr:twoCellAnchor>
    <xdr:from>
      <xdr:col>16</xdr:col>
      <xdr:colOff>1680209</xdr:colOff>
      <xdr:row>6</xdr:row>
      <xdr:rowOff>134065</xdr:rowOff>
    </xdr:from>
    <xdr:to>
      <xdr:col>17</xdr:col>
      <xdr:colOff>207644</xdr:colOff>
      <xdr:row>8</xdr:row>
      <xdr:rowOff>94060</xdr:rowOff>
    </xdr:to>
    <xdr:sp macro="" textlink="">
      <xdr:nvSpPr>
        <xdr:cNvPr id="20" name="TextBox 19">
          <a:extLst>
            <a:ext uri="{FF2B5EF4-FFF2-40B4-BE49-F238E27FC236}">
              <a16:creationId xmlns:a16="http://schemas.microsoft.com/office/drawing/2014/main" id="{F95AD7A6-FD1C-154E-A573-B4B45B733C2B}"/>
            </a:ext>
          </a:extLst>
        </xdr:cNvPr>
        <xdr:cNvSpPr txBox="1"/>
      </xdr:nvSpPr>
      <xdr:spPr>
        <a:xfrm>
          <a:off x="12814934" y="1267540"/>
          <a:ext cx="1508760" cy="3219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i="0" kern="1200">
              <a:solidFill>
                <a:schemeClr val="accent2"/>
              </a:solidFill>
            </a:rPr>
            <a:t>Employee</a:t>
          </a:r>
          <a:r>
            <a:rPr lang="en-CA" sz="1200" b="1" i="0" kern="1200"/>
            <a:t> per 1000</a:t>
          </a:r>
          <a:endParaRPr lang="en-CA" sz="1200" b="1" i="0" kern="1200">
            <a:solidFill>
              <a:schemeClr val="accent5">
                <a:lumMod val="75000"/>
              </a:schemeClr>
            </a:solidFill>
          </a:endParaRPr>
        </a:p>
      </xdr:txBody>
    </xdr:sp>
    <xdr:clientData/>
  </xdr:twoCellAnchor>
</xdr:wsDr>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Iowa" TargetMode="External"/><Relationship Id="rId21" Type="http://schemas.openxmlformats.org/officeDocument/2006/relationships/hyperlink" Target="https://www.bing.com/th?id=OSK.78ba50cb2865d06a5e16e1016f21685d&amp;qlt=95" TargetMode="External"/><Relationship Id="rId42" Type="http://schemas.openxmlformats.org/officeDocument/2006/relationships/hyperlink" Target="https://www.bing.com/images/search?form=xlimg&amp;q=Minnesota" TargetMode="External"/><Relationship Id="rId47" Type="http://schemas.openxmlformats.org/officeDocument/2006/relationships/hyperlink" Target="https://www.bing.com/th?id=OSK.6e99b3a35b5283679ec93f7f63efad4b&amp;qlt=95" TargetMode="External"/><Relationship Id="rId63" Type="http://schemas.openxmlformats.org/officeDocument/2006/relationships/hyperlink" Target="https://www.bing.com/th?id=OSK.17425921aa4d924b36100941f39fa7f9&amp;qlt=95" TargetMode="External"/><Relationship Id="rId68" Type="http://schemas.openxmlformats.org/officeDocument/2006/relationships/hyperlink" Target="https://www.bing.com/images/search?form=xlimg&amp;q=Oklahoma" TargetMode="External"/><Relationship Id="rId84" Type="http://schemas.openxmlformats.org/officeDocument/2006/relationships/hyperlink" Target="https://www.bing.com/images/search?form=xlimg&amp;q=Utah" TargetMode="External"/><Relationship Id="rId89" Type="http://schemas.openxmlformats.org/officeDocument/2006/relationships/hyperlink" Target="https://www.bing.com/th?id=OSK.c93832872ec0dad4a158b06bab80ac3b&amp;qlt=95" TargetMode="External"/><Relationship Id="rId16" Type="http://schemas.openxmlformats.org/officeDocument/2006/relationships/hyperlink" Target="https://www.bing.com/images/search?form=xlimg&amp;q=Florida" TargetMode="External"/><Relationship Id="rId11" Type="http://schemas.openxmlformats.org/officeDocument/2006/relationships/hyperlink" Target="https://www.bing.com/th?id=OSK.30ceb575fb4214ce576b42df18666e43&amp;qlt=95" TargetMode="External"/><Relationship Id="rId32" Type="http://schemas.openxmlformats.org/officeDocument/2006/relationships/hyperlink" Target="https://www.bing.com/images/search?form=xlimg&amp;q=Louisiana" TargetMode="External"/><Relationship Id="rId37" Type="http://schemas.openxmlformats.org/officeDocument/2006/relationships/hyperlink" Target="https://www.bing.com/th?id=OSK.987b2cac28f5ea262ad37b9b21c25b33&amp;qlt=95" TargetMode="External"/><Relationship Id="rId53" Type="http://schemas.openxmlformats.org/officeDocument/2006/relationships/hyperlink" Target="https://www.bing.com/th?id=OSK.8765bc34549db3212c790029d195d8d1&amp;qlt=95" TargetMode="External"/><Relationship Id="rId58" Type="http://schemas.openxmlformats.org/officeDocument/2006/relationships/hyperlink" Target="https://www.bing.com/images/search?form=xlimg&amp;q=New%20Mexico" TargetMode="External"/><Relationship Id="rId74" Type="http://schemas.openxmlformats.org/officeDocument/2006/relationships/hyperlink" Target="https://www.bing.com/images/search?form=xlimg&amp;q=Rhode%20Island" TargetMode="External"/><Relationship Id="rId79" Type="http://schemas.openxmlformats.org/officeDocument/2006/relationships/hyperlink" Target="https://www.bing.com/th?id=OSK.592387ac5e24ec192ad9be5348bec458&amp;qlt=95" TargetMode="External"/><Relationship Id="rId5" Type="http://schemas.openxmlformats.org/officeDocument/2006/relationships/hyperlink" Target="https://www.bing.com/th?id=OSK.753ebef48024a78057065fde53116aa7&amp;qlt=95" TargetMode="External"/><Relationship Id="rId90" Type="http://schemas.openxmlformats.org/officeDocument/2006/relationships/hyperlink" Target="https://www.bing.com/images/search?form=xlimg&amp;q=Washington%20(state)" TargetMode="External"/><Relationship Id="rId95" Type="http://schemas.openxmlformats.org/officeDocument/2006/relationships/hyperlink" Target="https://www.bing.com/th?id=OSK.c90021b564dcb9deeb722c1768bcb07d&amp;qlt=95" TargetMode="External"/><Relationship Id="rId22" Type="http://schemas.openxmlformats.org/officeDocument/2006/relationships/hyperlink" Target="https://www.bing.com/images/search?form=xlimg&amp;q=Illinois" TargetMode="External"/><Relationship Id="rId27" Type="http://schemas.openxmlformats.org/officeDocument/2006/relationships/hyperlink" Target="https://www.bing.com/th?id=OSK.1ee03cb7dca1dce2cd8760d573bcd394&amp;qlt=95" TargetMode="External"/><Relationship Id="rId43" Type="http://schemas.openxmlformats.org/officeDocument/2006/relationships/hyperlink" Target="https://www.bing.com/th?id=OSK.323715dbb9f63cb2003a10f3d6c907c1&amp;qlt=95" TargetMode="External"/><Relationship Id="rId48" Type="http://schemas.openxmlformats.org/officeDocument/2006/relationships/hyperlink" Target="https://www.bing.com/images/search?form=xlimg&amp;q=Montana" TargetMode="External"/><Relationship Id="rId64" Type="http://schemas.openxmlformats.org/officeDocument/2006/relationships/hyperlink" Target="https://www.bing.com/images/search?form=xlimg&amp;q=North%20Dakota" TargetMode="External"/><Relationship Id="rId69" Type="http://schemas.openxmlformats.org/officeDocument/2006/relationships/hyperlink" Target="https://www.bing.com/th?id=OSK.59f6fd6fb58b5bde34d283beef8c8e65&amp;qlt=95" TargetMode="External"/><Relationship Id="rId8" Type="http://schemas.openxmlformats.org/officeDocument/2006/relationships/hyperlink" Target="https://www.bing.com/images/search?form=xlimg&amp;q=California" TargetMode="External"/><Relationship Id="rId51" Type="http://schemas.openxmlformats.org/officeDocument/2006/relationships/hyperlink" Target="https://www.bing.com/th?id=OSK.d047bd399091b856d1d14db8fb53ce58&amp;qlt=95" TargetMode="External"/><Relationship Id="rId72" Type="http://schemas.openxmlformats.org/officeDocument/2006/relationships/hyperlink" Target="https://www.bing.com/images/search?form=xlimg&amp;q=Pennsylvania" TargetMode="External"/><Relationship Id="rId80" Type="http://schemas.openxmlformats.org/officeDocument/2006/relationships/hyperlink" Target="https://www.bing.com/images/search?form=xlimg&amp;q=Tennessee" TargetMode="External"/><Relationship Id="rId85" Type="http://schemas.openxmlformats.org/officeDocument/2006/relationships/hyperlink" Target="https://www.bing.com/th?id=OSK.1cfcbb65e7439d46cfb4b0db17de4825&amp;qlt=95" TargetMode="External"/><Relationship Id="rId93" Type="http://schemas.openxmlformats.org/officeDocument/2006/relationships/hyperlink" Target="https://www.bing.com/th?id=OSK.0678bd4067f4a421f3884b05dad25be4&amp;qlt=95" TargetMode="External"/><Relationship Id="rId3" Type="http://schemas.openxmlformats.org/officeDocument/2006/relationships/hyperlink" Target="https://www.bing.com/th?id=OSK.3c540a048279aac253eac8639b1a7dad&amp;qlt=95" TargetMode="External"/><Relationship Id="rId12" Type="http://schemas.openxmlformats.org/officeDocument/2006/relationships/hyperlink" Target="https://www.bing.com/images/search?form=xlimg&amp;q=Connecticut" TargetMode="External"/><Relationship Id="rId17" Type="http://schemas.openxmlformats.org/officeDocument/2006/relationships/hyperlink" Target="https://www.bing.com/th?id=OSK.TkXocXN5FoBwxCRw_H4YlAVy62XZjJG6mqrJCXMfttE&amp;qlt=95" TargetMode="External"/><Relationship Id="rId25" Type="http://schemas.openxmlformats.org/officeDocument/2006/relationships/hyperlink" Target="https://www.bing.com/th?id=OSK.153231065b610cb99cb3435b59eccac2&amp;qlt=95" TargetMode="External"/><Relationship Id="rId33" Type="http://schemas.openxmlformats.org/officeDocument/2006/relationships/hyperlink" Target="https://www.bing.com/th?id=OSK.367e86820af0f5dacd149ad7acd83247&amp;qlt=95" TargetMode="External"/><Relationship Id="rId38" Type="http://schemas.openxmlformats.org/officeDocument/2006/relationships/hyperlink" Target="https://www.bing.com/images/search?form=xlimg&amp;q=Massachusetts" TargetMode="External"/><Relationship Id="rId46" Type="http://schemas.openxmlformats.org/officeDocument/2006/relationships/hyperlink" Target="https://www.bing.com/images/search?form=xlimg&amp;q=Missouri" TargetMode="External"/><Relationship Id="rId59" Type="http://schemas.openxmlformats.org/officeDocument/2006/relationships/hyperlink" Target="https://www.bing.com/th?id=OSK.cba7f275842a20f49b98d704e1366fd5&amp;qlt=95" TargetMode="External"/><Relationship Id="rId67" Type="http://schemas.openxmlformats.org/officeDocument/2006/relationships/hyperlink" Target="https://www.bing.com/th?id=OSK.dc4854218778b6f007a0fb39483a9a3f&amp;qlt=95" TargetMode="External"/><Relationship Id="rId20" Type="http://schemas.openxmlformats.org/officeDocument/2006/relationships/hyperlink" Target="https://www.bing.com/images/search?form=xlimg&amp;q=Idaho" TargetMode="External"/><Relationship Id="rId41" Type="http://schemas.openxmlformats.org/officeDocument/2006/relationships/hyperlink" Target="https://www.bing.com/th?id=OSK.40b19650ace0234fdb053333f72c8df0&amp;qlt=95" TargetMode="External"/><Relationship Id="rId54" Type="http://schemas.openxmlformats.org/officeDocument/2006/relationships/hyperlink" Target="https://www.bing.com/images/search?form=xlimg&amp;q=New%20Hampshire" TargetMode="External"/><Relationship Id="rId62" Type="http://schemas.openxmlformats.org/officeDocument/2006/relationships/hyperlink" Target="https://www.bing.com/images/search?form=xlimg&amp;q=North%20Carolina" TargetMode="External"/><Relationship Id="rId70" Type="http://schemas.openxmlformats.org/officeDocument/2006/relationships/hyperlink" Target="https://www.bing.com/images/search?form=xlimg&amp;q=Oregon" TargetMode="External"/><Relationship Id="rId75" Type="http://schemas.openxmlformats.org/officeDocument/2006/relationships/hyperlink" Target="https://www.bing.com/th?id=OSK.f57f7916e76fc47c2a83efc3859d6379&amp;qlt=95" TargetMode="External"/><Relationship Id="rId83" Type="http://schemas.openxmlformats.org/officeDocument/2006/relationships/hyperlink" Target="https://www.bing.com/th?id=OSK.1973703d864373b47ab825b2a978ab2d&amp;qlt=95" TargetMode="External"/><Relationship Id="rId88" Type="http://schemas.openxmlformats.org/officeDocument/2006/relationships/hyperlink" Target="https://www.bing.com/images/search?form=xlimg&amp;q=Virginia" TargetMode="External"/><Relationship Id="rId91" Type="http://schemas.openxmlformats.org/officeDocument/2006/relationships/hyperlink" Target="https://www.bing.com/th?id=OSK.b1c658d27e8d1f33822457c8ff27793b&amp;qlt=95" TargetMode="External"/><Relationship Id="rId96" Type="http://schemas.openxmlformats.org/officeDocument/2006/relationships/hyperlink" Target="https://www.bing.com/images/search?form=xlimg&amp;q=Wyoming" TargetMode="External"/><Relationship Id="rId1" Type="http://schemas.openxmlformats.org/officeDocument/2006/relationships/hyperlink" Target="https://www.bing.com/th?id=OSK.96504eb3b24d83901c02e94131e1d16d&amp;qlt=95" TargetMode="External"/><Relationship Id="rId6" Type="http://schemas.openxmlformats.org/officeDocument/2006/relationships/hyperlink" Target="https://www.bing.com/images/search?form=xlimg&amp;q=Arkansas" TargetMode="External"/><Relationship Id="rId15" Type="http://schemas.openxmlformats.org/officeDocument/2006/relationships/hyperlink" Target="https://www.bing.com/th?id=OSK.5c9644308dc1fc218d48a103b8cf93f9&amp;qlt=95" TargetMode="External"/><Relationship Id="rId23" Type="http://schemas.openxmlformats.org/officeDocument/2006/relationships/hyperlink" Target="https://www.bing.com/th?id=OSK.4ff7d688245f99bc5db3bd5b106d2ad0&amp;qlt=95" TargetMode="External"/><Relationship Id="rId28" Type="http://schemas.openxmlformats.org/officeDocument/2006/relationships/hyperlink" Target="https://www.bing.com/images/search?form=xlimg&amp;q=Kansas" TargetMode="External"/><Relationship Id="rId36" Type="http://schemas.openxmlformats.org/officeDocument/2006/relationships/hyperlink" Target="https://www.bing.com/images/search?form=xlimg&amp;q=Maryland" TargetMode="External"/><Relationship Id="rId49" Type="http://schemas.openxmlformats.org/officeDocument/2006/relationships/hyperlink" Target="https://www.bing.com/th?id=OSK.09fb0d37cacee3c3feb04b7452bd8436&amp;qlt=95" TargetMode="External"/><Relationship Id="rId57" Type="http://schemas.openxmlformats.org/officeDocument/2006/relationships/hyperlink" Target="https://www.bing.com/th?id=OSK.0fdd9d38459c62ca5b483a2e70bce404&amp;qlt=95" TargetMode="External"/><Relationship Id="rId10" Type="http://schemas.openxmlformats.org/officeDocument/2006/relationships/hyperlink" Target="https://www.bing.com/images/search?form=xlimg&amp;q=Colorado" TargetMode="External"/><Relationship Id="rId31" Type="http://schemas.openxmlformats.org/officeDocument/2006/relationships/hyperlink" Target="https://www.bing.com/th?id=OSK.fa968de5bc9179e15dd5970b87b94444&amp;qlt=95" TargetMode="External"/><Relationship Id="rId44" Type="http://schemas.openxmlformats.org/officeDocument/2006/relationships/hyperlink" Target="https://www.bing.com/images/search?form=xlimg&amp;q=Mississippi" TargetMode="External"/><Relationship Id="rId52" Type="http://schemas.openxmlformats.org/officeDocument/2006/relationships/hyperlink" Target="https://www.bing.com/images/search?form=xlimg&amp;q=Nevada" TargetMode="External"/><Relationship Id="rId60" Type="http://schemas.openxmlformats.org/officeDocument/2006/relationships/hyperlink" Target="https://www.bing.com/images/search?form=xlimg&amp;q=New%20York%20(state)" TargetMode="External"/><Relationship Id="rId65" Type="http://schemas.openxmlformats.org/officeDocument/2006/relationships/hyperlink" Target="https://www.bing.com/th?id=OSK.28bd4a5560f6884fc55949e0018e908f&amp;qlt=95" TargetMode="External"/><Relationship Id="rId73" Type="http://schemas.openxmlformats.org/officeDocument/2006/relationships/hyperlink" Target="https://www.bing.com/th?id=OSK.8836cf6b96e037858c8bcf7fe60e2737&amp;qlt=95" TargetMode="External"/><Relationship Id="rId78" Type="http://schemas.openxmlformats.org/officeDocument/2006/relationships/hyperlink" Target="https://www.bing.com/images/search?form=xlimg&amp;q=South%20Dakota" TargetMode="External"/><Relationship Id="rId81" Type="http://schemas.openxmlformats.org/officeDocument/2006/relationships/hyperlink" Target="https://www.bing.com/th?id=OSK.64a722b3d40292398291610dc8c47d2c&amp;qlt=95" TargetMode="External"/><Relationship Id="rId86" Type="http://schemas.openxmlformats.org/officeDocument/2006/relationships/hyperlink" Target="https://www.bing.com/images/search?form=xlimg&amp;q=Vermont" TargetMode="External"/><Relationship Id="rId94" Type="http://schemas.openxmlformats.org/officeDocument/2006/relationships/hyperlink" Target="https://www.bing.com/images/search?form=xlimg&amp;q=Wisconsin" TargetMode="External"/><Relationship Id="rId4" Type="http://schemas.openxmlformats.org/officeDocument/2006/relationships/hyperlink" Target="https://www.bing.com/images/search?form=xlimg&amp;q=Arizona" TargetMode="External"/><Relationship Id="rId9" Type="http://schemas.openxmlformats.org/officeDocument/2006/relationships/hyperlink" Target="https://www.bing.com/th?id=OSK.e3cff3492e954506af4fb2c8552f6135&amp;qlt=95" TargetMode="External"/><Relationship Id="rId13" Type="http://schemas.openxmlformats.org/officeDocument/2006/relationships/hyperlink" Target="https://www.bing.com/th?id=OSK.c3142df960c4f8117185ab608e4271fc&amp;qlt=95" TargetMode="External"/><Relationship Id="rId18" Type="http://schemas.openxmlformats.org/officeDocument/2006/relationships/hyperlink" Target="https://www.bing.com/images/search?form=xlimg&amp;q=Georgia%20(U.S.%20state)" TargetMode="External"/><Relationship Id="rId39" Type="http://schemas.openxmlformats.org/officeDocument/2006/relationships/hyperlink" Target="https://www.bing.com/th?id=OSK.5e5edbee64005edbf411df0671fae1da&amp;qlt=95" TargetMode="External"/><Relationship Id="rId34" Type="http://schemas.openxmlformats.org/officeDocument/2006/relationships/hyperlink" Target="https://www.bing.com/images/search?form=xlimg&amp;q=Maine" TargetMode="External"/><Relationship Id="rId50" Type="http://schemas.openxmlformats.org/officeDocument/2006/relationships/hyperlink" Target="https://www.bing.com/images/search?form=xlimg&amp;q=Nebraska" TargetMode="External"/><Relationship Id="rId55" Type="http://schemas.openxmlformats.org/officeDocument/2006/relationships/hyperlink" Target="https://www.bing.com/th?id=OSK.d060a4e78cf97d149f53a30e070b68ca&amp;qlt=95" TargetMode="External"/><Relationship Id="rId76" Type="http://schemas.openxmlformats.org/officeDocument/2006/relationships/hyperlink" Target="https://www.bing.com/images/search?form=xlimg&amp;q=South%20Carolina" TargetMode="External"/><Relationship Id="rId7" Type="http://schemas.openxmlformats.org/officeDocument/2006/relationships/hyperlink" Target="https://www.bing.com/th?id=OSK.00be164b931c0a9427c0a2ebdae3e140&amp;qlt=95" TargetMode="External"/><Relationship Id="rId71" Type="http://schemas.openxmlformats.org/officeDocument/2006/relationships/hyperlink" Target="https://www.bing.com/th?id=OSK.7bfbead25a8cd788f9ef5c17097be1bc&amp;qlt=95" TargetMode="External"/><Relationship Id="rId92" Type="http://schemas.openxmlformats.org/officeDocument/2006/relationships/hyperlink" Target="https://www.bing.com/images/search?form=xlimg&amp;q=West%20Virginia" TargetMode="External"/><Relationship Id="rId2" Type="http://schemas.openxmlformats.org/officeDocument/2006/relationships/hyperlink" Target="https://www.bing.com/images/search?form=xlimg&amp;q=Alabama" TargetMode="External"/><Relationship Id="rId29" Type="http://schemas.openxmlformats.org/officeDocument/2006/relationships/hyperlink" Target="https://www.bing.com/th?id=OSK.e751b37b293608b5e613743d1502ad91&amp;qlt=95" TargetMode="External"/><Relationship Id="rId24" Type="http://schemas.openxmlformats.org/officeDocument/2006/relationships/hyperlink" Target="https://www.bing.com/images/search?form=xlimg&amp;q=Indiana" TargetMode="External"/><Relationship Id="rId40" Type="http://schemas.openxmlformats.org/officeDocument/2006/relationships/hyperlink" Target="https://www.bing.com/images/search?form=xlimg&amp;q=Michigan" TargetMode="External"/><Relationship Id="rId45" Type="http://schemas.openxmlformats.org/officeDocument/2006/relationships/hyperlink" Target="https://www.bing.com/th?id=OSK.1cd4f85af3824efb5042b916ad3717a9&amp;qlt=95" TargetMode="External"/><Relationship Id="rId66" Type="http://schemas.openxmlformats.org/officeDocument/2006/relationships/hyperlink" Target="https://www.bing.com/images/search?form=xlimg&amp;q=Ohio" TargetMode="External"/><Relationship Id="rId87" Type="http://schemas.openxmlformats.org/officeDocument/2006/relationships/hyperlink" Target="https://www.bing.com/th?id=OSK.14d323e3784d30722d6785a6cef8f9c3&amp;qlt=95" TargetMode="External"/><Relationship Id="rId61" Type="http://schemas.openxmlformats.org/officeDocument/2006/relationships/hyperlink" Target="https://www.bing.com/th?id=OSK.03c72211b35cb109bcdc7d51ef4f03c5&amp;qlt=95" TargetMode="External"/><Relationship Id="rId82" Type="http://schemas.openxmlformats.org/officeDocument/2006/relationships/hyperlink" Target="https://www.bing.com/images/search?form=xlimg&amp;q=Texas" TargetMode="External"/><Relationship Id="rId19" Type="http://schemas.openxmlformats.org/officeDocument/2006/relationships/hyperlink" Target="https://www.bing.com/th?id=OSK.82338761f223882a4fcd0a92801d2f03&amp;qlt=95" TargetMode="External"/><Relationship Id="rId14" Type="http://schemas.openxmlformats.org/officeDocument/2006/relationships/hyperlink" Target="https://www.bing.com/images/search?form=xlimg&amp;q=Delaware" TargetMode="External"/><Relationship Id="rId30" Type="http://schemas.openxmlformats.org/officeDocument/2006/relationships/hyperlink" Target="https://www.bing.com/images/search?form=xlimg&amp;q=Kentucky" TargetMode="External"/><Relationship Id="rId35" Type="http://schemas.openxmlformats.org/officeDocument/2006/relationships/hyperlink" Target="https://www.bing.com/th?id=OSK.d483d5dc76abe8ffbb564ee6e0ff5866&amp;qlt=95" TargetMode="External"/><Relationship Id="rId56" Type="http://schemas.openxmlformats.org/officeDocument/2006/relationships/hyperlink" Target="https://www.bing.com/images/search?form=xlimg&amp;q=New%20Jersey" TargetMode="External"/><Relationship Id="rId77" Type="http://schemas.openxmlformats.org/officeDocument/2006/relationships/hyperlink" Target="https://www.bing.com/th?id=OSK.ce2e5180d9b117e617e17fc235f4e569&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Srd>
</file>

<file path=xl/richData/rdarray.xml><?xml version="1.0" encoding="utf-8"?>
<arrayData xmlns="http://schemas.microsoft.com/office/spreadsheetml/2017/richdata2" count="55">
  <a r="2">
    <v t="r">10</v>
    <v t="r">11</v>
  </a>
  <a r="1">
    <v t="s">English language</v>
  </a>
  <a r="1">
    <v t="s">Central Time Zone</v>
  </a>
  <a r="4">
    <v t="r">45</v>
    <v t="r">46</v>
    <v t="r">47</v>
    <v t="r">48</v>
  </a>
  <a r="2">
    <v t="r">80</v>
    <v t="r">81</v>
  </a>
  <a r="2">
    <v t="r">111</v>
    <v t="r">112</v>
  </a>
  <a r="1">
    <v t="s">Pacific Time Zone</v>
  </a>
  <a r="2">
    <v t="r">144</v>
    <v t="r">145</v>
  </a>
  <a r="2">
    <v t="r">176</v>
    <v t="r">177</v>
  </a>
  <a r="1">
    <v t="s">Eastern Time Zone</v>
  </a>
  <a r="2">
    <v t="r">208</v>
    <v t="r">209</v>
  </a>
  <a r="2">
    <v t="r">237</v>
    <v t="r">238</v>
  </a>
  <a r="2">
    <v t="r">264</v>
    <v t="r">265</v>
  </a>
  <a r="2">
    <v t="r">290</v>
    <v t="r">291</v>
  </a>
  <a r="2">
    <v t="r">318</v>
    <v t="r">319</v>
  </a>
  <a r="2">
    <v t="r">345</v>
    <v t="r">346</v>
  </a>
  <a r="2">
    <v t="r">371</v>
    <v t="r">372</v>
  </a>
  <a r="2">
    <v t="r">397</v>
    <v t="r">398</v>
  </a>
  <a r="2">
    <v t="r">422</v>
    <v t="r">423</v>
  </a>
  <a r="2">
    <v t="r">449</v>
    <v t="r">450</v>
  </a>
  <a r="1">
    <v t="r">476</v>
  </a>
  <a r="2">
    <v t="r">501</v>
    <v t="r">502</v>
  </a>
  <a r="2">
    <v t="r">526</v>
    <v t="r">527</v>
  </a>
  <a r="2">
    <v t="r">551</v>
    <v t="r">552</v>
  </a>
  <a r="2">
    <v t="r">578</v>
    <v t="r">579</v>
  </a>
  <a r="2">
    <v t="r">602</v>
    <v t="r">603</v>
  </a>
  <a r="2">
    <v t="r">627</v>
    <v t="r">628</v>
  </a>
  <a r="2">
    <v t="r">648</v>
    <v t="r">649</v>
  </a>
  <a r="2">
    <v t="r">676</v>
    <v t="r">677</v>
  </a>
  <a r="2">
    <v t="r">701</v>
    <v t="r">702</v>
  </a>
  <a r="2">
    <v t="s">Pacific Time Zone</v>
    <v t="s">Mountain Time Zone</v>
  </a>
  <a r="1">
    <v t="r">728</v>
  </a>
  <a r="4">
    <v t="r">751</v>
    <v t="r">752</v>
    <v t="r">753</v>
    <v t="r">754</v>
  </a>
  <a r="2">
    <v t="r">777</v>
    <v t="r">778</v>
  </a>
  <a r="4">
    <v t="r">798</v>
    <v t="r">799</v>
    <v t="r">800</v>
    <v t="r">801</v>
  </a>
  <a r="2">
    <v t="r">822</v>
    <v t="r">823</v>
  </a>
  <a r="2">
    <v t="r">846</v>
    <v t="r">847</v>
  </a>
  <a r="2">
    <v t="r">869</v>
    <v t="r">870</v>
  </a>
  <a r="4">
    <v t="r">891</v>
    <v t="r">892</v>
    <v t="r">893</v>
    <v t="r">894</v>
  </a>
  <a r="2">
    <v t="r">916</v>
    <v t="r">917</v>
  </a>
  <a r="2">
    <v t="r">938</v>
    <v t="r">939</v>
  </a>
  <a r="2">
    <v t="r">960</v>
    <v t="r">961</v>
  </a>
  <a r="2">
    <v t="r">982</v>
    <v t="r">983</v>
  </a>
  <a r="2">
    <v t="r">1005</v>
    <v t="r">1006</v>
  </a>
  <a r="4">
    <v t="r">1026</v>
    <v t="r">1027</v>
    <v t="r">1028</v>
    <v t="r">1029</v>
  </a>
  <a r="2">
    <v t="s">Eastern Time Zone</v>
    <v t="s">Central Time Zone</v>
  </a>
  <a r="2">
    <v t="r">1050</v>
    <v t="r">1051</v>
  </a>
  <a r="2">
    <v t="r">1073</v>
    <v t="r">1074</v>
  </a>
  <a r="1">
    <v t="s">Mountain Time Zone</v>
  </a>
  <a r="2">
    <v t="r">1099</v>
    <v t="r">1100</v>
  </a>
  <a r="2">
    <v t="r">1121</v>
    <v t="r">1122</v>
  </a>
  <a r="2">
    <v t="r">1143</v>
    <v t="r">1144</v>
  </a>
  <a r="2">
    <v t="r">1166</v>
    <v t="r">1167</v>
  </a>
  <a r="2">
    <v t="r">1191</v>
    <v t="r">1192</v>
  </a>
  <a r="2">
    <v t="r">1212</v>
    <v t="r">1213</v>
  </a>
</arrayData>
</file>

<file path=xl/richData/rdrichvalue.xml><?xml version="1.0" encoding="utf-8"?>
<rvData xmlns="http://schemas.microsoft.com/office/spreadsheetml/2017/richdata" count="1223">
  <rv s="0">
    <fb>5024279</fb>
    <v>0</v>
  </rv>
  <rv s="1">
    <v>536870912</v>
    <v>Alabama</v>
    <v>376f8b06-52f6-4e72-a31d-311a3563e645</v>
    <v>en-CA</v>
    <v>Map</v>
  </rv>
  <rv s="0">
    <fb>135765</fb>
    <v>0</v>
  </rv>
  <rv s="0">
    <fb>15001</fb>
    <v>0</v>
  </rv>
  <rv s="1">
    <v>536870912</v>
    <v>Montgomery</v>
    <v>94461fee-ea89-40c8-9fd7-0fb277396c57</v>
    <v>en-CA</v>
    <v>Map</v>
  </rv>
  <rv s="1">
    <v>536870912</v>
    <v>United States of America</v>
    <v>5232ed96-85b1-2edb-12c6-63e6c597a1de</v>
    <v>en-CA</v>
    <v>Map</v>
  </rv>
  <rv s="0">
    <fb>1848325</fb>
    <v>0</v>
  </rv>
  <rv s="0">
    <fb>2230185</fb>
    <v>0</v>
  </rv>
  <rv s="2">
    <v>0</v>
    <v>10</v>
    <v>1</v>
    <v>7</v>
    <v>0</v>
    <v>Image of Alabama</v>
  </rv>
  <rv s="1">
    <v>536870912</v>
    <v>Huntsville</v>
    <v>137418fd-4a88-44b7-82ae-882366c96167</v>
    <v>en-CA</v>
    <v>Map</v>
  </rv>
  <rv s="1">
    <v>805306368</v>
    <v>Kay Ivey (Governor)</v>
    <v>a2f77bba-b8e2-c4d5-614a-3373a005b8ad</v>
    <v>en-CA</v>
    <v>Generic</v>
  </rv>
  <rv s="1">
    <v>805306368</v>
    <v>Will Ainsworth (Lieutenant governor)</v>
    <v>94c54ae1-f876-5341-9b94-0f826d9b10a6</v>
    <v>en-CA</v>
    <v>Generic</v>
  </rv>
  <rv s="3">
    <v>0</v>
  </rv>
  <rv s="4">
    <v>https://www.bing.com/search?q=alabama&amp;form=skydnc</v>
    <v>Learn more on Bing</v>
  </rv>
  <rv s="0">
    <fb>717</fb>
    <v>12</v>
  </rv>
  <rv s="0">
    <fb>43623</fb>
    <v>12</v>
  </rv>
  <rv s="0">
    <fb>125500</fb>
    <v>12</v>
  </rv>
  <rv s="3">
    <v>1</v>
  </rv>
  <rv s="0">
    <fb>2.5499999999999998</fb>
    <v>13</v>
  </rv>
  <rv s="0">
    <fb>1.7000000000000001E-2</fb>
    <v>14</v>
  </rv>
  <rv s="0">
    <fb>0.157</fb>
    <v>14</v>
  </rv>
  <rv s="0">
    <fb>6.9999999999999993E-3</fb>
    <v>15</v>
  </rv>
  <rv s="0">
    <fb>1.3999999999999999E-2</fb>
    <v>14</v>
  </rv>
  <rv s="0">
    <fb>0.23499999999999999</fb>
    <v>14</v>
  </rv>
  <rv s="0">
    <fb>0.26800000000000002</fb>
    <v>14</v>
  </rv>
  <rv s="0">
    <fb>3.5000000000000003E-2</fb>
    <v>14</v>
  </rv>
  <rv s="0">
    <fb>0.84299999999999997</fb>
    <v>14</v>
  </rv>
  <rv s="0">
    <fb>4.2000000000000003E-2</fb>
    <v>14</v>
  </rv>
  <rv s="0">
    <fb>0.57999999999999996</fb>
    <v>14</v>
  </rv>
  <rv s="0">
    <fb>1E-3</fb>
    <v>14</v>
  </rv>
  <rv s="0">
    <fb>0.11800000000000001</fb>
    <v>14</v>
  </rv>
  <rv s="0">
    <fb>1.6E-2</fb>
    <v>14</v>
  </rv>
  <rv s="0">
    <fb>0.22699999999999998</fb>
    <v>14</v>
  </rv>
  <rv s="0">
    <fb>0.06</fb>
    <v>14</v>
  </rv>
  <rv s="0">
    <fb>0.69499999999999995</fb>
    <v>14</v>
  </rv>
  <rv s="3">
    <v>2</v>
  </rv>
  <rv s="5">
    <v>#VALUE!</v>
    <v>en-CA</v>
    <v>376f8b06-52f6-4e72-a31d-311a3563e645</v>
    <v>536870912</v>
    <v>1</v>
    <v>5</v>
    <v>6</v>
    <v>Alabama</v>
    <v>8</v>
    <v>9</v>
    <v>Map</v>
    <v>10</v>
    <v>11</v>
    <v>US-AL</v>
    <v>2</v>
    <v>3</v>
    <v>4</v>
    <v>5</v>
    <v>Alabama is a state in the Southeastern region of the United States. It borders Tennessee to the north, Georgia to the east, Florida and the Gulf of Mexico to the south, and Mississippi to the west. Alabama is the 30th largest by area and the ...</v>
    <v>6</v>
    <v>7</v>
    <v>8</v>
    <v>9</v>
    <v>12</v>
    <v>13</v>
    <v>14</v>
    <v>15</v>
    <v>16</v>
    <v>Alabama</v>
    <v>17</v>
    <v>18</v>
    <v>0</v>
    <v>19</v>
    <v>20</v>
    <v>21</v>
    <v>22</v>
    <v>23</v>
    <v>24</v>
    <v>25</v>
    <v>26</v>
    <v>27</v>
    <v>28</v>
    <v>29</v>
    <v>30</v>
    <v>31</v>
    <v>32</v>
    <v>33</v>
    <v>34</v>
    <v>35</v>
    <v>Alabama</v>
    <v>mdp/vdpid/1003</v>
  </rv>
  <rv s="0">
    <fb>7151502</fb>
    <v>0</v>
  </rv>
  <rv s="1">
    <v>536870912</v>
    <v>Arizona</v>
    <v>bf973f46-5962-4997-a7ba-a05f1aa2a9f9</v>
    <v>en-CA</v>
    <v>Map</v>
  </rv>
  <rv s="0">
    <fb>295234</fb>
    <v>0</v>
  </rv>
  <rv s="0">
    <fb>35578</fb>
    <v>0</v>
  </rv>
  <rv s="1">
    <v>536870912</v>
    <v>Phoenix</v>
    <v>b06044c3-41e1-4e2a-bba7-27a29bba8ea9</v>
    <v>en-CA</v>
    <v>Map</v>
  </rv>
  <rv s="0">
    <fb>2412212</fb>
    <v>0</v>
  </rv>
  <rv s="0">
    <fb>2961003</fb>
    <v>0</v>
  </rv>
  <rv s="2">
    <v>1</v>
    <v>10</v>
    <v>16</v>
    <v>7</v>
    <v>0</v>
    <v>Image of Arizona</v>
  </rv>
  <rv s="1">
    <v>805306368</v>
    <v>Katie Hobbs (Governor)</v>
    <v>05adb62e-e735-4e07-b8db-01b500d8f313</v>
    <v>en-CA</v>
    <v>Generic</v>
  </rv>
  <rv s="1">
    <v>805306368</v>
    <v>Adrian Fontes (Secretary of state)</v>
    <v>0c546f0f-c55b-c9c4-74cd-81b6c0d421d9</v>
    <v>en-CA</v>
    <v>Generic</v>
  </rv>
  <rv s="1">
    <v>805306368</v>
    <v>Kyrsten Sinema (Senate)</v>
    <v>2f185901-4947-b2cf-2efe-d31d7695ad38</v>
    <v>en-CA</v>
    <v>Generic</v>
  </rv>
  <rv s="1">
    <v>805306368</v>
    <v>Mark Kelly (Senate)</v>
    <v>7378c94d-66d6-3a6c-42fd-639c9bfc1491</v>
    <v>en-CA</v>
    <v>Generic</v>
  </rv>
  <rv s="3">
    <v>3</v>
  </rv>
  <rv s="4">
    <v>https://www.bing.com/search?q=arizona&amp;form=skydnc</v>
    <v>Learn more on Bing</v>
  </rv>
  <rv s="0">
    <fb>913</fb>
    <v>12</v>
  </rv>
  <rv s="0">
    <fb>50255</fb>
    <v>12</v>
  </rv>
  <rv s="0">
    <fb>167500</fb>
    <v>12</v>
  </rv>
  <rv s="0">
    <fb>2.69</fb>
    <v>13</v>
  </rv>
  <rv s="0">
    <fb>8.4000000000000005E-2</fb>
    <v>14</v>
  </rv>
  <rv s="0">
    <fb>0.16399999999999998</fb>
    <v>14</v>
  </rv>
  <rv s="0">
    <fb>5.2999999999999999E-2</fb>
    <v>15</v>
  </rv>
  <rv s="0">
    <fb>3.4000000000000002E-2</fb>
    <v>14</v>
  </rv>
  <rv s="0">
    <fb>0.27500000000000002</fb>
    <v>14</v>
  </rv>
  <rv s="0">
    <fb>4.8000000000000001E-2</fb>
    <v>14</v>
  </rv>
  <rv s="0">
    <fb>0.13500000000000001</fb>
    <v>14</v>
  </rv>
  <rv s="0">
    <fb>0.86</fb>
    <v>14</v>
  </rv>
  <rv s="0">
    <fb>0.307</fb>
    <v>14</v>
  </rv>
  <rv s="0">
    <fb>0.59299999999999997</fb>
    <v>14</v>
  </rv>
  <rv s="0">
    <fb>3.0000000000000001E-3</fb>
    <v>14</v>
  </rv>
  <rv s="0">
    <fb>8.199999999999999E-2</fb>
    <v>14</v>
  </rv>
  <rv s="0">
    <fb>2.7000000000000003E-2</fb>
    <v>14</v>
  </rv>
  <rv s="0">
    <fb>0.23800000000000002</fb>
    <v>14</v>
  </rv>
  <rv s="0">
    <fb>6.3E-2</fb>
    <v>14</v>
  </rv>
  <rv s="0">
    <fb>0.83499999999999996</fb>
    <v>14</v>
  </rv>
  <rv s="6">
    <v>#VALUE!</v>
    <v>en-CA</v>
    <v>bf973f46-5962-4997-a7ba-a05f1aa2a9f9</v>
    <v>536870912</v>
    <v>1</v>
    <v>19</v>
    <v>20</v>
    <v>Arizona</v>
    <v>8</v>
    <v>9</v>
    <v>Map</v>
    <v>10</v>
    <v>11</v>
    <v>US-AZ</v>
    <v>39</v>
    <v>40</v>
    <v>41</v>
    <v>5</v>
    <v>Arizona is a state in the Southwestern region of the United States. Arizona is part of the Four Corners region with Utah to the north, Colorado to the northeast, and New Mexico to the east; its other neighboring states are Nevada to the ...</v>
    <v>42</v>
    <v>43</v>
    <v>44</v>
    <v>41</v>
    <v>49</v>
    <v>50</v>
    <v>51</v>
    <v>52</v>
    <v>53</v>
    <v>Arizona</v>
    <v>17</v>
    <v>54</v>
    <v>37</v>
    <v>55</v>
    <v>56</v>
    <v>57</v>
    <v>58</v>
    <v>59</v>
    <v>60</v>
    <v>61</v>
    <v>62</v>
    <v>63</v>
    <v>64</v>
    <v>65</v>
    <v>66</v>
    <v>67</v>
    <v>68</v>
    <v>69</v>
    <v>70</v>
    <v>Arizona</v>
    <v>mdp/vdpid/1945</v>
  </rv>
  <rv s="0">
    <fb>3011524</fb>
    <v>0</v>
  </rv>
  <rv s="1">
    <v>536870912</v>
    <v>Arkansas</v>
    <v>b939db72-08f2-4ea6-a16a-a53bf32e6612</v>
    <v>en-CA</v>
    <v>Map</v>
  </rv>
  <rv s="0">
    <fb>137733</fb>
    <v>0</v>
  </rv>
  <rv s="0">
    <fb>9474</fb>
    <v>0</v>
  </rv>
  <rv s="1">
    <v>536870912</v>
    <v>Little Rock</v>
    <v>2039fcee-c7a5-4241-930b-d2c6d17bae74</v>
    <v>en-CA</v>
    <v>Map</v>
  </rv>
  <rv s="0">
    <fb>1138025</fb>
    <v>0</v>
  </rv>
  <rv s="0">
    <fb>1354762</fb>
    <v>0</v>
  </rv>
  <rv s="2">
    <v>2</v>
    <v>10</v>
    <v>21</v>
    <v>7</v>
    <v>0</v>
    <v>Image of Arkansas</v>
  </rv>
  <rv s="1">
    <v>805306368</v>
    <v>Sarah Huckabee Sanders (Governor)</v>
    <v>794a8222-ef7c-184f-be8d-1e95d28290a2</v>
    <v>en-CA</v>
    <v>Generic</v>
  </rv>
  <rv s="1">
    <v>805306368</v>
    <v>Leslie Rutledge (Lieutenant governor)</v>
    <v>1df1c81e-109f-d6a6-5a0a-52a5e8e4ee06</v>
    <v>en-CA</v>
    <v>Generic</v>
  </rv>
  <rv s="3">
    <v>4</v>
  </rv>
  <rv s="4">
    <v>https://www.bing.com/search?q=arkansas&amp;form=skydnc</v>
    <v>Learn more on Bing</v>
  </rv>
  <rv s="0">
    <fb>677</fb>
    <v>12</v>
  </rv>
  <rv s="0">
    <fb>41371</fb>
    <v>12</v>
  </rv>
  <rv s="0">
    <fb>111400</fb>
    <v>12</v>
  </rv>
  <rv s="0">
    <fb>2.5299999999999998</fb>
    <v>13</v>
  </rv>
  <rv s="0">
    <fb>2.5000000000000001E-2</fb>
    <v>14</v>
  </rv>
  <rv s="0">
    <fb>0.16</fb>
    <v>14</v>
  </rv>
  <rv s="0">
    <fb>0.01</fb>
    <v>15</v>
  </rv>
  <rv s="0">
    <fb>0.21100000000000002</fb>
    <v>14</v>
  </rv>
  <rv s="0">
    <fb>4.7E-2</fb>
    <v>14</v>
  </rv>
  <rv s="0">
    <fb>0.84799999999999998</fb>
    <v>14</v>
  </rv>
  <rv s="0">
    <fb>7.2000000000000008E-2</fb>
    <v>14</v>
  </rv>
  <rv s="0">
    <fb>0.58499999999999996</fb>
    <v>14</v>
  </rv>
  <rv s="0">
    <fb>0.12300000000000001</fb>
    <v>14</v>
  </rv>
  <rv s="0">
    <fb>0.02</fb>
    <v>14</v>
  </rv>
  <rv s="0">
    <fb>0.23699999999999999</fb>
    <v>14</v>
  </rv>
  <rv s="0">
    <fb>6.4000000000000001E-2</fb>
    <v>14</v>
  </rv>
  <rv s="0">
    <fb>0.79500000000000004</fb>
    <v>14</v>
  </rv>
  <rv s="5">
    <v>#VALUE!</v>
    <v>en-CA</v>
    <v>b939db72-08f2-4ea6-a16a-a53bf32e6612</v>
    <v>536870912</v>
    <v>1</v>
    <v>24</v>
    <v>6</v>
    <v>Arkansas</v>
    <v>8</v>
    <v>9</v>
    <v>Map</v>
    <v>10</v>
    <v>11</v>
    <v>US-AR</v>
    <v>74</v>
    <v>75</v>
    <v>76</v>
    <v>5</v>
    <v>Arkansas is a landlocked state in the South Central region of the Southern United States. It borders Missouri to the north, Tennessee and Mississippi to the east, Louisiana to the south, Texas to the southwest, and Oklahoma to the west. Its name ...</v>
    <v>77</v>
    <v>78</v>
    <v>79</v>
    <v>76</v>
    <v>82</v>
    <v>83</v>
    <v>84</v>
    <v>85</v>
    <v>86</v>
    <v>Arkansas</v>
    <v>17</v>
    <v>87</v>
    <v>72</v>
    <v>88</v>
    <v>89</v>
    <v>90</v>
    <v>31</v>
    <v>91</v>
    <v>20</v>
    <v>92</v>
    <v>93</v>
    <v>94</v>
    <v>95</v>
    <v>65</v>
    <v>96</v>
    <v>97</v>
    <v>98</v>
    <v>99</v>
    <v>100</v>
    <v>35</v>
    <v>Arkansas</v>
    <v>mdp/vdpid/1951</v>
  </rv>
  <rv s="0">
    <fb>39538223</fb>
    <v>0</v>
  </rv>
  <rv s="1">
    <v>536870912</v>
    <v>California</v>
    <v>3009d91d-d582-4c34-85ba-772ba09e5be1</v>
    <v>en-CA</v>
    <v>Map</v>
  </rv>
  <rv s="0">
    <fb>423970</fb>
    <v>0</v>
  </rv>
  <rv s="0">
    <fb>102350</fb>
    <v>0</v>
  </rv>
  <rv s="1">
    <v>536870912</v>
    <v>Sacramento</v>
    <v>4a1a8070-cc3d-4060-af9c-08ccbbca73d7</v>
    <v>en-CA</v>
    <v>Map</v>
  </rv>
  <rv s="0">
    <fb>12717801</fb>
    <v>0</v>
  </rv>
  <rv s="0">
    <fb>14060525</fb>
    <v>0</v>
  </rv>
  <rv s="2">
    <v>3</v>
    <v>10</v>
    <v>25</v>
    <v>7</v>
    <v>0</v>
    <v>Image of California</v>
  </rv>
  <rv s="1">
    <v>536870912</v>
    <v>Los Angeles</v>
    <v>9958ca5c-ea31-4e71-8a17-bd1e7839c723</v>
    <v>en-CA</v>
    <v>Map</v>
  </rv>
  <rv s="1">
    <v>805306368</v>
    <v>Gavin Newsom (Governor)</v>
    <v>ddd0ecbf-d7a9-4913-80c4-8eca3d95b4f2</v>
    <v>en-CA</v>
    <v>Generic</v>
  </rv>
  <rv s="1">
    <v>805306368</v>
    <v>Eleni Kounalakis (Lieutenant governor)</v>
    <v>c8b4c34f-e58f-d4cc-2651-1b432d67c11a</v>
    <v>en-CA</v>
    <v>Generic</v>
  </rv>
  <rv s="3">
    <v>5</v>
  </rv>
  <rv s="4">
    <v>https://www.bing.com/search?q=california&amp;form=skydnc</v>
    <v>Learn more on Bing</v>
  </rv>
  <rv s="0">
    <fb>1255</fb>
    <v>12</v>
  </rv>
  <rv s="0">
    <fb>61818</fb>
    <v>12</v>
  </rv>
  <rv s="0">
    <fb>385500</fb>
    <v>12</v>
  </rv>
  <rv s="0">
    <fb>2.96</fb>
    <v>13</v>
  </rv>
  <rv s="0">
    <fb>5.4000000000000006E-2</fb>
    <v>14</v>
  </rv>
  <rv s="0">
    <fb>0.13300000000000001</fb>
    <v>14</v>
  </rv>
  <rv s="0">
    <fb>1.7000000000000001E-2</fb>
    <v>15</v>
  </rv>
  <rv s="0">
    <fb>0.14699999999999999</fb>
    <v>14</v>
  </rv>
  <rv s="0">
    <fb>0.314</fb>
    <v>14</v>
  </rv>
  <rv s="0">
    <fb>6.5000000000000002E-2</fb>
    <v>14</v>
  </rv>
  <rv s="0">
    <fb>0.27</fb>
    <v>14</v>
  </rv>
  <rv s="0">
    <fb>0.81799999999999995</fb>
    <v>14</v>
  </rv>
  <rv s="0">
    <fb>0.38799999999999996</fb>
    <v>14</v>
  </rv>
  <rv s="0">
    <fb>0.63100000000000001</fb>
    <v>14</v>
  </rv>
  <rv s="0">
    <fb>5.0000000000000001E-3</fb>
    <v>14</v>
  </rv>
  <rv s="0">
    <fb>6.8000000000000005E-2</fb>
    <v>14</v>
  </rv>
  <rv s="0">
    <fb>3.7999999999999999E-2</fb>
    <v>14</v>
  </rv>
  <rv s="0">
    <fb>0.23300000000000001</fb>
    <v>14</v>
  </rv>
  <rv s="0">
    <fb>0.72900000000000009</fb>
    <v>14</v>
  </rv>
  <rv s="3">
    <v>6</v>
  </rv>
  <rv s="5">
    <v>#VALUE!</v>
    <v>en-CA</v>
    <v>3009d91d-d582-4c34-85ba-772ba09e5be1</v>
    <v>536870912</v>
    <v>1</v>
    <v>28</v>
    <v>6</v>
    <v>California</v>
    <v>8</v>
    <v>9</v>
    <v>Map</v>
    <v>10</v>
    <v>11</v>
    <v>US-CA</v>
    <v>104</v>
    <v>105</v>
    <v>106</v>
    <v>5</v>
    <v>California is a state in the Western United States, lying on the American Pacific Coast. It borders Oregon to the north, Nevada and Arizona to the east, and the Mexican state of Baja California to the south. With 39 million residents across an ...</v>
    <v>107</v>
    <v>108</v>
    <v>109</v>
    <v>110</v>
    <v>113</v>
    <v>114</v>
    <v>115</v>
    <v>116</v>
    <v>117</v>
    <v>California</v>
    <v>17</v>
    <v>118</v>
    <v>102</v>
    <v>119</v>
    <v>120</v>
    <v>121</v>
    <v>122</v>
    <v>123</v>
    <v>124</v>
    <v>125</v>
    <v>126</v>
    <v>127</v>
    <v>128</v>
    <v>129</v>
    <v>130</v>
    <v>131</v>
    <v>132</v>
    <v>99</v>
    <v>133</v>
    <v>134</v>
    <v>California</v>
    <v>mdp/vdpid/5599</v>
  </rv>
  <rv s="0">
    <fb>5773714</fb>
    <v>0</v>
  </rv>
  <rv s="1">
    <v>536870912</v>
    <v>Colorado</v>
    <v>a070c5c2-b22d-41d8-b869-f20e583c4f80</v>
    <v>en-CA</v>
    <v>Map</v>
  </rv>
  <rv s="0">
    <fb>269837</fb>
    <v>0</v>
  </rv>
  <rv s="0">
    <fb>38974</fb>
    <v>0</v>
  </rv>
  <rv s="1">
    <v>536870912</v>
    <v>Denver</v>
    <v>5a7229b6-72d3-4bfc-a95e-9c35e297c9ff</v>
    <v>en-CA</v>
    <v>Map</v>
  </rv>
  <rv s="0">
    <fb>2024468</fb>
    <v>0</v>
  </rv>
  <rv s="0">
    <fb>2339118</fb>
    <v>0</v>
  </rv>
  <rv s="2">
    <v>4</v>
    <v>10</v>
    <v>29</v>
    <v>7</v>
    <v>0</v>
    <v>Image of Colorado</v>
  </rv>
  <rv s="1">
    <v>805306368</v>
    <v>Jared Polis (Governor)</v>
    <v>5a81ae6e-56e8-4cd2-95d3-f7a1b60eaa75</v>
    <v>en-CA</v>
    <v>Generic</v>
  </rv>
  <rv s="1">
    <v>805306368</v>
    <v>Dianne Primavera (Lieutenant governor)</v>
    <v>f4e53c30-335f-00af-307f-4f95e90798de</v>
    <v>en-CA</v>
    <v>Generic</v>
  </rv>
  <rv s="3">
    <v>7</v>
  </rv>
  <rv s="4">
    <v>https://www.bing.com/search?q=colorado&amp;form=skydnc</v>
    <v>Learn more on Bing</v>
  </rv>
  <rv s="0">
    <fb>1002</fb>
    <v>12</v>
  </rv>
  <rv s="0">
    <fb>60629</fb>
    <v>12</v>
  </rv>
  <rv s="0">
    <fb>247800</fb>
    <v>12</v>
  </rv>
  <rv s="0">
    <fb>0.10199999999999999</fb>
    <v>14</v>
  </rv>
  <rv s="0">
    <fb>0.13</fb>
    <v>14</v>
  </rv>
  <rv s="0">
    <fb>1.6E-2</fb>
    <v>15</v>
  </rv>
  <rv s="0">
    <fb>3.2000000000000001E-2</fb>
    <v>14</v>
  </rv>
  <rv s="0">
    <fb>0.38100000000000001</fb>
    <v>14</v>
  </rv>
  <rv s="0">
    <fb>4.4999999999999998E-2</fb>
    <v>14</v>
  </rv>
  <rv s="0">
    <fb>9.8000000000000004E-2</fb>
    <v>14</v>
  </rv>
  <rv s="0">
    <fb>0.90700000000000003</fb>
    <v>14</v>
  </rv>
  <rv s="0">
    <fb>0.21299999999999999</fb>
    <v>14</v>
  </rv>
  <rv s="0">
    <fb>0.67599999999999993</fb>
    <v>14</v>
  </rv>
  <rv s="0">
    <fb>2E-3</fb>
    <v>14</v>
  </rv>
  <rv s="0">
    <fb>2.8999999999999998E-2</fb>
    <v>14</v>
  </rv>
  <rv s="0">
    <fb>0.23</fb>
    <v>14</v>
  </rv>
  <rv s="0">
    <fb>6.2E-2</fb>
    <v>14</v>
  </rv>
  <rv s="0">
    <fb>0.875</fb>
    <v>14</v>
  </rv>
  <rv s="6">
    <v>#VALUE!</v>
    <v>en-CA</v>
    <v>a070c5c2-b22d-41d8-b869-f20e583c4f80</v>
    <v>536870912</v>
    <v>1</v>
    <v>32</v>
    <v>20</v>
    <v>Colorado</v>
    <v>8</v>
    <v>9</v>
    <v>Map</v>
    <v>10</v>
    <v>11</v>
    <v>US-CO</v>
    <v>138</v>
    <v>139</v>
    <v>140</v>
    <v>5</v>
    <v>Colorado is a landlocked state in the Mountain West subregion of the Western United States. Colorado borders Wyoming to the north, Nebraska to the northeast, Kansas to the east, Oklahoma to the southeast, New Mexico to the south, Utah to the ...</v>
    <v>141</v>
    <v>142</v>
    <v>143</v>
    <v>140</v>
    <v>146</v>
    <v>147</v>
    <v>148</v>
    <v>149</v>
    <v>150</v>
    <v>Colorado</v>
    <v>17</v>
    <v>18</v>
    <v>136</v>
    <v>151</v>
    <v>152</v>
    <v>153</v>
    <v>154</v>
    <v>155</v>
    <v>156</v>
    <v>157</v>
    <v>158</v>
    <v>159</v>
    <v>160</v>
    <v>161</v>
    <v>94</v>
    <v>162</v>
    <v>163</v>
    <v>164</v>
    <v>165</v>
    <v>Colorado</v>
    <v>mdp/vdpid/7636</v>
  </rv>
  <rv s="0">
    <fb>3605944</fb>
    <v>0</v>
  </rv>
  <rv s="1">
    <v>536870912</v>
    <v>Connecticut</v>
    <v>b3ca6523-435e-4a3b-8f78-1ad900a52cf8</v>
    <v>en-CA</v>
    <v>Map</v>
  </rv>
  <rv s="0">
    <fb>14357</fb>
    <v>0</v>
  </rv>
  <rv s="0">
    <fb>5504</fb>
    <v>0</v>
  </rv>
  <rv s="1">
    <v>536870912</v>
    <v>Hartford</v>
    <v>b8b8ebf2-e2da-483f-8643-880dd55aad13</v>
    <v>en-CA</v>
    <v>Map</v>
  </rv>
  <rv s="0">
    <fb>1352583</fb>
    <v>0</v>
  </rv>
  <rv s="0">
    <fb>1499116</fb>
    <v>0</v>
  </rv>
  <rv s="2">
    <v>5</v>
    <v>10</v>
    <v>33</v>
    <v>7</v>
    <v>0</v>
    <v>Image of Connecticut</v>
  </rv>
  <rv s="1">
    <v>536870912</v>
    <v>Bridgeport</v>
    <v>a8869591-489d-40ba-b80b-b6d1e6c19391</v>
    <v>en-CA</v>
    <v>Map</v>
  </rv>
  <rv s="1">
    <v>805306368</v>
    <v>Ned Lamont (Governor)</v>
    <v>3685f682-77d1-4823-3b8f-bcb46698ef70</v>
    <v>en-CA</v>
    <v>Generic</v>
  </rv>
  <rv s="1">
    <v>805306368</v>
    <v>Susan Bysiewicz (Lieutenant governor)</v>
    <v>e8219547-8f75-e4f3-3f07-7b5df6eb7c4c</v>
    <v>en-CA</v>
    <v>Generic</v>
  </rv>
  <rv s="3">
    <v>8</v>
  </rv>
  <rv s="4">
    <v>https://www.bing.com/search?q=connecticut&amp;form=skydnc</v>
    <v>Learn more on Bing</v>
  </rv>
  <rv s="0">
    <fb>1075</fb>
    <v>12</v>
  </rv>
  <rv s="0">
    <fb>70331</fb>
    <v>12</v>
  </rv>
  <rv s="0">
    <fb>270500</fb>
    <v>12</v>
  </rv>
  <rv s="0">
    <fb>2.57</fb>
    <v>13</v>
  </rv>
  <rv s="0">
    <fb>0.158</fb>
    <v>14</v>
  </rv>
  <rv s="0">
    <fb>5.0000000000000001E-3</fb>
    <v>15</v>
  </rv>
  <rv s="0">
    <fb>4.5999999999999999E-2</fb>
    <v>14</v>
  </rv>
  <rv s="0">
    <fb>0.376</fb>
    <v>14</v>
  </rv>
  <rv s="0">
    <fb>0.11599999999999999</fb>
    <v>14</v>
  </rv>
  <rv s="0">
    <fb>0.13900000000000001</fb>
    <v>14</v>
  </rv>
  <rv s="0">
    <fb>0.89900000000000002</fb>
    <v>14</v>
  </rv>
  <rv s="0">
    <fb>0.154</fb>
    <v>14</v>
  </rv>
  <rv s="0">
    <fb>0.67200000000000004</fb>
    <v>14</v>
  </rv>
  <rv s="0">
    <fb>7.0999999999999994E-2</fb>
    <v>14</v>
  </rv>
  <rv s="0">
    <fb>2.2000000000000002E-2</fb>
    <v>14</v>
  </rv>
  <rv s="0">
    <fb>5.2000000000000005E-2</fb>
    <v>14</v>
  </rv>
  <rv s="0">
    <fb>0.80799999999999994</fb>
    <v>14</v>
  </rv>
  <rv s="3">
    <v>9</v>
  </rv>
  <rv s="7">
    <v>#VALUE!</v>
    <v>en-CA</v>
    <v>b3ca6523-435e-4a3b-8f78-1ad900a52cf8</v>
    <v>536870912</v>
    <v>1</v>
    <v>36</v>
    <v>37</v>
    <v>Connecticut</v>
    <v>8</v>
    <v>9</v>
    <v>Map</v>
    <v>10</v>
    <v>11</v>
    <v>US-CT</v>
    <v>169</v>
    <v>170</v>
    <v>171</v>
    <v>5</v>
    <v>Connecticut is the southernmost state in the New England region of the Northeastern United States. It borders Rhode Island to the east, Massachusetts to the north, New York to the west, and Long Island Sound to the south. Its capital is ...</v>
    <v>172</v>
    <v>173</v>
    <v>174</v>
    <v>175</v>
    <v>178</v>
    <v>179</v>
    <v>180</v>
    <v>181</v>
    <v>182</v>
    <v>Connecticut</v>
    <v>183</v>
    <v>167</v>
    <v>29</v>
    <v>184</v>
    <v>185</v>
    <v>186</v>
    <v>187</v>
    <v>188</v>
    <v>189</v>
    <v>190</v>
    <v>191</v>
    <v>192</v>
    <v>29</v>
    <v>193</v>
    <v>194</v>
    <v>159</v>
    <v>195</v>
    <v>196</v>
    <v>197</v>
    <v>Connecticut</v>
    <v>mdp/vdpid/7798</v>
  </rv>
  <rv s="0">
    <fb>989948</fb>
    <v>0</v>
  </rv>
  <rv s="1">
    <v>536870912</v>
    <v>Delaware</v>
    <v>8ad617cc-3d7a-4b3c-a787-098de959ccc4</v>
    <v>en-CA</v>
    <v>Map</v>
  </rv>
  <rv s="0">
    <fb>6452</fb>
    <v>0</v>
  </rv>
  <rv s="0">
    <fb>5804</fb>
    <v>0</v>
  </rv>
  <rv s="1">
    <v>536870912</v>
    <v>Dover</v>
    <v>e2074a3a-aa84-0f74-453a-3167a0a32abc</v>
    <v>en-CA</v>
    <v>Map</v>
  </rv>
  <rv s="0">
    <fb>344022</fb>
    <v>0</v>
  </rv>
  <rv s="0">
    <fb>426149</fb>
    <v>0</v>
  </rv>
  <rv s="2">
    <v>6</v>
    <v>10</v>
    <v>38</v>
    <v>7</v>
    <v>0</v>
    <v>Image of Delaware</v>
  </rv>
  <rv s="1">
    <v>536870912</v>
    <v>Wilmington</v>
    <v>77a8f223-fe51-4aa2-8e3d-6c81e5bc270e</v>
    <v>en-CA</v>
    <v>Map</v>
  </rv>
  <rv s="1">
    <v>805306368</v>
    <v>John Carney (Governor)</v>
    <v>27d50603-eaaa-4817-8ca0-edafa395697d</v>
    <v>en-CA</v>
    <v>Generic</v>
  </rv>
  <rv s="1">
    <v>805306368</v>
    <v>Bethany Hall-Long (Lieutenant governor)</v>
    <v>ee026ac0-4056-4f6d-e38a-e7f7b78c42f4</v>
    <v>en-CA</v>
    <v>Generic</v>
  </rv>
  <rv s="3">
    <v>10</v>
  </rv>
  <rv s="4">
    <v>https://www.bing.com/search?q=delaware&amp;form=skydnc</v>
    <v>Learn more on Bing</v>
  </rv>
  <rv s="0">
    <fb>1018</fb>
    <v>12</v>
  </rv>
  <rv s="0">
    <fb>60509</fb>
    <v>12</v>
  </rv>
  <rv s="0">
    <fb>231500</fb>
    <v>12</v>
  </rv>
  <rv s="0">
    <fb>2.62</fb>
    <v>13</v>
  </rv>
  <rv s="0">
    <fb>0.17</fb>
    <v>14</v>
  </rv>
  <rv s="0">
    <fb>3.9E-2</fb>
    <v>14</v>
  </rv>
  <rv s="0">
    <fb>0.3</fb>
    <v>14</v>
  </rv>
  <rv s="0">
    <fb>0.22399999999999998</fb>
    <v>14</v>
  </rv>
  <rv s="0">
    <fb>8.6999999999999994E-2</fb>
    <v>14</v>
  </rv>
  <rv s="0">
    <fb>0.88400000000000001</fb>
    <v>14</v>
  </rv>
  <rv s="0">
    <fb>0.09</fb>
    <v>14</v>
  </rv>
  <rv s="0">
    <fb>8.5000000000000006E-2</fb>
    <v>14</v>
  </rv>
  <rv s="0">
    <fb>0.21600000000000003</fb>
    <v>14</v>
  </rv>
  <rv s="0">
    <fb>5.9000000000000004E-2</fb>
    <v>14</v>
  </rv>
  <rv s="0">
    <fb>0.70400000000000007</fb>
    <v>14</v>
  </rv>
  <rv s="7">
    <v>#VALUE!</v>
    <v>en-CA</v>
    <v>8ad617cc-3d7a-4b3c-a787-098de959ccc4</v>
    <v>536870912</v>
    <v>1</v>
    <v>41</v>
    <v>37</v>
    <v>Delaware</v>
    <v>8</v>
    <v>9</v>
    <v>Map</v>
    <v>10</v>
    <v>11</v>
    <v>US-DE</v>
    <v>201</v>
    <v>202</v>
    <v>203</v>
    <v>5</v>
    <v>Delaware is a state in the Mid-Atlantic region of the United States. It borders Maryland to its south and west, Pennsylvania to its north, New Jersey to its northeast, and the Atlantic Ocean to its east. The state's name derives from the ...</v>
    <v>204</v>
    <v>205</v>
    <v>206</v>
    <v>207</v>
    <v>210</v>
    <v>211</v>
    <v>212</v>
    <v>213</v>
    <v>214</v>
    <v>Delaware</v>
    <v>215</v>
    <v>199</v>
    <v>33</v>
    <v>216</v>
    <v>21</v>
    <v>217</v>
    <v>218</v>
    <v>219</v>
    <v>220</v>
    <v>221</v>
    <v>222</v>
    <v>128</v>
    <v>29</v>
    <v>223</v>
    <v>88</v>
    <v>224</v>
    <v>225</v>
    <v>226</v>
    <v>197</v>
    <v>Delaware</v>
    <v>mdp/vdpid/8831</v>
  </rv>
  <rv s="0">
    <fb>21538187</fb>
    <v>0</v>
  </rv>
  <rv s="1">
    <v>536870912</v>
    <v>Florida</v>
    <v>5fece3f4-e8e8-4159-843e-f725a930ad50</v>
    <v>en-CA</v>
    <v>Map</v>
  </rv>
  <rv s="0">
    <fb>170304</fb>
    <v>0</v>
  </rv>
  <rv s="0">
    <fb>116240</fb>
    <v>0</v>
  </rv>
  <rv s="1">
    <v>536870912</v>
    <v>Tallahassee</v>
    <v>fe8036d9-2764-4483-9405-f07a59b69915</v>
    <v>en-CA</v>
    <v>Map</v>
  </rv>
  <rv s="0">
    <fb>7300494</fb>
    <v>0</v>
  </rv>
  <rv s="0">
    <fb>9301642</fb>
    <v>0</v>
  </rv>
  <rv s="2">
    <v>7</v>
    <v>10</v>
    <v>42</v>
    <v>7</v>
    <v>0</v>
    <v>Image of Florida</v>
  </rv>
  <rv s="1">
    <v>536870912</v>
    <v>Jacksonville</v>
    <v>8bd6021b-ea7f-4470-a29b-042b1c82e07f</v>
    <v>en-CA</v>
    <v>Map</v>
  </rv>
  <rv s="1">
    <v>805306368</v>
    <v>Ron DeSantis (Governor)</v>
    <v>1ed346c3-9ad7-8e78-ae55-5ed54b15749a</v>
    <v>en-CA</v>
    <v>Generic</v>
  </rv>
  <rv s="1">
    <v>805306368</v>
    <v>Jeanette Nuñez (Lieutenant governor)</v>
    <v>521859d8-c46c-b08b-cb47-7344118c3236</v>
    <v>en-CA</v>
    <v>Generic</v>
  </rv>
  <rv s="3">
    <v>11</v>
  </rv>
  <rv s="4">
    <v>https://www.bing.com/search?q=florida&amp;form=skydnc</v>
    <v>Learn more on Bing</v>
  </rv>
  <rv s="0">
    <fb>47507</fb>
    <v>12</v>
  </rv>
  <rv s="0">
    <fb>159000</fb>
    <v>12</v>
  </rv>
  <rv s="0">
    <fb>2.63</fb>
    <v>13</v>
  </rv>
  <rv s="0">
    <fb>9.6000000000000002E-2</fb>
    <v>14</v>
  </rv>
  <rv s="0">
    <fb>0.19399999999999998</fb>
    <v>14</v>
  </rv>
  <rv s="0">
    <fb>2.7999999999999997E-2</fb>
    <v>14</v>
  </rv>
  <rv s="0">
    <fb>0.27300000000000002</fb>
    <v>14</v>
  </rv>
  <rv s="0">
    <fb>0.16800000000000001</fb>
    <v>14</v>
  </rv>
  <rv s="0">
    <fb>0.19699999999999998</fb>
    <v>14</v>
  </rv>
  <rv s="0">
    <fb>0.86900000000000011</fb>
    <v>14</v>
  </rv>
  <rv s="0">
    <fb>0.245</fb>
    <v>14</v>
  </rv>
  <rv s="0">
    <fb>0.58799999999999997</fb>
    <v>14</v>
  </rv>
  <rv s="0">
    <fb>0.20300000000000001</fb>
    <v>14</v>
  </rv>
  <rv s="0">
    <fb>0.77700000000000002</fb>
    <v>14</v>
  </rv>
  <rv s="5">
    <v>#VALUE!</v>
    <v>en-CA</v>
    <v>5fece3f4-e8e8-4159-843e-f725a930ad50</v>
    <v>536870912</v>
    <v>1</v>
    <v>45</v>
    <v>6</v>
    <v>Florida</v>
    <v>8</v>
    <v>9</v>
    <v>Map</v>
    <v>10</v>
    <v>11</v>
    <v>US-FL</v>
    <v>230</v>
    <v>231</v>
    <v>232</v>
    <v>5</v>
    <v>Florida is a state in the Southeastern region of the United States. It borders the Gulf of Mexico to the west, Alabama to the northwest, Georgia to the north, the Atlantic Ocean to the east, and the Straits of Florida and Cuba to the south. ...</v>
    <v>233</v>
    <v>234</v>
    <v>235</v>
    <v>236</v>
    <v>239</v>
    <v>240</v>
    <v>148</v>
    <v>241</v>
    <v>242</v>
    <v>Florida</v>
    <v>17</v>
    <v>243</v>
    <v>228</v>
    <v>244</v>
    <v>245</v>
    <v>185</v>
    <v>246</v>
    <v>247</v>
    <v>248</v>
    <v>249</v>
    <v>250</v>
    <v>251</v>
    <v>252</v>
    <v>29</v>
    <v>223</v>
    <v>97</v>
    <v>253</v>
    <v>119</v>
    <v>254</v>
    <v>197</v>
    <v>Florida</v>
    <v>mdp/vdpid/11032</v>
  </rv>
  <rv s="0">
    <fb>10711908</fb>
    <v>0</v>
  </rv>
  <rv s="1">
    <v>536870912</v>
    <v>Georgia</v>
    <v>84604bc7-2c47-4f8d-8ea5-b6ac8c018a20</v>
    <v>en-CA</v>
    <v>Map</v>
  </rv>
  <rv s="0">
    <fb>153909</fb>
    <v>0</v>
  </rv>
  <rv s="0">
    <fb>51675</fb>
    <v>0</v>
  </rv>
  <rv s="1">
    <v>536870912</v>
    <v>Atlanta</v>
    <v>1a92f3fa-61f9-4e89-b606-40c945cf18d1</v>
    <v>en-CA</v>
    <v>Map</v>
  </rv>
  <rv s="0">
    <fb>3574362</fb>
    <v>0</v>
  </rv>
  <rv s="0">
    <fb>4218776</fb>
    <v>0</v>
  </rv>
  <rv s="2">
    <v>8</v>
    <v>10</v>
    <v>46</v>
    <v>7</v>
    <v>0</v>
    <v>Image of Georgia</v>
  </rv>
  <rv s="1">
    <v>805306368</v>
    <v>Brian Kemp (Governor)</v>
    <v>6dd4f848-98dc-60f8-90b2-87c7458743fa</v>
    <v>en-CA</v>
    <v>Generic</v>
  </rv>
  <rv s="1">
    <v>805306368</v>
    <v>Burt Jones (Lieutenant governor)</v>
    <v>abaf10be-2391-4b78-4c82-8c17faa8bf28</v>
    <v>en-CA</v>
    <v>Generic</v>
  </rv>
  <rv s="3">
    <v>12</v>
  </rv>
  <rv s="4">
    <v>https://www.bing.com/search?q=georgia+u+s+state&amp;form=skydnc</v>
    <v>Learn more on Bing</v>
  </rv>
  <rv s="0">
    <fb>879</fb>
    <v>12</v>
  </rv>
  <rv s="0">
    <fb>49620</fb>
    <v>12</v>
  </rv>
  <rv s="0">
    <fb>148100</fb>
    <v>12</v>
  </rv>
  <rv s="0">
    <fb>2.73</fb>
    <v>13</v>
  </rv>
  <rv s="0">
    <fb>0.128</fb>
    <v>14</v>
  </rv>
  <rv s="0">
    <fb>0.04</fb>
    <v>14</v>
  </rv>
  <rv s="0">
    <fb>0.28800000000000003</fb>
    <v>14</v>
  </rv>
  <rv s="0">
    <fb>0.317</fb>
    <v>14</v>
  </rv>
  <rv s="0">
    <fb>0.85400000000000009</fb>
    <v>14</v>
  </rv>
  <rv s="0">
    <fb>9.4E-2</fb>
    <v>14</v>
  </rv>
  <rv s="0">
    <fb>0.623</fb>
    <v>14</v>
  </rv>
  <rv s="0">
    <fb>8.8000000000000009E-2</fb>
    <v>14</v>
  </rv>
  <rv s="0">
    <fb>0.61599999999999999</fb>
    <v>14</v>
  </rv>
  <rv s="5">
    <v>#VALUE!</v>
    <v>en-CA</v>
    <v>84604bc7-2c47-4f8d-8ea5-b6ac8c018a20</v>
    <v>536870912</v>
    <v>1</v>
    <v>49</v>
    <v>6</v>
    <v>Georgia</v>
    <v>8</v>
    <v>9</v>
    <v>Map</v>
    <v>10</v>
    <v>11</v>
    <v>US-GA</v>
    <v>258</v>
    <v>259</v>
    <v>260</v>
    <v>5</v>
    <v>Georgia is a state in the Southeastern region of the United States. It borders Tennessee to the northwest, North Carolina to the north, South Carolina to the northeast, Florida to the south, and Alabama to the west. Of the 50 United States, ...</v>
    <v>261</v>
    <v>262</v>
    <v>263</v>
    <v>260</v>
    <v>266</v>
    <v>267</v>
    <v>268</v>
    <v>269</v>
    <v>270</v>
    <v>Georgia</v>
    <v>17</v>
    <v>271</v>
    <v>256</v>
    <v>99</v>
    <v>272</v>
    <v>185</v>
    <v>273</v>
    <v>274</v>
    <v>275</v>
    <v>157</v>
    <v>276</v>
    <v>277</v>
    <v>278</v>
    <v>29</v>
    <v>279</v>
    <v>97</v>
    <v>251</v>
    <v>124</v>
    <v>280</v>
    <v>197</v>
    <v>Georgia</v>
    <v>mdp/vdpid/12004</v>
  </rv>
  <rv s="0">
    <fb>1839106</fb>
    <v>0</v>
  </rv>
  <rv s="1">
    <v>536870912</v>
    <v>Idaho</v>
    <v>ecd30387-20fa-4523-9045-e2860154b5e9</v>
    <v>en-CA</v>
    <v>Map</v>
  </rv>
  <rv s="0">
    <fb>216699</fb>
    <v>0</v>
  </rv>
  <rv s="0">
    <fb>12165</fb>
    <v>0</v>
  </rv>
  <rv s="1">
    <v>536870912</v>
    <v>Boise</v>
    <v>1054a9b9-ef41-4b77-9953-f1ef16ec8015</v>
    <v>en-CA</v>
    <v>Map</v>
  </rv>
  <rv s="0">
    <fb>589320</fb>
    <v>0</v>
  </rv>
  <rv s="0">
    <fb>700825</fb>
    <v>0</v>
  </rv>
  <rv s="2">
    <v>9</v>
    <v>10</v>
    <v>50</v>
    <v>7</v>
    <v>0</v>
    <v>Image of Idaho</v>
  </rv>
  <rv s="1">
    <v>805306368</v>
    <v>Brad Little (Governor)</v>
    <v>135ff875-8d96-6f51-3eae-347573bc2b5e</v>
    <v>en-CA</v>
    <v>Generic</v>
  </rv>
  <rv s="1">
    <v>805306368</v>
    <v>Scott Bedke (Lieutenant governor)</v>
    <v>be8f5adf-6e01-67c0-5d19-fa17c594a297</v>
    <v>en-CA</v>
    <v>Generic</v>
  </rv>
  <rv s="3">
    <v>13</v>
  </rv>
  <rv s="4">
    <v>https://www.bing.com/search?q=idaho&amp;form=skydnc</v>
    <v>Learn more on Bing</v>
  </rv>
  <rv s="0">
    <fb>743</fb>
    <v>12</v>
  </rv>
  <rv s="0">
    <fb>47583</fb>
    <v>12</v>
  </rv>
  <rv s="0">
    <fb>162900</fb>
    <v>12</v>
  </rv>
  <rv s="0">
    <fb>7.400000000000001E-2</fb>
    <v>14</v>
  </rv>
  <rv s="0">
    <fb>1.4999999999999999E-2</fb>
    <v>14</v>
  </rv>
  <rv s="0">
    <fb>0.25900000000000001</fb>
    <v>14</v>
  </rv>
  <rv s="0">
    <fb>8.0000000000000002E-3</fb>
    <v>14</v>
  </rv>
  <rv s="0">
    <fb>6.0999999999999999E-2</fb>
    <v>14</v>
  </rv>
  <rv s="0">
    <fb>0.89500000000000002</fb>
    <v>14</v>
  </rv>
  <rv s="0">
    <fb>0.122</fb>
    <v>14</v>
  </rv>
  <rv s="0">
    <fb>0.626</fb>
    <v>14</v>
  </rv>
  <rv s="0">
    <fb>2.3E-2</fb>
    <v>14</v>
  </rv>
  <rv s="0">
    <fb>0.26200000000000001</fb>
    <v>14</v>
  </rv>
  <rv s="0">
    <fb>0.93400000000000005</fb>
    <v>14</v>
  </rv>
  <rv s="6">
    <v>#VALUE!</v>
    <v>en-CA</v>
    <v>ecd30387-20fa-4523-9045-e2860154b5e9</v>
    <v>536870912</v>
    <v>1</v>
    <v>53</v>
    <v>20</v>
    <v>Idaho</v>
    <v>8</v>
    <v>9</v>
    <v>Map</v>
    <v>10</v>
    <v>11</v>
    <v>US-ID</v>
    <v>284</v>
    <v>285</v>
    <v>286</v>
    <v>5</v>
    <v>Idaho is a landlocked state in the Mountain West subregion of the Western United States. It shares a small portion of the Canada–United States border to the north, with the province of British Columbia. It borders Montana and Wyoming to the ...</v>
    <v>287</v>
    <v>288</v>
    <v>289</v>
    <v>286</v>
    <v>292</v>
    <v>293</v>
    <v>294</v>
    <v>295</v>
    <v>296</v>
    <v>Idaho</v>
    <v>17</v>
    <v>54</v>
    <v>282</v>
    <v>297</v>
    <v>122</v>
    <v>121</v>
    <v>298</v>
    <v>299</v>
    <v>300</v>
    <v>301</v>
    <v>302</v>
    <v>303</v>
    <v>304</v>
    <v>161</v>
    <v>222</v>
    <v>305</v>
    <v>306</v>
    <v>130</v>
    <v>307</v>
    <v>Idaho</v>
    <v>mdp/vdpid/14713</v>
  </rv>
  <rv s="0">
    <fb>12812508</fb>
    <v>0</v>
  </rv>
  <rv s="1">
    <v>536870912</v>
    <v>Illinois</v>
    <v>4131acb8-628a-4241-8920-ca79eab9dade</v>
    <v>en-CA</v>
    <v>Map</v>
  </rv>
  <rv s="0">
    <fb>149998</fb>
    <v>0</v>
  </rv>
  <rv s="0">
    <fb>22603</fb>
    <v>0</v>
  </rv>
  <rv s="1">
    <v>536870912</v>
    <v>Springfield</v>
    <v>dc562bf8-bf83-4505-8a1b-0bdb5bd605f8</v>
    <v>en-CA</v>
    <v>Map</v>
  </rv>
  <rv s="0">
    <fb>4786388</fb>
    <v>0</v>
  </rv>
  <rv s="0">
    <fb>5326970</fb>
    <v>0</v>
  </rv>
  <rv s="2">
    <v>10</v>
    <v>10</v>
    <v>54</v>
    <v>7</v>
    <v>0</v>
    <v>Image of Illinois</v>
  </rv>
  <rv s="1">
    <v>536870912</v>
    <v>Chicago</v>
    <v>28deeb39-ca49-4bd4-913b-929b1de4b25b</v>
    <v>en-CA</v>
    <v>Map</v>
  </rv>
  <rv s="1">
    <v>805306368</v>
    <v>J. B. Pritzker (Governor)</v>
    <v>b759cb46-ad88-1a31-2b59-96119b3d5661</v>
    <v>en-CA</v>
    <v>Generic</v>
  </rv>
  <rv s="1">
    <v>805306368</v>
    <v>Juliana Stratton (Lieutenant governor)</v>
    <v>b1e39d21-a189-eb04-4b28-4942fe9dcb39</v>
    <v>en-CA</v>
    <v>Generic</v>
  </rv>
  <rv s="3">
    <v>14</v>
  </rv>
  <rv s="4">
    <v>https://www.bing.com/search?q=illinois&amp;form=skydnc</v>
    <v>Learn more on Bing</v>
  </rv>
  <rv s="0">
    <fb>907</fb>
    <v>12</v>
  </rv>
  <rv s="0">
    <fb>57574</fb>
    <v>12</v>
  </rv>
  <rv s="0">
    <fb>173800</fb>
    <v>12</v>
  </rv>
  <rv s="0">
    <fb>-2E-3</fb>
    <v>14</v>
  </rv>
  <rv s="0">
    <fb>0.14199999999999999</fb>
    <v>14</v>
  </rv>
  <rv s="0">
    <fb>6.0000000000000001E-3</fb>
    <v>15</v>
  </rv>
  <rv s="0">
    <fb>5.5E-2</fb>
    <v>14</v>
  </rv>
  <rv s="0">
    <fb>0.32299999999999995</fb>
    <v>14</v>
  </rv>
  <rv s="0">
    <fb>0.14000000000000001</fb>
    <v>14</v>
  </rv>
  <rv s="0">
    <fb>0.879</fb>
    <v>14</v>
  </rv>
  <rv s="0">
    <fb>0.16899999999999998</fb>
    <v>14</v>
  </rv>
  <rv s="0">
    <fb>0.65599999999999992</fb>
    <v>14</v>
  </rv>
  <rv s="0">
    <fb>1.9E-2</fb>
    <v>14</v>
  </rv>
  <rv s="0">
    <fb>0.77300000000000002</fb>
    <v>14</v>
  </rv>
  <rv s="5">
    <v>#VALUE!</v>
    <v>en-CA</v>
    <v>4131acb8-628a-4241-8920-ca79eab9dade</v>
    <v>536870912</v>
    <v>1</v>
    <v>57</v>
    <v>6</v>
    <v>Illinois</v>
    <v>8</v>
    <v>9</v>
    <v>Map</v>
    <v>10</v>
    <v>11</v>
    <v>US-IL</v>
    <v>311</v>
    <v>312</v>
    <v>313</v>
    <v>5</v>
    <v>Illinois is a state in the Midwestern region of the United States. It borders Lake Michigan to its northeast, the Mississippi River to its west, and the Wabash and Ohio rivers to its south. Of the fifty U.S. states, Illinois has the ...</v>
    <v>314</v>
    <v>315</v>
    <v>316</v>
    <v>317</v>
    <v>320</v>
    <v>321</v>
    <v>322</v>
    <v>323</v>
    <v>324</v>
    <v>Illinois</v>
    <v>17</v>
    <v>243</v>
    <v>309</v>
    <v>325</v>
    <v>326</v>
    <v>327</v>
    <v>328</v>
    <v>329</v>
    <v>122</v>
    <v>330</v>
    <v>331</v>
    <v>332</v>
    <v>333</v>
    <v>29</v>
    <v>193</v>
    <v>334</v>
    <v>163</v>
    <v>301</v>
    <v>335</v>
    <v>35</v>
    <v>Illinois</v>
    <v>mdp/vdpid/14808</v>
  </rv>
  <rv s="0">
    <fb>6785528</fb>
    <v>0</v>
  </rv>
  <rv s="1">
    <v>536870912</v>
    <v>Indiana</v>
    <v>109f7e5a-efbb-4953-b4b8-cb812ce1ff5d</v>
    <v>en-CA</v>
    <v>Map</v>
  </rv>
  <rv s="0">
    <fb>94321</fb>
    <v>0</v>
  </rv>
  <rv s="0">
    <fb>18713</fb>
    <v>0</v>
  </rv>
  <rv s="1">
    <v>536870912</v>
    <v>Indianapolis</v>
    <v>28ad13c5-50fe-aae3-acb8-c5dea28be321</v>
    <v>en-CA</v>
    <v>Map</v>
  </rv>
  <rv s="0">
    <fb>2501937</fb>
    <v>0</v>
  </rv>
  <rv s="0">
    <fb>2854546</fb>
    <v>0</v>
  </rv>
  <rv s="2">
    <v>11</v>
    <v>10</v>
    <v>58</v>
    <v>7</v>
    <v>0</v>
    <v>Image of Indiana</v>
  </rv>
  <rv s="1">
    <v>805306368</v>
    <v>Eric Holcomb (Governor)</v>
    <v>cf360ed0-1092-c70e-53bb-3b40013b5ef1</v>
    <v>en-CA</v>
    <v>Generic</v>
  </rv>
  <rv s="1">
    <v>805306368</v>
    <v>Suzanne Crouch (Lieutenant governor)</v>
    <v>6f209ae1-e639-c096-2125-c9b162385d56</v>
    <v>en-CA</v>
    <v>Generic</v>
  </rv>
  <rv s="3">
    <v>15</v>
  </rv>
  <rv s="4">
    <v>https://www.bing.com/search?q=indiana&amp;form=skydnc</v>
    <v>Learn more on Bing</v>
  </rv>
  <rv s="0">
    <fb>745</fb>
    <v>12</v>
  </rv>
  <rv s="0">
    <fb>49255</fb>
    <v>12</v>
  </rv>
  <rv s="0">
    <fb>124200</fb>
    <v>12</v>
  </rv>
  <rv s="0">
    <fb>0.14599999999999999</fb>
    <v>14</v>
  </rv>
  <rv s="0">
    <fb>4.0000000000000001E-3</fb>
    <v>15</v>
  </rv>
  <rv s="0">
    <fb>2.1000000000000001E-2</fb>
    <v>14</v>
  </rv>
  <rv s="0">
    <fb>0.24100000000000002</fb>
    <v>14</v>
  </rv>
  <rv s="0">
    <fb>0.878</fb>
    <v>14</v>
  </rv>
  <rv s="0">
    <fb>6.7000000000000004E-2</fb>
    <v>14</v>
  </rv>
  <rv s="0">
    <fb>0.63900000000000001</fb>
    <v>14</v>
  </rv>
  <rv s="0">
    <fb>9.6999999999999989E-2</fb>
    <v>14</v>
  </rv>
  <rv s="0">
    <fb>0.23899999999999999</fb>
    <v>14</v>
  </rv>
  <rv s="0">
    <fb>0.85799999999999998</fb>
    <v>14</v>
  </rv>
  <rv s="5">
    <v>#VALUE!</v>
    <v>en-CA</v>
    <v>109f7e5a-efbb-4953-b4b8-cb812ce1ff5d</v>
    <v>536870912</v>
    <v>1</v>
    <v>61</v>
    <v>6</v>
    <v>Indiana</v>
    <v>8</v>
    <v>9</v>
    <v>Map</v>
    <v>10</v>
    <v>11</v>
    <v>US-IN</v>
    <v>339</v>
    <v>340</v>
    <v>341</v>
    <v>5</v>
    <v>Indiana is a state in the Midwestern region of the United States. It borders Lake Michigan to the northwest, Michigan to the north and northeast, Ohio to the east, the Ohio River and Kentucky to the south and southeast, and the Wabash River and ...</v>
    <v>342</v>
    <v>343</v>
    <v>344</v>
    <v>341</v>
    <v>347</v>
    <v>348</v>
    <v>349</v>
    <v>350</v>
    <v>351</v>
    <v>Indiana</v>
    <v>17</v>
    <v>18</v>
    <v>337</v>
    <v>305</v>
    <v>352</v>
    <v>353</v>
    <v>354</v>
    <v>355</v>
    <v>244</v>
    <v>60</v>
    <v>356</v>
    <v>357</v>
    <v>358</v>
    <v>29</v>
    <v>359</v>
    <v>334</v>
    <v>360</v>
    <v>69</v>
    <v>361</v>
    <v>197</v>
    <v>Indiana</v>
    <v>mdp/vdpid/14882</v>
  </rv>
  <rv s="0">
    <fb>3190369</fb>
    <v>0</v>
  </rv>
  <rv s="1">
    <v>536870912</v>
    <v>Iowa</v>
    <v>77850824-b07a-487a-af58-37f9949afc27</v>
    <v>en-CA</v>
    <v>Map</v>
  </rv>
  <rv s="0">
    <fb>145746</fb>
    <v>0</v>
  </rv>
  <rv s="0">
    <fb>14317</fb>
    <v>0</v>
  </rv>
  <rv s="1">
    <v>536870912</v>
    <v>Des Moines</v>
    <v>a4592975-b658-4874-8c06-906edcde2841</v>
    <v>en-CA</v>
    <v>Map</v>
  </rv>
  <rv s="0">
    <fb>1236409</fb>
    <v>0</v>
  </rv>
  <rv s="0">
    <fb>1380162</fb>
    <v>0</v>
  </rv>
  <rv s="2">
    <v>12</v>
    <v>10</v>
    <v>62</v>
    <v>7</v>
    <v>0</v>
    <v>Image of Iowa</v>
  </rv>
  <rv s="1">
    <v>805306368</v>
    <v>Kim Reynolds (Governor)</v>
    <v>5a53cf17-9d69-0115-9fad-e65c96b79e58</v>
    <v>en-CA</v>
    <v>Generic</v>
  </rv>
  <rv s="1">
    <v>805306368</v>
    <v>Adam Gregg (Lieutenant governor)</v>
    <v>924356c3-3ace-7a82-6cd1-f6bdf7c0b1aa</v>
    <v>en-CA</v>
    <v>Generic</v>
  </rv>
  <rv s="3">
    <v>16</v>
  </rv>
  <rv s="4">
    <v>https://www.bing.com/search?q=iowa&amp;form=skydnc</v>
    <v>Learn more on Bing</v>
  </rv>
  <rv s="0">
    <fb>697</fb>
    <v>12</v>
  </rv>
  <rv s="0">
    <fb>53183</fb>
    <v>12</v>
  </rv>
  <rv s="0">
    <fb>129200</fb>
    <v>12</v>
  </rv>
  <rv s="0">
    <fb>2.42</fb>
    <v>13</v>
  </rv>
  <rv s="0">
    <fb>0.161</fb>
    <v>14</v>
  </rv>
  <rv s="0">
    <fb>2.4E-2</fb>
    <v>14</v>
  </rv>
  <rv s="0">
    <fb>0.26700000000000002</fb>
    <v>14</v>
  </rv>
  <rv s="0">
    <fb>0.91500000000000004</fb>
    <v>14</v>
  </rv>
  <rv s="0">
    <fb>5.7000000000000002E-2</fb>
    <v>14</v>
  </rv>
  <rv s="0">
    <fb>7.9000000000000001E-2</fb>
    <v>14</v>
  </rv>
  <rv s="0">
    <fb>1.8000000000000002E-2</fb>
    <v>14</v>
  </rv>
  <rv s="0">
    <fb>0.91799999999999993</fb>
    <v>14</v>
  </rv>
  <rv s="5">
    <v>#VALUE!</v>
    <v>en-CA</v>
    <v>77850824-b07a-487a-af58-37f9949afc27</v>
    <v>536870912</v>
    <v>1</v>
    <v>65</v>
    <v>6</v>
    <v>Iowa</v>
    <v>8</v>
    <v>9</v>
    <v>Map</v>
    <v>10</v>
    <v>11</v>
    <v>US-IA</v>
    <v>365</v>
    <v>366</v>
    <v>367</v>
    <v>5</v>
    <v>Iowa is a landlocked state in the upper Midwestern region of the United States. It borders the Mississippi River to the east and the Missouri River and Big Sioux River to the west; Wisconsin to the northeast, Illinois to the east and southeast, ...</v>
    <v>368</v>
    <v>369</v>
    <v>370</v>
    <v>367</v>
    <v>373</v>
    <v>374</v>
    <v>375</v>
    <v>376</v>
    <v>377</v>
    <v>Iowa</v>
    <v>17</v>
    <v>378</v>
    <v>363</v>
    <v>162</v>
    <v>379</v>
    <v>185</v>
    <v>380</v>
    <v>381</v>
    <v>25</v>
    <v>92</v>
    <v>382</v>
    <v>383</v>
    <v>160</v>
    <v>29</v>
    <v>384</v>
    <v>385</v>
    <v>132</v>
    <v>69</v>
    <v>386</v>
    <v>35</v>
    <v>Iowa</v>
    <v>mdp/vdpid/14987</v>
  </rv>
  <rv s="0">
    <fb>2937880</fb>
    <v>0</v>
  </rv>
  <rv s="1">
    <v>536870912</v>
    <v>Kansas</v>
    <v>6e527b71-bd3e-4bc1-b1c0-59d288b4fd5e</v>
    <v>en-CA</v>
    <v>Map</v>
  </rv>
  <rv s="0">
    <fb>213100</fb>
    <v>0</v>
  </rv>
  <rv s="0">
    <fb>9807</fb>
    <v>0</v>
  </rv>
  <rv s="1">
    <v>536870912</v>
    <v>Topeka</v>
    <v>98f8ec52-b318-4d58-b2b4-598ff64e4cfe</v>
    <v>en-CA</v>
    <v>Map</v>
  </rv>
  <rv s="0">
    <fb>1113472</fb>
    <v>0</v>
  </rv>
  <rv s="0">
    <fb>1259864</fb>
    <v>0</v>
  </rv>
  <rv s="2">
    <v>13</v>
    <v>10</v>
    <v>66</v>
    <v>7</v>
    <v>0</v>
    <v>Image of Kansas</v>
  </rv>
  <rv s="1">
    <v>536870912</v>
    <v>Wichita</v>
    <v>bdf955f3-7da2-4896-9ea3-01394e083cf2</v>
    <v>en-CA</v>
    <v>Map</v>
  </rv>
  <rv s="1">
    <v>805306368</v>
    <v>Laura Kelly (Governor)</v>
    <v>d58f1816-72cc-3140-0980-ec882a090f87</v>
    <v>en-CA</v>
    <v>Generic</v>
  </rv>
  <rv s="1">
    <v>805306368</v>
    <v>David Toland (Lieutenant governor)</v>
    <v>31381051-b507-1bd7-8dc4-e348a453b0a5</v>
    <v>en-CA</v>
    <v>Generic</v>
  </rv>
  <rv s="3">
    <v>17</v>
  </rv>
  <rv s="4">
    <v>https://www.bing.com/search?q=kansas&amp;form=skydnc</v>
    <v>Learn more on Bing</v>
  </rv>
  <rv s="0">
    <fb>757</fb>
    <v>12</v>
  </rv>
  <rv s="0">
    <fb>52205</fb>
    <v>12</v>
  </rv>
  <rv s="0">
    <fb>132000</fb>
    <v>12</v>
  </rv>
  <rv s="0">
    <fb>1.2E-2</fb>
    <v>15</v>
  </rv>
  <rv s="0">
    <fb>0.31</fb>
    <v>14</v>
  </rv>
  <rv s="0">
    <fb>6.9000000000000006E-2</fb>
    <v>14</v>
  </rv>
  <rv s="0">
    <fb>0.90200000000000002</fb>
    <v>14</v>
  </rv>
  <rv s="0">
    <fb>0.66299999999999992</fb>
    <v>14</v>
  </rv>
  <rv s="0">
    <fb>8.5999999999999993E-2</fb>
    <v>14</v>
  </rv>
  <rv s="0">
    <fb>0.247</fb>
    <v>14</v>
  </rv>
  <rv s="0">
    <fb>0.86699999999999999</fb>
    <v>14</v>
  </rv>
  <rv s="5">
    <v>#VALUE!</v>
    <v>en-CA</v>
    <v>6e527b71-bd3e-4bc1-b1c0-59d288b4fd5e</v>
    <v>536870912</v>
    <v>1</v>
    <v>69</v>
    <v>6</v>
    <v>Kansas</v>
    <v>8</v>
    <v>9</v>
    <v>Map</v>
    <v>10</v>
    <v>11</v>
    <v>US-KS</v>
    <v>390</v>
    <v>391</v>
    <v>392</v>
    <v>5</v>
    <v>Kansas is a landlocked state in the Midwestern region of the United States. It borders Nebraska to the north; Missouri to the east; Oklahoma to the south; and Colorado to the west. Kansas is named after the Kansas River, in turn named after the ...</v>
    <v>393</v>
    <v>394</v>
    <v>395</v>
    <v>396</v>
    <v>399</v>
    <v>400</v>
    <v>401</v>
    <v>402</v>
    <v>403</v>
    <v>Kansas</v>
    <v>17</v>
    <v>87</v>
    <v>388</v>
    <v>334</v>
    <v>352</v>
    <v>404</v>
    <v>162</v>
    <v>405</v>
    <v>69</v>
    <v>406</v>
    <v>407</v>
    <v>188</v>
    <v>408</v>
    <v>29</v>
    <v>409</v>
    <v>162</v>
    <v>410</v>
    <v>130</v>
    <v>411</v>
    <v>35</v>
    <v>Kansas</v>
    <v>mdp/vdpid/16121</v>
  </rv>
  <rv s="0">
    <fb>4505836</fb>
    <v>0</v>
  </rv>
  <rv s="1">
    <v>536870912</v>
    <v>Kentucky</v>
    <v>108dfd18-4626-481a-8dfa-18f64e6eac84</v>
    <v>en-CA</v>
    <v>Map</v>
  </rv>
  <rv s="0">
    <fb>104659</fb>
    <v>0</v>
  </rv>
  <rv s="0">
    <fb>12714</fb>
    <v>0</v>
  </rv>
  <rv s="1">
    <v>536870912</v>
    <v>Frankfort</v>
    <v>77808127-2585-ed16-992f-4dbf7cb32377</v>
    <v>en-CA</v>
    <v>Map</v>
  </rv>
  <rv s="0">
    <fb>1708499</fb>
    <v>0</v>
  </rv>
  <rv s="0">
    <fb>1965556</fb>
    <v>0</v>
  </rv>
  <rv s="2">
    <v>14</v>
    <v>10</v>
    <v>70</v>
    <v>7</v>
    <v>0</v>
    <v>Image of Kentucky</v>
  </rv>
  <rv s="1">
    <v>536870912</v>
    <v>Louisville</v>
    <v>1bc669d8-9310-926f-25b9-880f75cd4247</v>
    <v>en-CA</v>
    <v>Map</v>
  </rv>
  <rv s="1">
    <v>805306368</v>
    <v>Andy Beshear (Governor)</v>
    <v>b3d019c3-d02d-e300-b685-dad592322a24</v>
    <v>en-CA</v>
    <v>Generic</v>
  </rv>
  <rv s="1">
    <v>805306368</v>
    <v>Jacqueline Coleman (Lieutenant governor)</v>
    <v>e703cb28-e073-92db-a598-7a547e2418d3</v>
    <v>en-CA</v>
    <v>Generic</v>
  </rv>
  <rv s="3">
    <v>18</v>
  </rv>
  <rv s="4">
    <v>https://www.bing.com/search?q=kentucky&amp;form=skydnc</v>
    <v>Learn more on Bing</v>
  </rv>
  <rv s="0">
    <fb>675</fb>
    <v>12</v>
  </rv>
  <rv s="0">
    <fb>43740</fb>
    <v>12</v>
  </rv>
  <rv s="0">
    <fb>123200</fb>
    <v>12</v>
  </rv>
  <rv s="0">
    <fb>2.5</fb>
    <v>13</v>
  </rv>
  <rv s="0">
    <fb>0.152</fb>
    <v>14</v>
  </rv>
  <rv s="0">
    <fb>3.0000000000000001E-3</fb>
    <v>15</v>
  </rv>
  <rv s="0">
    <fb>0.223</fb>
    <v>14</v>
  </rv>
  <rv s="0">
    <fb>8.3000000000000004E-2</fb>
    <v>14</v>
  </rv>
  <rv s="0">
    <fb>0.84200000000000008</fb>
    <v>14</v>
  </rv>
  <rv s="0">
    <fb>0.59099999999999997</fb>
    <v>14</v>
  </rv>
  <rv s="0">
    <fb>0.129</fb>
    <v>14</v>
  </rv>
  <rv s="0">
    <fb>0.22899999999999998</fb>
    <v>14</v>
  </rv>
  <rv s="0">
    <fb>0.88099999999999989</fb>
    <v>14</v>
  </rv>
  <rv s="5">
    <v>#VALUE!</v>
    <v>en-CA</v>
    <v>108dfd18-4626-481a-8dfa-18f64e6eac84</v>
    <v>536870912</v>
    <v>1</v>
    <v>73</v>
    <v>6</v>
    <v>Kentucky</v>
    <v>8</v>
    <v>9</v>
    <v>Map</v>
    <v>10</v>
    <v>11</v>
    <v>US-KY</v>
    <v>415</v>
    <v>416</v>
    <v>417</v>
    <v>5</v>
    <v>Kentucky, officially the Commonwealth of Kentucky, is a landlocked state in the Southeastern region of the United States. Kentucky borders Illinois, Indiana, and Ohio to the north, West Virginia to the northeast, Virginia to the east, Tennessee ...</v>
    <v>418</v>
    <v>419</v>
    <v>420</v>
    <v>421</v>
    <v>424</v>
    <v>425</v>
    <v>426</v>
    <v>427</v>
    <v>428</v>
    <v>Kentucky</v>
    <v>17</v>
    <v>429</v>
    <v>413</v>
    <v>194</v>
    <v>430</v>
    <v>431</v>
    <v>22</v>
    <v>432</v>
    <v>433</v>
    <v>58</v>
    <v>434</v>
    <v>58</v>
    <v>435</v>
    <v>29</v>
    <v>436</v>
    <v>385</v>
    <v>437</v>
    <v>69</v>
    <v>438</v>
    <v>197</v>
    <v>Kentucky</v>
    <v>mdp/vdpid/16480</v>
  </rv>
  <rv s="0">
    <fb>4657757</fb>
    <v>0</v>
  </rv>
  <rv s="1">
    <v>536870912</v>
    <v>Louisiana</v>
    <v>0ca1e87f-e2f6-43fb-8deb-d22bd09a9cae</v>
    <v>en-CA</v>
    <v>Map</v>
  </rv>
  <rv s="0">
    <fb>135382</fb>
    <v>0</v>
  </rv>
  <rv s="0">
    <fb>14503</fb>
    <v>0</v>
  </rv>
  <rv s="1">
    <v>536870912</v>
    <v>Baton Rouge</v>
    <v>dc17dbc5-08e4-4782-8f58-e5ce764122b6</v>
    <v>en-CA</v>
    <v>Map</v>
  </rv>
  <rv s="0">
    <fb>1727919</fb>
    <v>0</v>
  </rv>
  <rv s="0">
    <fb>2036975</fb>
    <v>0</v>
  </rv>
  <rv s="2">
    <v>15</v>
    <v>10</v>
    <v>74</v>
    <v>7</v>
    <v>0</v>
    <v>Image of Louisiana</v>
  </rv>
  <rv s="1">
    <v>536870912</v>
    <v>New Orleans</v>
    <v>465e78cf-aa9a-491f-9167-4520c7110824</v>
    <v>en-CA</v>
    <v>Map</v>
  </rv>
  <rv s="1">
    <v>805306368</v>
    <v>John Bel Edwards (Governor)</v>
    <v>9c6fb294-df9b-7d01-52df-918fbc1580d0</v>
    <v>en-CA</v>
    <v>Generic</v>
  </rv>
  <rv s="1">
    <v>805306368</v>
    <v>Billy Nungesser (Lieutenant governor)</v>
    <v>edba98a9-8f96-5d5f-2a33-d387284d930d</v>
    <v>en-CA</v>
    <v>Generic</v>
  </rv>
  <rv s="3">
    <v>19</v>
  </rv>
  <rv s="4">
    <v>https://www.bing.com/search?q=louisiana&amp;form=skydnc</v>
    <v>Learn more on Bing</v>
  </rv>
  <rv s="0">
    <fb>788</fb>
    <v>12</v>
  </rv>
  <rv s="0">
    <fb>45047</fb>
    <v>12</v>
  </rv>
  <rv s="0">
    <fb>144100</fb>
    <v>12</v>
  </rv>
  <rv s="0">
    <fb>2.6</fb>
    <v>13</v>
  </rv>
  <rv s="0">
    <fb>3.3000000000000002E-2</fb>
    <v>14</v>
  </rv>
  <rv s="0">
    <fb>8.0000000000000002E-3</fb>
    <v>15</v>
  </rv>
  <rv s="0">
    <fb>0.22500000000000001</fb>
    <v>14</v>
  </rv>
  <rv s="0">
    <fb>0.32500000000000001</fb>
    <v>14</v>
  </rv>
  <rv s="0">
    <fb>0.83400000000000007</fb>
    <v>14</v>
  </rv>
  <rv s="0">
    <fb>0.05</fb>
    <v>14</v>
  </rv>
  <rv s="0">
    <fb>0.60399999999999998</fb>
    <v>14</v>
  </rv>
  <rv s="0">
    <fb>0.11</fb>
    <v>14</v>
  </rv>
  <rv s="0">
    <fb>0.63200000000000001</fb>
    <v>14</v>
  </rv>
  <rv s="7">
    <v>#VALUE!</v>
    <v>en-CA</v>
    <v>0ca1e87f-e2f6-43fb-8deb-d22bd09a9cae</v>
    <v>536870912</v>
    <v>1</v>
    <v>77</v>
    <v>37</v>
    <v>Louisiana</v>
    <v>8</v>
    <v>9</v>
    <v>Map</v>
    <v>10</v>
    <v>11</v>
    <v>US-LA</v>
    <v>442</v>
    <v>443</v>
    <v>444</v>
    <v>5</v>
    <v>Louisiana is a state in the Deep South and South Central regions of the United States. It borders Texas to the west, Arkansas to the north, and Mississippi to the east. Of the 50 U.S. states, it ranks 20th in land area and the 25th in ...</v>
    <v>445</v>
    <v>446</v>
    <v>447</v>
    <v>448</v>
    <v>451</v>
    <v>452</v>
    <v>453</v>
    <v>454</v>
    <v>455</v>
    <v>Louisiana</v>
    <v>456</v>
    <v>440</v>
    <v>457</v>
    <v>330</v>
    <v>458</v>
    <v>385</v>
    <v>459</v>
    <v>460</v>
    <v>273</v>
    <v>461</v>
    <v>462</v>
    <v>463</v>
    <v>29</v>
    <v>464</v>
    <v>31</v>
    <v>360</v>
    <v>357</v>
    <v>465</v>
    <v>35</v>
    <v>Louisiana</v>
    <v>mdp/vdpid/19283</v>
  </rv>
  <rv s="0">
    <fb>1362359</fb>
    <v>0</v>
  </rv>
  <rv s="1">
    <v>536870912</v>
    <v>Maine</v>
    <v>d62dd683-9cf9-4db9-a497-d810d529592b</v>
    <v>en-CA</v>
    <v>Map</v>
  </rv>
  <rv s="0">
    <fb>91646</fb>
    <v>0</v>
  </rv>
  <rv s="0">
    <fb>4010</fb>
    <v>0</v>
  </rv>
  <rv s="1">
    <v>536870912</v>
    <v>Augusta</v>
    <v>a6f13dc8-92ac-2fb1-cb14-adfd42dc32be</v>
    <v>en-CA</v>
    <v>Map</v>
  </rv>
  <rv s="0">
    <fb>553284</fb>
    <v>0</v>
  </rv>
  <rv s="0">
    <fb>730705</fb>
    <v>0</v>
  </rv>
  <rv s="2">
    <v>16</v>
    <v>10</v>
    <v>78</v>
    <v>7</v>
    <v>0</v>
    <v>Image of Maine</v>
  </rv>
  <rv s="1">
    <v>536870912</v>
    <v>Portland</v>
    <v>faa79e83-dad6-af0a-6f59-a774a9a659a6</v>
    <v>en-CA</v>
    <v>Map</v>
  </rv>
  <rv s="1">
    <v>805306368</v>
    <v>Janet Mills (Governor)</v>
    <v>a46a0212-e842-c48d-8bde-90ee5acba105</v>
    <v>en-CA</v>
    <v>Generic</v>
  </rv>
  <rv s="3">
    <v>20</v>
  </rv>
  <rv s="4">
    <v>https://www.bing.com/search?q=maine&amp;form=skydnc</v>
    <v>Learn more on Bing</v>
  </rv>
  <rv s="0">
    <fb>777</fb>
    <v>12</v>
  </rv>
  <rv s="0">
    <fb>49331</fb>
    <v>12</v>
  </rv>
  <rv s="0">
    <fb>2.34</fb>
    <v>13</v>
  </rv>
  <rv s="0">
    <fb>0.188</fb>
    <v>14</v>
  </rv>
  <rv s="0">
    <fb>1.2E-2</fb>
    <v>14</v>
  </rv>
  <rv s="0">
    <fb>0.28999999999999998</fb>
    <v>14</v>
  </rv>
  <rv s="0">
    <fb>0.91599999999999993</fb>
    <v>14</v>
  </rv>
  <rv s="0">
    <fb>0.63400000000000001</fb>
    <v>14</v>
  </rv>
  <rv s="0">
    <fb>0.11900000000000001</fb>
    <v>14</v>
  </rv>
  <rv s="0">
    <fb>0.193</fb>
    <v>14</v>
  </rv>
  <rv s="0">
    <fb>4.9000000000000002E-2</fb>
    <v>14</v>
  </rv>
  <rv s="0">
    <fb>0.94900000000000007</fb>
    <v>14</v>
  </rv>
  <rv s="8">
    <v>#VALUE!</v>
    <v>en-CA</v>
    <v>d62dd683-9cf9-4db9-a497-d810d529592b</v>
    <v>536870912</v>
    <v>1</v>
    <v>81</v>
    <v>82</v>
    <v>Maine</v>
    <v>8</v>
    <v>9</v>
    <v>Map</v>
    <v>10</v>
    <v>83</v>
    <v>US-ME</v>
    <v>469</v>
    <v>470</v>
    <v>471</v>
    <v>5</v>
    <v>Maine is a state in the New England region of the Northeastern United States, and the easternmost state. It borders New Hampshire to the west, the Gulf of Maine to the southeast, and the Canadian provinces of New Brunswick and Quebec to the ...</v>
    <v>472</v>
    <v>473</v>
    <v>474</v>
    <v>475</v>
    <v>477</v>
    <v>478</v>
    <v>479</v>
    <v>480</v>
    <v>324</v>
    <v>Maine</v>
    <v>481</v>
    <v>467</v>
    <v>161</v>
    <v>482</v>
    <v>21</v>
    <v>483</v>
    <v>484</v>
    <v>22</v>
    <v>25</v>
    <v>485</v>
    <v>31</v>
    <v>486</v>
    <v>487</v>
    <v>19</v>
    <v>488</v>
    <v>489</v>
    <v>490</v>
    <v>197</v>
    <v>Maine</v>
    <v>mdp/vdpid/19840</v>
  </rv>
  <rv s="0">
    <fb>6165129</fb>
    <v>0</v>
  </rv>
  <rv s="1">
    <v>536870912</v>
    <v>Maryland</v>
    <v>4c472f4d-06a8-4d90-8bb8-da4d168c73fe</v>
    <v>en-CA</v>
    <v>Map</v>
  </rv>
  <rv s="0">
    <fb>32131</fb>
    <v>0</v>
  </rv>
  <rv s="0">
    <fb>17044</fb>
    <v>0</v>
  </rv>
  <rv s="1">
    <v>536870912</v>
    <v>Annapolis</v>
    <v>5c1c2452-fad3-09a7-1bd5-bafdf1acf665</v>
    <v>en-CA</v>
    <v>Map</v>
  </rv>
  <rv s="0">
    <fb>2166389</fb>
    <v>0</v>
  </rv>
  <rv s="0">
    <fb>2447127</fb>
    <v>0</v>
  </rv>
  <rv s="2">
    <v>17</v>
    <v>10</v>
    <v>84</v>
    <v>7</v>
    <v>0</v>
    <v>Image of Maryland</v>
  </rv>
  <rv s="1">
    <v>536870912</v>
    <v>Baltimore</v>
    <v>ee720710-86f4-43c1-914a-9e12af6cb368</v>
    <v>en-CA</v>
    <v>Map</v>
  </rv>
  <rv s="1">
    <v>805306368</v>
    <v>Wes Moore (Governor)</v>
    <v>061797ca-ac16-c2b9-5af5-fc8b9f70c021</v>
    <v>en-CA</v>
    <v>Generic</v>
  </rv>
  <rv s="1">
    <v>805306368</v>
    <v>Aruna Miller (Lieutenant governor)</v>
    <v>4a11c83c-3bfa-1c3b-dcfb-99dd4e08405b</v>
    <v>en-CA</v>
    <v>Generic</v>
  </rv>
  <rv s="3">
    <v>21</v>
  </rv>
  <rv s="4">
    <v>https://www.bing.com/search?q=maryland&amp;form=skydnc</v>
    <v>Learn more on Bing</v>
  </rv>
  <rv s="0">
    <fb>1230</fb>
    <v>12</v>
  </rv>
  <rv s="0">
    <fb>74551</fb>
    <v>12</v>
  </rv>
  <rv s="0">
    <fb>286900</fb>
    <v>12</v>
  </rv>
  <rv s="0">
    <fb>2.67</fb>
    <v>13</v>
  </rv>
  <rv s="0">
    <fb>0.14099999999999999</fb>
    <v>14</v>
  </rv>
  <rv s="0">
    <fb>0.379</fb>
    <v>14</v>
  </rv>
  <rv s="0">
    <fb>0.30499999999999999</fb>
    <v>14</v>
  </rv>
  <rv s="0">
    <fb>0.14499999999999999</fb>
    <v>14</v>
  </rv>
  <rv s="0">
    <fb>0.89400000000000002</fb>
    <v>14</v>
  </rv>
  <rv s="0">
    <fb>9.5000000000000001E-2</fb>
    <v>14</v>
  </rv>
  <rv s="0">
    <fb>0.67900000000000005</fb>
    <v>14</v>
  </rv>
  <rv s="0">
    <fb>0.59599999999999997</fb>
    <v>14</v>
  </rv>
  <rv s="7">
    <v>#VALUE!</v>
    <v>en-CA</v>
    <v>4c472f4d-06a8-4d90-8bb8-da4d168c73fe</v>
    <v>536870912</v>
    <v>1</v>
    <v>87</v>
    <v>37</v>
    <v>Maryland</v>
    <v>8</v>
    <v>9</v>
    <v>Map</v>
    <v>10</v>
    <v>88</v>
    <v>US-MD</v>
    <v>494</v>
    <v>495</v>
    <v>496</v>
    <v>5</v>
    <v>Maryland is a state in the Mid-Atlantic region of the United States. The state borders Virginia to its south, West Virginia to its west, Pennsylvania to its north, Delaware to its east, the Atlantic Ocean, and the national capital of Washington, ...</v>
    <v>497</v>
    <v>498</v>
    <v>499</v>
    <v>500</v>
    <v>503</v>
    <v>504</v>
    <v>505</v>
    <v>506</v>
    <v>507</v>
    <v>Maryland</v>
    <v>508</v>
    <v>492</v>
    <v>27</v>
    <v>509</v>
    <v>327</v>
    <v>124</v>
    <v>510</v>
    <v>511</v>
    <v>512</v>
    <v>513</v>
    <v>514</v>
    <v>515</v>
    <v>29</v>
    <v>193</v>
    <v>67</v>
    <v>219</v>
    <v>301</v>
    <v>516</v>
    <v>197</v>
    <v>Maryland</v>
    <v>mdp/vdpid/20487</v>
  </rv>
  <rv s="0">
    <fb>7029917</fb>
    <v>0</v>
  </rv>
  <rv s="1">
    <v>536870912</v>
    <v>Massachusetts</v>
    <v>845219d5-3650-4199-b926-964ca27c863c</v>
    <v>en-CA</v>
    <v>Map</v>
  </rv>
  <rv s="0">
    <fb>27336</fb>
    <v>0</v>
  </rv>
  <rv s="0">
    <fb>16288</fb>
    <v>0</v>
  </rv>
  <rv s="1">
    <v>536870912</v>
    <v>Boston</v>
    <v>f0f5899a-361f-4fe4-89d1-11130aa2c653</v>
    <v>en-CA</v>
    <v>Map</v>
  </rv>
  <rv s="0">
    <fb>2549721</fb>
    <v>0</v>
  </rv>
  <rv s="0">
    <fb>2858026</fb>
    <v>0</v>
  </rv>
  <rv s="2">
    <v>18</v>
    <v>10</v>
    <v>89</v>
    <v>7</v>
    <v>0</v>
    <v>Image of Massachusetts</v>
  </rv>
  <rv s="1">
    <v>805306368</v>
    <v>Maura Healey (Governor)</v>
    <v>16f75b4a-61cd-c874-f8be-b832c93cc2f9</v>
    <v>en-CA</v>
    <v>Generic</v>
  </rv>
  <rv s="1">
    <v>805306368</v>
    <v>Kim Driscoll (Lieutenant governor)</v>
    <v>49e728c3-181d-48d9-8e7d-8c9fef062e0e</v>
    <v>en-CA</v>
    <v>Generic</v>
  </rv>
  <rv s="3">
    <v>22</v>
  </rv>
  <rv s="4">
    <v>https://www.bing.com/search?q=massachusetts&amp;form=skydnc</v>
    <v>Learn more on Bing</v>
  </rv>
  <rv s="0">
    <fb>1102</fb>
    <v>12</v>
  </rv>
  <rv s="0">
    <fb>68563</fb>
    <v>12</v>
  </rv>
  <rv s="0">
    <fb>333100</fb>
    <v>12</v>
  </rv>
  <rv s="0">
    <fb>6.6000000000000003E-2</fb>
    <v>14</v>
  </rv>
  <rv s="0">
    <fb>0.40500000000000003</fb>
    <v>14</v>
  </rv>
  <rv s="0">
    <fb>0.155</fb>
    <v>14</v>
  </rv>
  <rv s="0">
    <fb>0.89800000000000002</fb>
    <v>14</v>
  </rv>
  <rv s="0">
    <fb>0.11199999999999999</fb>
    <v>14</v>
  </rv>
  <rv s="0">
    <fb>0.67500000000000004</fb>
    <v>14</v>
  </rv>
  <rv s="0">
    <fb>0.20399999999999999</fb>
    <v>14</v>
  </rv>
  <rv s="0">
    <fb>0.82099999999999995</fb>
    <v>14</v>
  </rv>
  <rv s="5">
    <v>#VALUE!</v>
    <v>en-CA</v>
    <v>845219d5-3650-4199-b926-964ca27c863c</v>
    <v>536870912</v>
    <v>1</v>
    <v>92</v>
    <v>6</v>
    <v>Massachusetts</v>
    <v>8</v>
    <v>9</v>
    <v>Map</v>
    <v>10</v>
    <v>11</v>
    <v>US-MA</v>
    <v>520</v>
    <v>521</v>
    <v>522</v>
    <v>5</v>
    <v>Massachusetts, officially the Commonwealth of Massachusetts, is a state in the New England region of the Northeastern United States. It borders the Atlantic Ocean and Gulf of Maine to its east, Connecticut and Rhode Island to its south, New ...</v>
    <v>523</v>
    <v>524</v>
    <v>525</v>
    <v>522</v>
    <v>528</v>
    <v>529</v>
    <v>530</v>
    <v>531</v>
    <v>532</v>
    <v>Massachusetts</v>
    <v>17</v>
    <v>87</v>
    <v>518</v>
    <v>273</v>
    <v>191</v>
    <v>185</v>
    <v>533</v>
    <v>534</v>
    <v>55</v>
    <v>535</v>
    <v>536</v>
    <v>537</v>
    <v>538</v>
    <v>29</v>
    <v>384</v>
    <v>305</v>
    <v>539</v>
    <v>119</v>
    <v>540</v>
    <v>197</v>
    <v>Massachusetts</v>
    <v>mdp/vdpid/20543</v>
  </rv>
  <rv s="0">
    <fb>10077331</fb>
    <v>0</v>
  </rv>
  <rv s="1">
    <v>536870912</v>
    <v>Michigan</v>
    <v>162411c2-b757-495d-aa81-93942fae2f7e</v>
    <v>en-CA</v>
    <v>Map</v>
  </rv>
  <rv s="0">
    <fb>250493</fb>
    <v>0</v>
  </rv>
  <rv s="0">
    <fb>20408</fb>
    <v>0</v>
  </rv>
  <rv s="1">
    <v>536870912</v>
    <v>Lansing</v>
    <v>f72f32c4-1da0-4657-9366-ff9fa67191cd</v>
    <v>en-CA</v>
    <v>Map</v>
  </rv>
  <rv s="0">
    <fb>3841148</fb>
    <v>0</v>
  </rv>
  <rv s="0">
    <fb>4560055</fb>
    <v>0</v>
  </rv>
  <rv s="2">
    <v>19</v>
    <v>10</v>
    <v>93</v>
    <v>7</v>
    <v>0</v>
    <v>Image of Michigan</v>
  </rv>
  <rv s="1">
    <v>536870912</v>
    <v>Detroit</v>
    <v>85910f05-3dc5-436a-85db-fe5802c27206</v>
    <v>en-CA</v>
    <v>Map</v>
  </rv>
  <rv s="1">
    <v>805306368</v>
    <v>Gretchen Whitmer (Governor)</v>
    <v>f6d1e9db-75f6-c594-7272-dd636d3f4ad3</v>
    <v>en-CA</v>
    <v>Generic</v>
  </rv>
  <rv s="1">
    <v>805306368</v>
    <v>Garlin Gilchrist (Lieutenant governor)</v>
    <v>d8f5ba75-ec82-cc25-7294-3463565f1b51</v>
    <v>en-CA</v>
    <v>Generic</v>
  </rv>
  <rv s="3">
    <v>23</v>
  </rv>
  <rv s="4">
    <v>https://www.bing.com/search?q=michigan&amp;form=skydnc</v>
    <v>Learn more on Bing</v>
  </rv>
  <rv s="0">
    <fb>783</fb>
    <v>12</v>
  </rv>
  <rv s="0">
    <fb>49576</fb>
    <v>12</v>
  </rv>
  <rv s="0">
    <fb>122400</fb>
    <v>12</v>
  </rv>
  <rv s="0">
    <fb>2.52</fb>
    <v>13</v>
  </rv>
  <rv s="0">
    <fb>4.0000000000000001E-3</fb>
    <v>14</v>
  </rv>
  <rv s="0">
    <fb>0.03</fb>
    <v>14</v>
  </rv>
  <rv s="0">
    <fb>0.26899999999999996</fb>
    <v>14</v>
  </rv>
  <rv s="0">
    <fb>0.89599999999999991</fb>
    <v>14</v>
  </rv>
  <rv s="0">
    <fb>0.61199999999999999</fb>
    <v>14</v>
  </rv>
  <rv s="0">
    <fb>0.10300000000000001</fb>
    <v>14</v>
  </rv>
  <rv s="0">
    <fb>0.222</fb>
    <v>14</v>
  </rv>
  <rv s="0">
    <fb>5.7999999999999996E-2</fb>
    <v>14</v>
  </rv>
  <rv s="0">
    <fb>0.79700000000000004</fb>
    <v>14</v>
  </rv>
  <rv s="8">
    <v>#VALUE!</v>
    <v>en-CA</v>
    <v>162411c2-b757-495d-aa81-93942fae2f7e</v>
    <v>536870912</v>
    <v>1</v>
    <v>96</v>
    <v>82</v>
    <v>Michigan</v>
    <v>8</v>
    <v>9</v>
    <v>Map</v>
    <v>10</v>
    <v>83</v>
    <v>US-MI</v>
    <v>544</v>
    <v>545</v>
    <v>546</v>
    <v>5</v>
    <v>Michigan is a state in the Great Lakes region of the Upper Midwest region of the United States. It borders Wisconsin to the northwest in the Upper Peninsula, and Indiana and Ohio to the south in the Lower Peninsula; it is also connected by Lakes ...</v>
    <v>547</v>
    <v>548</v>
    <v>549</v>
    <v>550</v>
    <v>553</v>
    <v>554</v>
    <v>555</v>
    <v>556</v>
    <v>557</v>
    <v>Michigan</v>
    <v>558</v>
    <v>542</v>
    <v>559</v>
    <v>184</v>
    <v>21</v>
    <v>560</v>
    <v>561</v>
    <v>326</v>
    <v>69</v>
    <v>562</v>
    <v>489</v>
    <v>563</v>
    <v>564</v>
    <v>305</v>
    <v>565</v>
    <v>566</v>
    <v>567</v>
    <v>197</v>
    <v>Michigan</v>
    <v>mdp/vdpid/21196</v>
  </rv>
  <rv s="0">
    <fb>5706494</fb>
    <v>0</v>
  </rv>
  <rv s="1">
    <v>536870912</v>
    <v>Minnesota</v>
    <v>77f97f6f-7e93-46e5-b486-6198effe8dea</v>
    <v>en-CA</v>
    <v>Map</v>
  </rv>
  <rv s="0">
    <fb>225163</fb>
    <v>0</v>
  </rv>
  <rv s="0">
    <fb>21449</fb>
    <v>0</v>
  </rv>
  <rv s="1">
    <v>536870912</v>
    <v>Saint Paul</v>
    <v>1cc78952-7fdf-3532-7f33-51048c23af61</v>
    <v>en-CA</v>
    <v>Map</v>
  </rv>
  <rv s="0">
    <fb>2124745</fb>
    <v>0</v>
  </rv>
  <rv s="0">
    <fb>2409935</fb>
    <v>0</v>
  </rv>
  <rv s="2">
    <v>20</v>
    <v>10</v>
    <v>97</v>
    <v>7</v>
    <v>0</v>
    <v>Image of Minnesota</v>
  </rv>
  <rv s="1">
    <v>536870912</v>
    <v>Minneapolis</v>
    <v>def03125-42ba-47cd-8061-ee55f5c63e67</v>
    <v>en-CA</v>
    <v>Map</v>
  </rv>
  <rv s="1">
    <v>805306368</v>
    <v>Tim Walz (Governor)</v>
    <v>f38cda49-b64f-17fd-7bee-8b4b8615e92e</v>
    <v>en-CA</v>
    <v>Generic</v>
  </rv>
  <rv s="1">
    <v>805306368</v>
    <v>Peggy Flanagan (Lieutenant governor)</v>
    <v>cf730391-3139-9782-b8cc-c66b64347b03</v>
    <v>en-CA</v>
    <v>Generic</v>
  </rv>
  <rv s="3">
    <v>24</v>
  </rv>
  <rv s="4">
    <v>https://www.bing.com/search?q=minnesota&amp;form=skydnc</v>
    <v>Learn more on Bing</v>
  </rv>
  <rv s="0">
    <fb>848</fb>
    <v>12</v>
  </rv>
  <rv s="0">
    <fb>61492</fb>
    <v>12</v>
  </rv>
  <rv s="0">
    <fb>186200</fb>
    <v>12</v>
  </rv>
  <rv s="0">
    <fb>2.4900000000000002</fb>
    <v>13</v>
  </rv>
  <rv s="0">
    <fb>4.0999999999999995E-2</fb>
    <v>14</v>
  </rv>
  <rv s="0">
    <fb>1.3000000000000001E-2</fb>
    <v>15</v>
  </rv>
  <rv s="0">
    <fb>0.33700000000000002</fb>
    <v>14</v>
  </rv>
  <rv s="0">
    <fb>7.6999999999999999E-2</fb>
    <v>14</v>
  </rv>
  <rv s="0">
    <fb>0.92400000000000004</fb>
    <v>14</v>
  </rv>
  <rv s="0">
    <fb>0.7</fb>
    <v>14</v>
  </rv>
  <rv s="0">
    <fb>0.23399999999999999</fb>
    <v>14</v>
  </rv>
  <rv s="7">
    <v>#VALUE!</v>
    <v>en-CA</v>
    <v>77f97f6f-7e93-46e5-b486-6198effe8dea</v>
    <v>536870912</v>
    <v>1</v>
    <v>100</v>
    <v>37</v>
    <v>Minnesota</v>
    <v>8</v>
    <v>9</v>
    <v>Map</v>
    <v>10</v>
    <v>11</v>
    <v>US-MN</v>
    <v>571</v>
    <v>572</v>
    <v>573</v>
    <v>5</v>
    <v>Minnesota is a state in the Upper Midwestern region of the United States. It is bordered by the Canadian provinces of Manitoba and Ontario to the north and east and by the U.S. states of Wisconsin to the east, Iowa to the south, and North Dakota ...</v>
    <v>574</v>
    <v>575</v>
    <v>576</v>
    <v>577</v>
    <v>580</v>
    <v>581</v>
    <v>582</v>
    <v>583</v>
    <v>584</v>
    <v>Minnesota</v>
    <v>585</v>
    <v>569</v>
    <v>586</v>
    <v>122</v>
    <v>587</v>
    <v>489</v>
    <v>588</v>
    <v>33</v>
    <v>589</v>
    <v>590</v>
    <v>195</v>
    <v>591</v>
    <v>29</v>
    <v>193</v>
    <v>380</v>
    <v>592</v>
    <v>99</v>
    <v>276</v>
    <v>35</v>
    <v>Minnesota</v>
    <v>mdp/vdpid/21412</v>
  </rv>
  <rv s="0">
    <fb>2961279</fb>
    <v>0</v>
  </rv>
  <rv s="1">
    <v>536870912</v>
    <v>Mississippi</v>
    <v>6af619ca-217d-49c0-9a86-153fc7fbcd78</v>
    <v>en-CA</v>
    <v>Map</v>
  </rv>
  <rv s="0">
    <fb>125443</fb>
    <v>0</v>
  </rv>
  <rv s="0">
    <fb>6886</fb>
    <v>0</v>
  </rv>
  <rv s="1">
    <v>536870912</v>
    <v>Jackson</v>
    <v>ed40f72a-f28d-48a5-887c-e021839859d4</v>
    <v>en-CA</v>
    <v>Map</v>
  </rv>
  <rv s="0">
    <fb>1096593</fb>
    <v>0</v>
  </rv>
  <rv s="0">
    <fb>1307441</fb>
    <v>0</v>
  </rv>
  <rv s="2">
    <v>21</v>
    <v>10</v>
    <v>101</v>
    <v>7</v>
    <v>0</v>
    <v>Image of Mississippi</v>
  </rv>
  <rv s="1">
    <v>805306368</v>
    <v>Tate Reeves (Governor)</v>
    <v>1213e585-32e8-e04c-eea2-e80c2d44dde8</v>
    <v>en-CA</v>
    <v>Generic</v>
  </rv>
  <rv s="1">
    <v>805306368</v>
    <v>Delbert Hosemann (Lieutenant governor)</v>
    <v>babf7478-24bf-5e4a-6287-b982d6af7dc4</v>
    <v>en-CA</v>
    <v>Generic</v>
  </rv>
  <rv s="3">
    <v>25</v>
  </rv>
  <rv s="4">
    <v>https://www.bing.com/search?q=mississippi&amp;form=skydnc</v>
    <v>Learn more on Bing</v>
  </rv>
  <rv s="0">
    <fb>39665</fb>
    <v>12</v>
  </rv>
  <rv s="0">
    <fb>103100</fb>
    <v>12</v>
  </rv>
  <rv s="0">
    <fb>2.64</fb>
    <v>13</v>
  </rv>
  <rv s="0">
    <fb>6.9999999999999993E-3</fb>
    <v>14</v>
  </rv>
  <rv s="0">
    <fb>1.1000000000000001E-2</fb>
    <v>14</v>
  </rv>
  <rv s="0">
    <fb>0.20699999999999999</fb>
    <v>14</v>
  </rv>
  <rv s="0">
    <fb>0.82299999999999995</fb>
    <v>14</v>
  </rv>
  <rv s="0">
    <fb>3.1E-2</fb>
    <v>14</v>
  </rv>
  <rv s="0">
    <fb>0.57499999999999996</fb>
    <v>14</v>
  </rv>
  <rv s="0">
    <fb>0.24299999999999999</fb>
    <v>14</v>
  </rv>
  <rv s="0">
    <fb>0.59499999999999997</fb>
    <v>14</v>
  </rv>
  <rv s="5">
    <v>#VALUE!</v>
    <v>en-CA</v>
    <v>6af619ca-217d-49c0-9a86-153fc7fbcd78</v>
    <v>536870912</v>
    <v>1</v>
    <v>104</v>
    <v>6</v>
    <v>Mississippi</v>
    <v>8</v>
    <v>9</v>
    <v>Map</v>
    <v>10</v>
    <v>11</v>
    <v>US-MS</v>
    <v>596</v>
    <v>597</v>
    <v>598</v>
    <v>5</v>
    <v>Mississippi is a state in the Southeastern region of the United States. It borders Tennessee to the north, Alabama to the east, the Gulf of Mexico to the south, Louisiana to the southwest, and Arkansas to the northwest. Mississippi's western ...</v>
    <v>599</v>
    <v>600</v>
    <v>601</v>
    <v>598</v>
    <v>604</v>
    <v>605</v>
    <v>14</v>
    <v>606</v>
    <v>607</v>
    <v>Mississippi</v>
    <v>17</v>
    <v>608</v>
    <v>594</v>
    <v>609</v>
    <v>122</v>
    <v>327</v>
    <v>610</v>
    <v>611</v>
    <v>187</v>
    <v>305</v>
    <v>612</v>
    <v>613</v>
    <v>614</v>
    <v>29</v>
    <v>487</v>
    <v>483</v>
    <v>615</v>
    <v>99</v>
    <v>616</v>
    <v>35</v>
    <v>Mississippi</v>
    <v>mdp/vdpid/21502</v>
  </rv>
  <rv s="0">
    <fb>6154913</fb>
    <v>0</v>
  </rv>
  <rv s="1">
    <v>536870912</v>
    <v>Missouri</v>
    <v>6185f8cb-44e1-4da6-9bf0-b75286aeb591</v>
    <v>en-CA</v>
    <v>Map</v>
  </rv>
  <rv s="0">
    <fb>181533</fb>
    <v>0</v>
  </rv>
  <rv s="0">
    <fb>18997</fb>
    <v>0</v>
  </rv>
  <rv s="1">
    <v>536870912</v>
    <v>Jefferson City</v>
    <v>81535f0b-c6a8-d0ca-9542-f43e51dc1f18</v>
    <v>en-CA</v>
    <v>Map</v>
  </rv>
  <rv s="0">
    <fb>2364688</fb>
    <v>0</v>
  </rv>
  <rv s="0">
    <fb>2760084</fb>
    <v>0</v>
  </rv>
  <rv s="2">
    <v>22</v>
    <v>10</v>
    <v>105</v>
    <v>7</v>
    <v>0</v>
    <v>Image of Missouri</v>
  </rv>
  <rv s="1">
    <v>536870912</v>
    <v>Kansas City</v>
    <v>5b93ac88-7242-4198-8c11-93854400c8d7</v>
    <v>en-CA</v>
    <v>Map</v>
  </rv>
  <rv s="1">
    <v>805306368</v>
    <v>Mike Parson (Governor)</v>
    <v>62bf026b-d9a9-58d5-78da-bc64c6183f46</v>
    <v>en-CA</v>
    <v>Generic</v>
  </rv>
  <rv s="1">
    <v>805306368</v>
    <v>Mike Kehoe (Lieutenant governor)</v>
    <v>b2f50b37-ce14-c873-e2df-fd5943b7c015</v>
    <v>en-CA</v>
    <v>Generic</v>
  </rv>
  <rv s="3">
    <v>26</v>
  </rv>
  <rv s="4">
    <v>https://www.bing.com/search?q=missouri&amp;form=skydnc</v>
    <v>Learn more on Bing</v>
  </rv>
  <rv s="0">
    <fb>746</fb>
    <v>12</v>
  </rv>
  <rv s="0">
    <fb>48173</fb>
    <v>12</v>
  </rv>
  <rv s="0">
    <fb>138400</fb>
    <v>12</v>
  </rv>
  <rv s="0">
    <fb>2.48</fb>
    <v>13</v>
  </rv>
  <rv s="0">
    <fb>0.27100000000000002</fb>
    <v>14</v>
  </rv>
  <rv s="0">
    <fb>0.10400000000000001</fb>
    <v>14</v>
  </rv>
  <rv s="0">
    <fb>0.83299999999999996</fb>
    <v>14</v>
  </rv>
  <rv s="7">
    <v>#VALUE!</v>
    <v>en-CA</v>
    <v>6185f8cb-44e1-4da6-9bf0-b75286aeb591</v>
    <v>536870912</v>
    <v>1</v>
    <v>108</v>
    <v>37</v>
    <v>Missouri</v>
    <v>8</v>
    <v>9</v>
    <v>Map</v>
    <v>10</v>
    <v>11</v>
    <v>US-MO</v>
    <v>620</v>
    <v>621</v>
    <v>622</v>
    <v>5</v>
    <v>Missouri is a landlocked state in the Midwestern region of the United States. Ranking 21st in land area, it borders Iowa to the north, Illinois, Kentucky and Tennessee to the east, Arkansas to the south and Oklahoma, Kansas, and Nebraska to the ...</v>
    <v>623</v>
    <v>624</v>
    <v>625</v>
    <v>626</v>
    <v>629</v>
    <v>630</v>
    <v>631</v>
    <v>632</v>
    <v>633</v>
    <v>Missouri</v>
    <v>634</v>
    <v>618</v>
    <v>19</v>
    <v>20</v>
    <v>327</v>
    <v>97</v>
    <v>635</v>
    <v>30</v>
    <v>217</v>
    <v>221</v>
    <v>586</v>
    <v>465</v>
    <v>29</v>
    <v>636</v>
    <v>194</v>
    <v>437</v>
    <v>164</v>
    <v>637</v>
    <v>35</v>
    <v>Missouri</v>
    <v>mdp/vdpid/21512</v>
  </rv>
  <rv s="0">
    <fb>1084225</fb>
    <v>0</v>
  </rv>
  <rv s="1">
    <v>536870912</v>
    <v>Montana</v>
    <v>447d6cd5-53f6-4c8f-bf6c-9ff228415c3b</v>
    <v>en-CA</v>
    <v>Map</v>
  </rv>
  <rv s="0">
    <fb>381154</fb>
    <v>0</v>
  </rv>
  <rv s="0">
    <fb>4781</fb>
    <v>0</v>
  </rv>
  <rv s="1">
    <v>536870912</v>
    <v>Helena</v>
    <v>097df9b7-6962-dbe8-2072-661fa4996ede</v>
    <v>en-CA</v>
    <v>Map</v>
  </rv>
  <rv s="0">
    <fb>409394</fb>
    <v>0</v>
  </rv>
  <rv s="0">
    <fb>497756</fb>
    <v>0</v>
  </rv>
  <rv s="2">
    <v>23</v>
    <v>10</v>
    <v>109</v>
    <v>7</v>
    <v>0</v>
    <v>Image of Montana</v>
  </rv>
  <rv s="1">
    <v>536870912</v>
    <v>Billings</v>
    <v>c0f552c6-eaaf-4d0b-806d-6017c2034bbb</v>
    <v>en-CA</v>
    <v>Map</v>
  </rv>
  <rv s="1">
    <v>805306368</v>
    <v>Greg Gianforte (Governor)</v>
    <v>d6243525-cd8a-23f1-fe91-bca377dc4fe8</v>
    <v>en-CA</v>
    <v>Generic</v>
  </rv>
  <rv s="1">
    <v>805306368</v>
    <v>Kristen Juras (Lieutenant governor)</v>
    <v>17151917-f12f-38da-5ee2-575494f79565</v>
    <v>en-CA</v>
    <v>Generic</v>
  </rv>
  <rv s="3">
    <v>27</v>
  </rv>
  <rv s="4">
    <v>https://www.bing.com/search?q=montana&amp;form=skydnc</v>
    <v>Learn more on Bing</v>
  </rv>
  <rv s="0">
    <fb>711</fb>
    <v>12</v>
  </rv>
  <rv s="0">
    <fb>47169</fb>
    <v>12</v>
  </rv>
  <rv s="0">
    <fb>193500</fb>
    <v>12</v>
  </rv>
  <rv s="0">
    <fb>2.41</fb>
    <v>13</v>
  </rv>
  <rv s="0">
    <fb>0.17199999999999999</fb>
    <v>14</v>
  </rv>
  <rv s="0">
    <fb>6.6000000000000003E-2</fb>
    <v>15</v>
  </rv>
  <rv s="0">
    <fb>0.29499999999999998</fb>
    <v>14</v>
  </rv>
  <rv s="0">
    <fb>6.0000000000000001E-3</fb>
    <v>14</v>
  </rv>
  <rv s="0">
    <fb>0.92799999999999994</fb>
    <v>14</v>
  </rv>
  <rv s="0">
    <fb>3.6000000000000004E-2</fb>
    <v>14</v>
  </rv>
  <rv s="0">
    <fb>0.63600000000000001</fb>
    <v>14</v>
  </rv>
  <rv s="0">
    <fb>9.0999999999999998E-2</fb>
    <v>14</v>
  </rv>
  <rv s="0">
    <fb>0.21899999999999997</fb>
    <v>14</v>
  </rv>
  <rv s="0">
    <fb>0.89200000000000002</fb>
    <v>14</v>
  </rv>
  <rv s="6">
    <v>#VALUE!</v>
    <v>en-CA</v>
    <v>447d6cd5-53f6-4c8f-bf6c-9ff228415c3b</v>
    <v>536870912</v>
    <v>1</v>
    <v>112</v>
    <v>20</v>
    <v>Montana</v>
    <v>8</v>
    <v>9</v>
    <v>Map</v>
    <v>10</v>
    <v>11</v>
    <v>US-MT</v>
    <v>641</v>
    <v>642</v>
    <v>643</v>
    <v>5</v>
    <v>Montana is a landlocked state in the Mountain West subregion of the Western United States. It borders Idaho to the west, North Dakota to the east, South Dakota to the southeast, Wyoming to the south, and the Canadian provinces of Alberta, ...</v>
    <v>644</v>
    <v>645</v>
    <v>646</v>
    <v>647</v>
    <v>650</v>
    <v>651</v>
    <v>652</v>
    <v>653</v>
    <v>654</v>
    <v>Montana</v>
    <v>17</v>
    <v>655</v>
    <v>639</v>
    <v>119</v>
    <v>656</v>
    <v>657</v>
    <v>300</v>
    <v>658</v>
    <v>659</v>
    <v>354</v>
    <v>660</v>
    <v>661</v>
    <v>662</v>
    <v>29</v>
    <v>663</v>
    <v>67</v>
    <v>664</v>
    <v>33</v>
    <v>665</v>
    <v>Montana</v>
    <v>mdp/vdpid/21789</v>
  </rv>
  <rv s="0">
    <fb>1961504</fb>
    <v>0</v>
  </rv>
  <rv s="1">
    <v>536870912</v>
    <v>Nebraska</v>
    <v>3e64ff5d-6b40-4dbe-91b1-0e554e892496</v>
    <v>en-CA</v>
    <v>Map</v>
  </rv>
  <rv s="0">
    <fb>200520</fb>
    <v>0</v>
  </rv>
  <rv s="0">
    <fb>8078</fb>
    <v>0</v>
  </rv>
  <rv s="1">
    <v>536870912</v>
    <v>Lincoln</v>
    <v>38974d3e-7769-4d06-b772-31a57932a126</v>
    <v>en-CA</v>
    <v>Map</v>
  </rv>
  <rv s="0">
    <fb>736613</fb>
    <v>0</v>
  </rv>
  <rv s="0">
    <fb>827156</fb>
    <v>0</v>
  </rv>
  <rv s="2">
    <v>24</v>
    <v>10</v>
    <v>113</v>
    <v>7</v>
    <v>0</v>
    <v>Image of Nebraska</v>
  </rv>
  <rv s="1">
    <v>536870912</v>
    <v>Omaha</v>
    <v>3e9b5a28-f96c-420a-8065-6b1bd5aba459</v>
    <v>en-CA</v>
    <v>Map</v>
  </rv>
  <rv s="1">
    <v>805306368</v>
    <v>Jim Pillen (Governor)</v>
    <v>d609858d-2007-ee0a-defb-14ae1c2ab4d3</v>
    <v>en-CA</v>
    <v>Generic</v>
  </rv>
  <rv s="1">
    <v>805306368</v>
    <v>Joe Kelly (Lieutenant governor)</v>
    <v>f92108f4-90b9-9d3b-9c97-08750cd4d3ee</v>
    <v>en-CA</v>
    <v>Generic</v>
  </rv>
  <rv s="3">
    <v>28</v>
  </rv>
  <rv s="4">
    <v>https://www.bing.com/search?q=nebraska&amp;form=skydnc</v>
    <v>Learn more on Bing</v>
  </rv>
  <rv s="0">
    <fb>726</fb>
    <v>12</v>
  </rv>
  <rv s="0">
    <fb>52997</fb>
    <v>12</v>
  </rv>
  <rv s="0">
    <fb>133200</fb>
    <v>12</v>
  </rv>
  <rv s="0">
    <fb>2.4700000000000002</fb>
    <v>13</v>
  </rv>
  <rv s="0">
    <fb>4.4000000000000004E-2</fb>
    <v>14</v>
  </rv>
  <rv s="0">
    <fb>1.3999999999999999E-2</fb>
    <v>15</v>
  </rv>
  <rv s="0">
    <fb>0.29299999999999998</fb>
    <v>14</v>
  </rv>
  <rv s="0">
    <fb>0.69900000000000007</fb>
    <v>14</v>
  </rv>
  <rv s="0">
    <fb>7.2999999999999995E-2</fb>
    <v>14</v>
  </rv>
  <rv s="0">
    <fb>0.248</fb>
    <v>14</v>
  </rv>
  <rv s="0">
    <fb>0.8909999999999999</fb>
    <v>14</v>
  </rv>
  <rv s="6">
    <v>#VALUE!</v>
    <v>en-CA</v>
    <v>3e64ff5d-6b40-4dbe-91b1-0e554e892496</v>
    <v>536870912</v>
    <v>1</v>
    <v>116</v>
    <v>20</v>
    <v>Nebraska</v>
    <v>8</v>
    <v>9</v>
    <v>Map</v>
    <v>10</v>
    <v>11</v>
    <v>US-NE</v>
    <v>669</v>
    <v>670</v>
    <v>671</v>
    <v>5</v>
    <v>Nebraska is a triply landlocked state in the Midwestern region of the United States. It borders South Dakota to the north; Iowa to the east and Missouri to the southeast, both across the Missouri River; Kansas to the south; Colorado to the ...</v>
    <v>672</v>
    <v>673</v>
    <v>674</v>
    <v>675</v>
    <v>678</v>
    <v>679</v>
    <v>680</v>
    <v>681</v>
    <v>682</v>
    <v>Nebraska</v>
    <v>17</v>
    <v>683</v>
    <v>667</v>
    <v>684</v>
    <v>122</v>
    <v>685</v>
    <v>305</v>
    <v>686</v>
    <v>462</v>
    <v>533</v>
    <v>158</v>
    <v>636</v>
    <v>687</v>
    <v>29</v>
    <v>688</v>
    <v>354</v>
    <v>689</v>
    <v>406</v>
    <v>690</v>
    <v>Nebraska</v>
    <v>mdp/vdpid/22869</v>
  </rv>
  <rv s="0">
    <fb>3104614</fb>
    <v>0</v>
  </rv>
  <rv s="1">
    <v>536870912</v>
    <v>Nevada</v>
    <v>c2157d7e-617e-4517-80f8-1b08113afc14</v>
    <v>en-CA</v>
    <v>Map</v>
  </rv>
  <rv s="0">
    <fb>286380</fb>
    <v>0</v>
  </rv>
  <rv s="0">
    <fb>17952</fb>
    <v>0</v>
  </rv>
  <rv s="1">
    <v>536870912</v>
    <v>Carson City</v>
    <v>f0c7f70e-d0c0-8645-b649-8550dc083057</v>
    <v>en-CA</v>
    <v>Map</v>
  </rv>
  <rv s="0">
    <fb>1016709</fb>
    <v>0</v>
  </rv>
  <rv s="0">
    <fb>1221698</fb>
    <v>0</v>
  </rv>
  <rv s="2">
    <v>25</v>
    <v>10</v>
    <v>117</v>
    <v>7</v>
    <v>0</v>
    <v>Image of Nevada</v>
  </rv>
  <rv s="1">
    <v>536870912</v>
    <v>Las Vegas</v>
    <v>26dfb75a-3573-4ff8-bbb3-b8cadaea23a8</v>
    <v>en-CA</v>
    <v>Map</v>
  </rv>
  <rv s="1">
    <v>805306368</v>
    <v>Joe Lombardo (Governor)</v>
    <v>65fbb35a-0e80-cfb3-c7b1-c64105f84476</v>
    <v>en-CA</v>
    <v>Generic</v>
  </rv>
  <rv s="1">
    <v>805306368</v>
    <v>Stavros Anthony (Lieutenant governor)</v>
    <v>7faa710d-04ef-671a-5f0d-95ba24654786</v>
    <v>en-CA</v>
    <v>Generic</v>
  </rv>
  <rv s="3">
    <v>29</v>
  </rv>
  <rv s="4">
    <v>https://www.bing.com/search?q=nevada&amp;form=skydnc</v>
    <v>Learn more on Bing</v>
  </rv>
  <rv s="0">
    <fb>973</fb>
    <v>12</v>
  </rv>
  <rv s="0">
    <fb>51847</fb>
    <v>12</v>
  </rv>
  <rv s="0">
    <fb>173700</fb>
    <v>12</v>
  </rv>
  <rv s="0">
    <fb>2.72</fb>
    <v>13</v>
  </rv>
  <rv s="0">
    <fb>8.900000000000001E-2</fb>
    <v>14</v>
  </rv>
  <rv s="0">
    <fb>9.3000000000000013E-2</fb>
    <v>14</v>
  </rv>
  <rv s="0">
    <fb>0.192</fb>
    <v>14</v>
  </rv>
  <rv s="0">
    <fb>0.85099999999999998</fb>
    <v>14</v>
  </rv>
  <rv s="0">
    <fb>0.28100000000000003</fb>
    <v>14</v>
  </rv>
  <rv s="0">
    <fb>0.64</fb>
    <v>14</v>
  </rv>
  <rv s="0">
    <fb>0.23100000000000001</fb>
    <v>14</v>
  </rv>
  <rv s="0">
    <fb>0.75700000000000001</fb>
    <v>14</v>
  </rv>
  <rv s="3">
    <v>30</v>
  </rv>
  <rv s="7">
    <v>#VALUE!</v>
    <v>en-CA</v>
    <v>c2157d7e-617e-4517-80f8-1b08113afc14</v>
    <v>536870912</v>
    <v>1</v>
    <v>120</v>
    <v>37</v>
    <v>Nevada</v>
    <v>8</v>
    <v>9</v>
    <v>Map</v>
    <v>10</v>
    <v>11</v>
    <v>US-NV</v>
    <v>694</v>
    <v>695</v>
    <v>696</v>
    <v>5</v>
    <v>Nevada is a landlocked state in the Western region of the United States. It borders Oregon to the northwest, Idaho to the northeast, California to the west, Arizona to the southeast, and Utah to the east. Nevada is the 7th-most extensive, the ...</v>
    <v>697</v>
    <v>698</v>
    <v>699</v>
    <v>700</v>
    <v>703</v>
    <v>704</v>
    <v>705</v>
    <v>706</v>
    <v>707</v>
    <v>Nevada</v>
    <v>708</v>
    <v>692</v>
    <v>709</v>
    <v>352</v>
    <v>153</v>
    <v>223</v>
    <v>163</v>
    <v>710</v>
    <v>711</v>
    <v>712</v>
    <v>713</v>
    <v>714</v>
    <v>300</v>
    <v>222</v>
    <v>586</v>
    <v>715</v>
    <v>301</v>
    <v>716</v>
    <v>717</v>
    <v>Nevada</v>
    <v>mdp/vdpid/23035</v>
  </rv>
  <rv s="0">
    <fb>1377529</fb>
    <v>0</v>
  </rv>
  <rv s="1">
    <v>536870912</v>
    <v>New Hampshire</v>
    <v>9ca71997-cc97-46eb-8911-fac32f80b0b1</v>
    <v>en-CA</v>
    <v>Map</v>
  </rv>
  <rv s="0">
    <fb>24214</fb>
    <v>0</v>
  </rv>
  <rv s="0">
    <fb>3796</fb>
    <v>0</v>
  </rv>
  <rv s="1">
    <v>536870912</v>
    <v>Concord</v>
    <v>d65980fb-3dad-44a3-6f66-92662eca6d4f</v>
    <v>en-CA</v>
    <v>Map</v>
  </rv>
  <rv s="0">
    <fb>520251</fb>
    <v>0</v>
  </rv>
  <rv s="0">
    <fb>625307</fb>
    <v>0</v>
  </rv>
  <rv s="2">
    <v>26</v>
    <v>10</v>
    <v>121</v>
    <v>7</v>
    <v>0</v>
    <v>Image of New Hampshire</v>
  </rv>
  <rv s="1">
    <v>536870912</v>
    <v>Manchester</v>
    <v>f86d8a4e-96a6-418e-8b73-417f59efae56</v>
    <v>en-CA</v>
    <v>Map</v>
  </rv>
  <rv s="1">
    <v>805306368</v>
    <v>Chris Sununu (Governor)</v>
    <v>acb323f4-1dc1-7ced-e197-253cb6df1495</v>
    <v>en-CA</v>
    <v>Generic</v>
  </rv>
  <rv s="3">
    <v>31</v>
  </rv>
  <rv s="4">
    <v>https://www.bing.com/search?q=new+hampshire&amp;form=skydnc</v>
    <v>Learn more on Bing</v>
  </rv>
  <rv s="0">
    <fb>1000</fb>
    <v>12</v>
  </rv>
  <rv s="0">
    <fb>66779</fb>
    <v>12</v>
  </rv>
  <rv s="0">
    <fb>237300</fb>
    <v>12</v>
  </rv>
  <rv s="0">
    <fb>0.16500000000000001</fb>
    <v>14</v>
  </rv>
  <rv s="0">
    <fb>2.6000000000000002E-2</fb>
    <v>14</v>
  </rv>
  <rv s="0">
    <fb>0.34899999999999998</fb>
    <v>14</v>
  </rv>
  <rv s="0">
    <fb>0.92299999999999993</fb>
    <v>14</v>
  </rv>
  <rv s="0">
    <fb>0.68200000000000005</fb>
    <v>14</v>
  </rv>
  <rv s="0">
    <fb>0.19800000000000001</fb>
    <v>14</v>
  </rv>
  <rv s="0">
    <fb>0.93900000000000006</fb>
    <v>14</v>
  </rv>
  <rv s="9">
    <v>#VALUE!</v>
    <v>en-CA</v>
    <v>9ca71997-cc97-46eb-8911-fac32f80b0b1</v>
    <v>536870912</v>
    <v>1</v>
    <v>124</v>
    <v>125</v>
    <v>New Hampshire</v>
    <v>8</v>
    <v>9</v>
    <v>Map</v>
    <v>10</v>
    <v>83</v>
    <v>US-NH</v>
    <v>721</v>
    <v>722</v>
    <v>723</v>
    <v>5</v>
    <v>New Hampshire is a state in the New England region of the Northeastern United States. It borders Massachusetts to the south, Vermont to the west, Maine and the Gulf of Maine to the east, and the Canadian province of Quebec to the north. Of the ...</v>
    <v>724</v>
    <v>725</v>
    <v>726</v>
    <v>727</v>
    <v>729</v>
    <v>730</v>
    <v>731</v>
    <v>732</v>
    <v>733</v>
    <v>New Hampshire</v>
    <v>17</v>
    <v>683</v>
    <v>719</v>
    <v>22</v>
    <v>734</v>
    <v>431</v>
    <v>735</v>
    <v>736</v>
    <v>298</v>
    <v>383</v>
    <v>737</v>
    <v>58</v>
    <v>738</v>
    <v>223</v>
    <v>31</v>
    <v>739</v>
    <v>489</v>
    <v>740</v>
    <v>197</v>
    <v>New Hampshire</v>
    <v>mdp/vdpid/23097</v>
  </rv>
  <rv s="0">
    <fb>9288994</fb>
    <v>0</v>
  </rv>
  <rv s="1">
    <v>536870912</v>
    <v>New Jersey</v>
    <v>05277898-b62b-4878-8632-09d29756a2ff</v>
    <v>en-CA</v>
    <v>Map</v>
  </rv>
  <rv s="0">
    <fb>22591.4</fb>
    <v>0</v>
  </rv>
  <rv s="0">
    <fb>26793</fb>
    <v>0</v>
  </rv>
  <rv s="1">
    <v>536870912</v>
    <v>Trenton</v>
    <v>6fa8f821-25c7-45dc-ab44-318e7657779c</v>
    <v>en-CA</v>
    <v>Map</v>
  </rv>
  <rv s="0">
    <fb>3189486</fb>
    <v>0</v>
  </rv>
  <rv s="0">
    <fb>3604409</fb>
    <v>0</v>
  </rv>
  <rv s="2">
    <v>27</v>
    <v>10</v>
    <v>126</v>
    <v>7</v>
    <v>0</v>
    <v>Image of New Jersey</v>
  </rv>
  <rv s="1">
    <v>536870912</v>
    <v>Newark</v>
    <v>12526fe6-792c-45e6-8124-54fec8a5d9e0</v>
    <v>en-CA</v>
    <v>Map</v>
  </rv>
  <rv s="1">
    <v>805306368</v>
    <v>Phil Murphy (Governor)</v>
    <v>5f2e6941-5a52-30bf-801e-af03a8a1c6f8</v>
    <v>en-CA</v>
    <v>Generic</v>
  </rv>
  <rv s="1">
    <v>805306368</v>
    <v>Tahesha Way (Lieutenant governor)</v>
    <v>f27ba542-e503-cdab-ab90-93caed490f68</v>
    <v>en-CA</v>
    <v>Generic</v>
  </rv>
  <rv s="1">
    <v>805306368</v>
    <v>Bob Menendez (Senate)</v>
    <v>c6ef2717-08b7-ea7c-9b8f-e45aff0d510f</v>
    <v>en-CA</v>
    <v>Generic</v>
  </rv>
  <rv s="1">
    <v>805306368</v>
    <v>Cory Booker (Senate)</v>
    <v>d883e813-4e4d-8245-2d50-b9f9e13072c6</v>
    <v>en-CA</v>
    <v>Generic</v>
  </rv>
  <rv s="3">
    <v>32</v>
  </rv>
  <rv s="4">
    <v>https://www.bing.com/search?q=new+jersey&amp;form=skydnc</v>
    <v>Learn more on Bing</v>
  </rv>
  <rv s="0">
    <fb>1192</fb>
    <v>12</v>
  </rv>
  <rv s="0">
    <fb>72093</fb>
    <v>12</v>
  </rv>
  <rv s="0">
    <fb>315900</fb>
    <v>12</v>
  </rv>
  <rv s="0">
    <fb>0.15</fb>
    <v>14</v>
  </rv>
  <rv s="0">
    <fb>0.36799999999999999</fb>
    <v>14</v>
  </rv>
  <rv s="0">
    <fb>0.14800000000000002</fb>
    <v>14</v>
  </rv>
  <rv s="0">
    <fb>0.217</fb>
    <v>14</v>
  </rv>
  <rv s="0">
    <fb>0.8859999999999999</fb>
    <v>14</v>
  </rv>
  <rv s="0">
    <fb>0.65900000000000003</fb>
    <v>14</v>
  </rv>
  <rv s="0">
    <fb>0.72599999999999998</fb>
    <v>14</v>
  </rv>
  <rv s="5">
    <v>#VALUE!</v>
    <v>en-CA</v>
    <v>05277898-b62b-4878-8632-09d29756a2ff</v>
    <v>536870912</v>
    <v>1</v>
    <v>129</v>
    <v>6</v>
    <v>New Jersey</v>
    <v>8</v>
    <v>9</v>
    <v>Map</v>
    <v>10</v>
    <v>11</v>
    <v>US-NJ</v>
    <v>744</v>
    <v>745</v>
    <v>746</v>
    <v>5</v>
    <v>New Jersey is a state situated within both the Mid-Atlantic and Northeastern regions of the United States. It is the most densely populated of all 50 U.S. states, and is situated at the center of the Northeast megalopolis. New Jersey is bordered ...</v>
    <v>747</v>
    <v>748</v>
    <v>749</v>
    <v>750</v>
    <v>755</v>
    <v>756</v>
    <v>757</v>
    <v>758</v>
    <v>759</v>
    <v>New Jersey</v>
    <v>17</v>
    <v>271</v>
    <v>742</v>
    <v>19</v>
    <v>760</v>
    <v>327</v>
    <v>359</v>
    <v>761</v>
    <v>762</v>
    <v>763</v>
    <v>764</v>
    <v>249</v>
    <v>765</v>
    <v>29</v>
    <v>533</v>
    <v>354</v>
    <v>432</v>
    <v>225</v>
    <v>766</v>
    <v>197</v>
    <v>New Jersey</v>
    <v>mdp/vdpid/23117</v>
  </rv>
  <rv s="0">
    <fb>2117522</fb>
    <v>0</v>
  </rv>
  <rv s="1">
    <v>536870912</v>
    <v>New Mexico</v>
    <v>a16d3636-4349-41c7-a77e-89e34b26a8ad</v>
    <v>en-CA</v>
    <v>Map</v>
  </rv>
  <rv s="0">
    <fb>315194</fb>
    <v>0</v>
  </rv>
  <rv s="0">
    <fb>4863</fb>
    <v>0</v>
  </rv>
  <rv s="1">
    <v>536870912</v>
    <v>Santa Fe</v>
    <v>4b18f381-d510-4934-8a88-4507135c578d</v>
    <v>en-CA</v>
    <v>Map</v>
  </rv>
  <rv s="0">
    <fb>763603</fb>
    <v>0</v>
  </rv>
  <rv s="0">
    <fb>917568</fb>
    <v>0</v>
  </rv>
  <rv s="2">
    <v>28</v>
    <v>10</v>
    <v>130</v>
    <v>7</v>
    <v>0</v>
    <v>Image of New Mexico</v>
  </rv>
  <rv s="1">
    <v>536870912</v>
    <v>Albuquerque</v>
    <v>7fffaaf6-e694-4095-be90-f6492cadbd58</v>
    <v>en-CA</v>
    <v>Map</v>
  </rv>
  <rv s="1">
    <v>805306368</v>
    <v>Michelle Lujan Grisham (Governor)</v>
    <v>fe49b454-a2aa-4dfe-a1ba-763d379a487f</v>
    <v>en-CA</v>
    <v>Generic</v>
  </rv>
  <rv s="1">
    <v>805306368</v>
    <v>Howie Morales (Lieutenant governor)</v>
    <v>d94f2150-c331-242b-1da6-e02f93039204</v>
    <v>en-CA</v>
    <v>Generic</v>
  </rv>
  <rv s="3">
    <v>33</v>
  </rv>
  <rv s="4">
    <v>https://www.bing.com/search?q=new+mexico&amp;form=skydnc</v>
    <v>Learn more on Bing</v>
  </rv>
  <rv s="0">
    <fb>44963</fb>
    <v>12</v>
  </rv>
  <rv s="0">
    <fb>160300</fb>
    <v>12</v>
  </rv>
  <rv s="0">
    <fb>0.105</fb>
    <v>15</v>
  </rv>
  <rv s="0">
    <fb>0.26300000000000001</fb>
    <v>14</v>
  </rv>
  <rv s="0">
    <fb>0.48</fb>
    <v>14</v>
  </rv>
  <rv s="0">
    <fb>0.10099999999999999</fb>
    <v>14</v>
  </rv>
  <rv s="0">
    <fb>0.82499999999999996</fb>
    <v>14</v>
  </rv>
  <rv s="10">
    <v>#VALUE!</v>
    <v>en-CA</v>
    <v>a16d3636-4349-41c7-a77e-89e34b26a8ad</v>
    <v>536870912</v>
    <v>1</v>
    <v>133</v>
    <v>134</v>
    <v>New Mexico</v>
    <v>8</v>
    <v>9</v>
    <v>Map</v>
    <v>10</v>
    <v>11</v>
    <v>US-NM</v>
    <v>770</v>
    <v>771</v>
    <v>772</v>
    <v>5</v>
    <v>New Mexico is a landlocked state in the Southwestern region of the United States. It is one of the Mountain States of the southern Rocky Mountains, sharing the Four Corners region with Utah, Colorado, and Arizona. It also borders Texas to the ...</v>
    <v>773</v>
    <v>774</v>
    <v>775</v>
    <v>776</v>
    <v>779</v>
    <v>780</v>
    <v>479</v>
    <v>781</v>
    <v>782</v>
    <v>New Mexico</v>
    <v>508</v>
    <v>768</v>
    <v>610</v>
    <v>184</v>
    <v>783</v>
    <v>19</v>
    <v>784</v>
    <v>735</v>
    <v>157</v>
    <v>434</v>
    <v>785</v>
    <v>435</v>
    <v>161</v>
    <v>786</v>
    <v>88</v>
    <v>68</v>
    <v>124</v>
    <v>787</v>
    <v>New Mexico</v>
    <v>mdp/vdpid/23132</v>
  </rv>
  <rv s="0">
    <fb>20201249</fb>
    <v>0</v>
  </rv>
  <rv s="1">
    <v>536870912</v>
    <v>New York</v>
    <v>caeb7b9a-f5d7-4686-8fb5-cf7628296b13</v>
    <v>en-CA</v>
    <v>Map</v>
  </rv>
  <rv s="0">
    <fb>141300</fb>
    <v>0</v>
  </rv>
  <rv s="0">
    <fb>33711</fb>
    <v>0</v>
  </rv>
  <rv s="1">
    <v>536870912</v>
    <v>Albany</v>
    <v>62ca8245-972e-448d-af38-345d4a958798</v>
    <v>en-CA</v>
    <v>Map</v>
  </rv>
  <rv s="0">
    <fb>7262279</fb>
    <v>0</v>
  </rv>
  <rv s="0">
    <fb>8231687</fb>
    <v>0</v>
  </rv>
  <rv s="2">
    <v>29</v>
    <v>10</v>
    <v>135</v>
    <v>7</v>
    <v>0</v>
    <v>Image of New York</v>
  </rv>
  <rv s="1">
    <v>536870912</v>
    <v>New York City</v>
    <v>60d5dc2b-c915-460b-b722-c9e3485499ca</v>
    <v>en-CA</v>
    <v>Map</v>
  </rv>
  <rv s="1">
    <v>805306368</v>
    <v>Kathy Hochul (Governor)</v>
    <v>df92839d-3205-3454-b70c-aeefc37041a6</v>
    <v>en-CA</v>
    <v>Generic</v>
  </rv>
  <rv s="1">
    <v>805306368</v>
    <v>Antonio Delgado (Lieutenant governor)</v>
    <v>c20a119d-42bf-2146-a5a5-f4ec19b8a648</v>
    <v>en-CA</v>
    <v>Generic</v>
  </rv>
  <rv s="1">
    <v>805306368</v>
    <v>Chuck Schumer (Senate)</v>
    <v>d606edaa-bebe-be4b-5e66-17b8a58806b2</v>
    <v>en-CA</v>
    <v>Generic</v>
  </rv>
  <rv s="1">
    <v>805306368</v>
    <v>Kirsten Gillibrand (Senate)</v>
    <v>ae592704-1bd7-e270-aa09-cb6ec83b3467</v>
    <v>en-CA</v>
    <v>Generic</v>
  </rv>
  <rv s="3">
    <v>34</v>
  </rv>
  <rv s="4">
    <v>https://www.bing.com/search?q=new+york+state&amp;form=skydnc</v>
    <v>Learn more on Bing</v>
  </rv>
  <rv s="0">
    <fb>1132</fb>
    <v>12</v>
  </rv>
  <rv s="0">
    <fb>59269</fb>
    <v>12</v>
  </rv>
  <rv s="0">
    <fb>283400</fb>
    <v>12</v>
  </rv>
  <rv s="0">
    <fb>0.34200000000000003</fb>
    <v>14</v>
  </rv>
  <rv s="0">
    <fb>0.17600000000000002</fb>
    <v>14</v>
  </rv>
  <rv s="0">
    <fb>0.85599999999999998</fb>
    <v>14</v>
  </rv>
  <rv s="0">
    <fb>0.63300000000000001</fb>
    <v>14</v>
  </rv>
  <rv s="0">
    <fb>0.70099999999999996</fb>
    <v>14</v>
  </rv>
  <rv s="7">
    <v>#VALUE!</v>
    <v>en-CA</v>
    <v>caeb7b9a-f5d7-4686-8fb5-cf7628296b13</v>
    <v>536870912</v>
    <v>1</v>
    <v>138</v>
    <v>37</v>
    <v>New York</v>
    <v>8</v>
    <v>9</v>
    <v>Map</v>
    <v>10</v>
    <v>11</v>
    <v>US-NY</v>
    <v>791</v>
    <v>792</v>
    <v>793</v>
    <v>5</v>
    <v>New York, sometimes called New York State, is a state in the Northeastern region of the United States. A Mid-Atlantic state, New York borders New England, and has an international border with Canada. With almost 19.6 million residents, it is the ...</v>
    <v>794</v>
    <v>795</v>
    <v>796</v>
    <v>797</v>
    <v>802</v>
    <v>803</v>
    <v>804</v>
    <v>805</v>
    <v>806</v>
    <v>New York</v>
    <v>243</v>
    <v>789</v>
    <v>334</v>
    <v>760</v>
    <v>90</v>
    <v>279</v>
    <v>807</v>
    <v>808</v>
    <v>459</v>
    <v>809</v>
    <v>482</v>
    <v>810</v>
    <v>29</v>
    <v>297</v>
    <v>380</v>
    <v>159</v>
    <v>33</v>
    <v>811</v>
    <v>197</v>
    <v>New York</v>
    <v>mdp/vdpid/23161</v>
  </rv>
  <rv s="0">
    <fb>10439388</fb>
    <v>0</v>
  </rv>
  <rv s="1">
    <v>536870912</v>
    <v>North Carolina</v>
    <v>9e2bf053-dd80-4646-8f26-65075e7085c0</v>
    <v>en-CA</v>
    <v>Map</v>
  </rv>
  <rv s="0">
    <fb>139390</fb>
    <v>0</v>
  </rv>
  <rv s="0">
    <fb>60550</fb>
    <v>0</v>
  </rv>
  <rv s="1">
    <v>536870912</v>
    <v>Raleigh</v>
    <v>7b706445-83c5-46a4-bb70-cff23cd555d3</v>
    <v>en-CA</v>
    <v>Map</v>
  </rv>
  <rv s="0">
    <fb>3775581</fb>
    <v>0</v>
  </rv>
  <rv s="0">
    <fb>4540498</fb>
    <v>0</v>
  </rv>
  <rv s="2">
    <v>30</v>
    <v>10</v>
    <v>139</v>
    <v>7</v>
    <v>0</v>
    <v>Image of North Carolina</v>
  </rv>
  <rv s="1">
    <v>536870912</v>
    <v>Charlotte</v>
    <v>e6558399-4151-4390-ad12-f2a72b268ce7</v>
    <v>en-CA</v>
    <v>Map</v>
  </rv>
  <rv s="1">
    <v>805306368</v>
    <v>Roy Cooper (Governor)</v>
    <v>820bd6b0-5fb7-750e-f669-ed2a8611d0dd</v>
    <v>en-CA</v>
    <v>Generic</v>
  </rv>
  <rv s="1">
    <v>805306368</v>
    <v>Mark Robinson (Lieutenant governor)</v>
    <v>d93d9a6d-8231-1646-b92c-00ca50d3db23</v>
    <v>en-CA</v>
    <v>Generic</v>
  </rv>
  <rv s="3">
    <v>35</v>
  </rv>
  <rv s="4">
    <v>https://www.bing.com/search?q=north+carolina&amp;form=skydnc</v>
    <v>Learn more on Bing</v>
  </rv>
  <rv s="0">
    <fb>797</fb>
    <v>12</v>
  </rv>
  <rv s="0">
    <fb>46868</fb>
    <v>12</v>
  </rv>
  <rv s="0">
    <fb>154900</fb>
    <v>12</v>
  </rv>
  <rv s="0">
    <fb>2.54</fb>
    <v>13</v>
  </rv>
  <rv s="0">
    <fb>0.151</fb>
    <v>14</v>
  </rv>
  <rv s="0">
    <fb>0.28399999999999997</fb>
    <v>14</v>
  </rv>
  <rv s="0">
    <fb>0.221</fb>
    <v>14</v>
  </rv>
  <rv s="0">
    <fb>0.61799999999999999</fb>
    <v>14</v>
  </rv>
  <rv s="0">
    <fb>0.22800000000000001</fb>
    <v>14</v>
  </rv>
  <rv s="0">
    <fb>0.71200000000000008</fb>
    <v>14</v>
  </rv>
  <rv s="5">
    <v>#VALUE!</v>
    <v>en-CA</v>
    <v>9e2bf053-dd80-4646-8f26-65075e7085c0</v>
    <v>536870912</v>
    <v>1</v>
    <v>142</v>
    <v>6</v>
    <v>North Carolina</v>
    <v>8</v>
    <v>9</v>
    <v>Map</v>
    <v>10</v>
    <v>11</v>
    <v>US-NC</v>
    <v>815</v>
    <v>816</v>
    <v>817</v>
    <v>5</v>
    <v>North Carolina is a state in the Southeastern region of the United States. It is bordered by Virginia to the north, the Atlantic Ocean to the east, South Carolina to the south, Georgia to the southwest, and Tennessee to the west. The state is ...</v>
    <v>818</v>
    <v>819</v>
    <v>820</v>
    <v>821</v>
    <v>824</v>
    <v>825</v>
    <v>826</v>
    <v>827</v>
    <v>828</v>
    <v>North Carolina</v>
    <v>17</v>
    <v>829</v>
    <v>813</v>
    <v>99</v>
    <v>830</v>
    <v>153</v>
    <v>246</v>
    <v>831</v>
    <v>832</v>
    <v>589</v>
    <v>361</v>
    <v>663</v>
    <v>833</v>
    <v>29</v>
    <v>244</v>
    <v>354</v>
    <v>834</v>
    <v>33</v>
    <v>835</v>
    <v>197</v>
    <v>North Carolina</v>
    <v>mdp/vdpid/23611</v>
  </rv>
  <rv s="0">
    <fb>779094</fb>
    <v>0</v>
  </rv>
  <rv s="1">
    <v>536870912</v>
    <v>North Dakota</v>
    <v>77fbc744-3efe-4aa9-9e8e-f8034f06b941</v>
    <v>en-CA</v>
    <v>Map</v>
  </rv>
  <rv s="0">
    <fb>183108</fb>
    <v>0</v>
  </rv>
  <rv s="0">
    <fb>3981</fb>
    <v>0</v>
  </rv>
  <rv s="1">
    <v>536870912</v>
    <v>Bismarck</v>
    <v>9fa1be97-4895-ee5c-303c-a38472229e49</v>
    <v>en-CA</v>
    <v>Map</v>
  </rv>
  <rv s="0">
    <fb>299638</fb>
    <v>0</v>
  </rv>
  <rv s="0">
    <fb>368624</fb>
    <v>0</v>
  </rv>
  <rv s="2">
    <v>31</v>
    <v>10</v>
    <v>143</v>
    <v>7</v>
    <v>0</v>
    <v>Image of North Dakota</v>
  </rv>
  <rv s="1">
    <v>536870912</v>
    <v>Fargo</v>
    <v>4886dae3-b8ea-4b19-b601-d775aa06fa2d</v>
    <v>en-CA</v>
    <v>Map</v>
  </rv>
  <rv s="1">
    <v>805306368</v>
    <v>Doug Burgum (Governor)</v>
    <v>bb103f6f-7e47-352a-494f-2d7f17bb6a39</v>
    <v>en-CA</v>
    <v>Generic</v>
  </rv>
  <rv s="1">
    <v>805306368</v>
    <v>Tammy Miller (Lieutenant governor)</v>
    <v>07b3e532-f0a1-1ae2-81bc-999d3e0c75a9</v>
    <v>en-CA</v>
    <v>Generic</v>
  </rv>
  <rv s="3">
    <v>36</v>
  </rv>
  <rv s="4">
    <v>https://www.bing.com/search?q=north+dakota&amp;form=skydnc</v>
    <v>Learn more on Bing</v>
  </rv>
  <rv s="0">
    <fb>709</fb>
    <v>12</v>
  </rv>
  <rv s="0">
    <fb>57181</fb>
    <v>12</v>
  </rv>
  <rv s="0">
    <fb>153800</fb>
    <v>12</v>
  </rv>
  <rv s="0">
    <fb>2.3199999999999998</fb>
    <v>13</v>
  </rv>
  <rv s="0">
    <fb>0.127</fb>
    <v>14</v>
  </rv>
  <rv s="0">
    <fb>5.5E-2</fb>
    <v>15</v>
  </rv>
  <rv s="0">
    <fb>0.27699999999999997</fb>
    <v>14</v>
  </rv>
  <rv s="0">
    <fb>0.91700000000000004</fb>
    <v>14</v>
  </rv>
  <rv s="0">
    <fb>0.69299999999999995</fb>
    <v>14</v>
  </rv>
  <rv s="0">
    <fb>7.0000000000000007E-2</fb>
    <v>14</v>
  </rv>
  <rv s="5">
    <v>#VALUE!</v>
    <v>en-CA</v>
    <v>77fbc744-3efe-4aa9-9e8e-f8034f06b941</v>
    <v>536870912</v>
    <v>1</v>
    <v>146</v>
    <v>6</v>
    <v>North Dakota</v>
    <v>8</v>
    <v>9</v>
    <v>Map</v>
    <v>10</v>
    <v>11</v>
    <v>US-ND</v>
    <v>839</v>
    <v>840</v>
    <v>841</v>
    <v>5</v>
    <v>North Dakota is a landlocked U.S. state in the Upper Midwest, named after the indigenous Dakota Sioux. It is bordered by the Canadian provinces of Saskatchewan and Manitoba to the north and by the U.S. states of Minnesota to the east, South ...</v>
    <v>842</v>
    <v>843</v>
    <v>844</v>
    <v>845</v>
    <v>848</v>
    <v>849</v>
    <v>850</v>
    <v>851</v>
    <v>852</v>
    <v>North Dakota</v>
    <v>17</v>
    <v>853</v>
    <v>837</v>
    <v>854</v>
    <v>326</v>
    <v>855</v>
    <v>22</v>
    <v>856</v>
    <v>380</v>
    <v>154</v>
    <v>857</v>
    <v>25</v>
    <v>858</v>
    <v>29</v>
    <v>130</v>
    <v>354</v>
    <v>163</v>
    <v>859</v>
    <v>764</v>
    <v>35</v>
    <v>North Dakota</v>
    <v>mdp/vdpid/23624</v>
  </rv>
  <rv s="0">
    <fb>11799448</fb>
    <v>0</v>
  </rv>
  <rv s="1">
    <v>536870912</v>
    <v>Ohio</v>
    <v>6f3df7da-1ef6-48e3-b2b3-b5b5fce3e846</v>
    <v>en-CA</v>
    <v>Map</v>
  </rv>
  <rv s="0">
    <fb>116096</fb>
    <v>0</v>
  </rv>
  <rv s="0">
    <fb>22816</fb>
    <v>0</v>
  </rv>
  <rv s="1">
    <v>536870912</v>
    <v>Columbus</v>
    <v>5b78da0b-6447-4f71-92b2-f1fafe94ba51</v>
    <v>en-CA</v>
    <v>Map</v>
  </rv>
  <rv s="0">
    <fb>4585084</fb>
    <v>0</v>
  </rv>
  <rv s="0">
    <fb>5164361</fb>
    <v>0</v>
  </rv>
  <rv s="2">
    <v>32</v>
    <v>10</v>
    <v>147</v>
    <v>7</v>
    <v>0</v>
    <v>Image of Ohio</v>
  </rv>
  <rv s="1">
    <v>805306368</v>
    <v>Mike DeWine (Governor)</v>
    <v>ba3cf2bc-483c-6746-4369-a5b07e33c8ea</v>
    <v>en-CA</v>
    <v>Generic</v>
  </rv>
  <rv s="1">
    <v>805306368</v>
    <v>Jon A. Husted (Lieutenant governor)</v>
    <v>98c16a0c-0820-d45d-b6c8-e3b9090fb0f6</v>
    <v>en-CA</v>
    <v>Generic</v>
  </rv>
  <rv s="3">
    <v>37</v>
  </rv>
  <rv s="4">
    <v>https://www.bing.com/search?q=ohio&amp;form=skydnc</v>
    <v>Learn more on Bing</v>
  </rv>
  <rv s="0">
    <fb>730</fb>
    <v>12</v>
  </rv>
  <rv s="0">
    <fb>49429</fb>
    <v>12</v>
  </rv>
  <rv s="0">
    <fb>129900</fb>
    <v>12</v>
  </rv>
  <rv s="0">
    <fb>2.46</fb>
    <v>13</v>
  </rv>
  <rv s="0">
    <fb>0.159</fb>
    <v>14</v>
  </rv>
  <rv s="0">
    <fb>0.26100000000000001</fb>
    <v>14</v>
  </rv>
  <rv s="0">
    <fb>9.9000000000000005E-2</fb>
    <v>14</v>
  </rv>
  <rv s="0">
    <fb>0.22600000000000001</fb>
    <v>14</v>
  </rv>
  <rv s="0">
    <fb>0.82700000000000007</fb>
    <v>14</v>
  </rv>
  <rv s="7">
    <v>#VALUE!</v>
    <v>en-CA</v>
    <v>6f3df7da-1ef6-48e3-b2b3-b5b5fce3e846</v>
    <v>536870912</v>
    <v>1</v>
    <v>150</v>
    <v>37</v>
    <v>Ohio</v>
    <v>8</v>
    <v>9</v>
    <v>Map</v>
    <v>10</v>
    <v>11</v>
    <v>US-OH</v>
    <v>863</v>
    <v>864</v>
    <v>865</v>
    <v>5</v>
    <v>Ohio is a state in the Midwestern region of the United States. Ohio borders Lake Erie to the north, Pennsylvania to the east, West Virginia to the southeast, Kentucky to the southwest, Indiana to the west, and Michigan to the northwest. Of the ...</v>
    <v>866</v>
    <v>867</v>
    <v>868</v>
    <v>865</v>
    <v>871</v>
    <v>872</v>
    <v>873</v>
    <v>874</v>
    <v>875</v>
    <v>Ohio</v>
    <v>876</v>
    <v>861</v>
    <v>609</v>
    <v>877</v>
    <v>431</v>
    <v>354</v>
    <v>878</v>
    <v>854</v>
    <v>586</v>
    <v>690</v>
    <v>661</v>
    <v>810</v>
    <v>29</v>
    <v>879</v>
    <v>354</v>
    <v>880</v>
    <v>33</v>
    <v>881</v>
    <v>197</v>
    <v>Ohio</v>
    <v>mdp/vdpid/24230</v>
  </rv>
  <rv s="0">
    <fb>3959353</fb>
    <v>0</v>
  </rv>
  <rv s="1">
    <v>536870912</v>
    <v>Oklahoma</v>
    <v>cbcf556f-952a-4665-bb95-0500b27f9976</v>
    <v>en-CA</v>
    <v>Map</v>
  </rv>
  <rv s="0">
    <fb>181195</fb>
    <v>0</v>
  </rv>
  <rv s="0">
    <fb>12092</fb>
    <v>0</v>
  </rv>
  <rv s="1">
    <v>536870912</v>
    <v>Oklahoma City</v>
    <v>59d212a0-2f5f-4681-a7a0-a8a6e25853e1</v>
    <v>en-CA</v>
    <v>Map</v>
  </rv>
  <rv s="0">
    <fb>1455321</fb>
    <v>0</v>
  </rv>
  <rv s="0">
    <fb>1721045</fb>
    <v>0</v>
  </rv>
  <rv s="2">
    <v>33</v>
    <v>10</v>
    <v>151</v>
    <v>7</v>
    <v>0</v>
    <v>Image of Oklahoma</v>
  </rv>
  <rv s="1">
    <v>805306368</v>
    <v>Kevin Stitt (Governor)</v>
    <v>50460cc8-b10e-ddcd-8554-9a0e8a8aa526</v>
    <v>en-CA</v>
    <v>Generic</v>
  </rv>
  <rv s="1">
    <v>805306368</v>
    <v>Matt Pinnell (Lieutenant governor)</v>
    <v>189caae5-49b2-e53b-db23-b10a7ec5d36b</v>
    <v>en-CA</v>
    <v>Generic</v>
  </rv>
  <rv s="1">
    <v>805306368</v>
    <v>James Lankford (Senate)</v>
    <v>9bfa929f-1dbf-4884-2bbc-ecde4793ee48</v>
    <v>en-CA</v>
    <v>Generic</v>
  </rv>
  <rv s="1">
    <v>805306368</v>
    <v>Markwayne Mullin (Senate)</v>
    <v>05fad978-d35b-4dc0-b57e-e3afb8372ed3</v>
    <v>en-CA</v>
    <v>Generic</v>
  </rv>
  <rv s="3">
    <v>38</v>
  </rv>
  <rv s="4">
    <v>https://www.bing.com/search?q=oklahoma&amp;form=skydnc</v>
    <v>Learn more on Bing</v>
  </rv>
  <rv s="0">
    <fb>727</fb>
    <v>12</v>
  </rv>
  <rv s="0">
    <fb>46879</fb>
    <v>12</v>
  </rv>
  <rv s="0">
    <fb>117900</fb>
    <v>12</v>
  </rv>
  <rv s="0">
    <fb>9.0999999999999998E-2</fb>
    <v>15</v>
  </rv>
  <rv s="0">
    <fb>7.8E-2</fb>
    <v>14</v>
  </rv>
  <rv s="0">
    <fb>0.61099999999999999</fb>
    <v>14</v>
  </rv>
  <rv s="0">
    <fb>0.113</fb>
    <v>14</v>
  </rv>
  <rv s="0">
    <fb>0.24600000000000002</fb>
    <v>14</v>
  </rv>
  <rv s="0">
    <fb>0.748</fb>
    <v>14</v>
  </rv>
  <rv s="6">
    <v>#VALUE!</v>
    <v>en-CA</v>
    <v>cbcf556f-952a-4665-bb95-0500b27f9976</v>
    <v>536870912</v>
    <v>1</v>
    <v>154</v>
    <v>20</v>
    <v>Oklahoma</v>
    <v>8</v>
    <v>9</v>
    <v>Map</v>
    <v>10</v>
    <v>11</v>
    <v>US-OK</v>
    <v>885</v>
    <v>886</v>
    <v>887</v>
    <v>5</v>
    <v>Oklahoma is a state in the South Central region of the United States. It borders Texas to the south and west, Kansas to the north, Missouri to the northeast, Arkansas to the east, New Mexico to the west, and Colorado to the northwest. Partially ...</v>
    <v>888</v>
    <v>889</v>
    <v>890</v>
    <v>887</v>
    <v>895</v>
    <v>896</v>
    <v>897</v>
    <v>898</v>
    <v>899</v>
    <v>Oklahoma</v>
    <v>17</v>
    <v>183</v>
    <v>883</v>
    <v>186</v>
    <v>122</v>
    <v>900</v>
    <v>194</v>
    <v>355</v>
    <v>901</v>
    <v>566</v>
    <v>250</v>
    <v>786</v>
    <v>902</v>
    <v>161</v>
    <v>903</v>
    <v>33</v>
    <v>904</v>
    <v>406</v>
    <v>905</v>
    <v>Oklahoma</v>
    <v>mdp/vdpid/24293</v>
  </rv>
  <rv s="0">
    <fb>4237256</fb>
    <v>0</v>
  </rv>
  <rv s="1">
    <v>536870912</v>
    <v>Oregon</v>
    <v>cacd36fd-7c62-43e2-a632-64a2a1811933</v>
    <v>en-CA</v>
    <v>Map</v>
  </rv>
  <rv s="0">
    <fb>255026</fb>
    <v>0</v>
  </rv>
  <rv s="0">
    <fb>19586</fb>
    <v>0</v>
  </rv>
  <rv s="1">
    <v>536870912</v>
    <v>Salem</v>
    <v>181e3c46-a4b5-41c5-a74f-486f15e8dc58</v>
    <v>en-CA</v>
    <v>Map</v>
  </rv>
  <rv s="0">
    <fb>1533430</fb>
    <v>0</v>
  </rv>
  <rv s="0">
    <fb>1732786</fb>
    <v>0</v>
  </rv>
  <rv s="2">
    <v>34</v>
    <v>10</v>
    <v>155</v>
    <v>7</v>
    <v>0</v>
    <v>Image of Oregon</v>
  </rv>
  <rv s="1">
    <v>536870912</v>
    <v>Portland</v>
    <v>5658ef8a-9267-4851-b335-72bc82329a4e</v>
    <v>en-CA</v>
    <v>Map</v>
  </rv>
  <rv s="1">
    <v>805306368</v>
    <v>Tina Kotek (Governor)</v>
    <v>84ac333f-9a13-39da-fbda-a943cbce407a</v>
    <v>en-CA</v>
    <v>Generic</v>
  </rv>
  <rv s="1">
    <v>805306368</v>
    <v>LaVonne Griffin-Valade (Secretary of state)</v>
    <v>c08ed1c5-ad98-a2b1-4afe-142a4e29ee93</v>
    <v>en-CA</v>
    <v>Generic</v>
  </rv>
  <rv s="3">
    <v>39</v>
  </rv>
  <rv s="4">
    <v>https://www.bing.com/search?q=oregon&amp;form=skydnc</v>
    <v>Learn more on Bing</v>
  </rv>
  <rv s="0">
    <fb>51243</fb>
    <v>12</v>
  </rv>
  <rv s="0">
    <fb>2.5099999999999998</fb>
    <v>13</v>
  </rv>
  <rv s="0">
    <fb>1.8000000000000002E-2</fb>
    <v>15</v>
  </rv>
  <rv s="0">
    <fb>0.308</fb>
    <v>14</v>
  </rv>
  <rv s="0">
    <fb>0.621</fb>
    <v>14</v>
  </rv>
  <rv s="0">
    <fb>3.7000000000000005E-2</fb>
    <v>14</v>
  </rv>
  <rv s="0">
    <fb>0.214</fb>
    <v>14</v>
  </rv>
  <rv s="0">
    <fb>0.87599999999999989</fb>
    <v>14</v>
  </rv>
  <rv s="7">
    <v>#VALUE!</v>
    <v>en-CA</v>
    <v>cacd36fd-7c62-43e2-a632-64a2a1811933</v>
    <v>536870912</v>
    <v>1</v>
    <v>158</v>
    <v>37</v>
    <v>Oregon</v>
    <v>8</v>
    <v>9</v>
    <v>Map</v>
    <v>10</v>
    <v>11</v>
    <v>US-OR</v>
    <v>909</v>
    <v>910</v>
    <v>911</v>
    <v>5</v>
    <v>Oregon is a state in the Pacific Northwest region of the United States. Oregon is a part of the Western United States, with the Columbia River delineating much of Oregon's northern boundary with Washington, while the Snake River delineates much ...</v>
    <v>912</v>
    <v>913</v>
    <v>914</v>
    <v>915</v>
    <v>918</v>
    <v>919</v>
    <v>322</v>
    <v>920</v>
    <v>733</v>
    <v>Oregon</v>
    <v>921</v>
    <v>907</v>
    <v>130</v>
    <v>56</v>
    <v>922</v>
    <v>684</v>
    <v>923</v>
    <v>354</v>
    <v>879</v>
    <v>536</v>
    <v>854</v>
    <v>924</v>
    <v>559</v>
    <v>151</v>
    <v>925</v>
    <v>926</v>
    <v>383</v>
    <v>927</v>
    <v>134</v>
    <v>Oregon</v>
    <v>mdp/vdpid/24561</v>
  </rv>
  <rv s="0">
    <fb>13002700</fb>
    <v>0</v>
  </rv>
  <rv s="1">
    <v>536870912</v>
    <v>Pennsylvania</v>
    <v>6304580e-c803-4266-818a-971619176547</v>
    <v>en-CA</v>
    <v>Map</v>
  </rv>
  <rv s="0">
    <fb>119283</fb>
    <v>0</v>
  </rv>
  <rv s="0">
    <fb>23303</fb>
    <v>0</v>
  </rv>
  <rv s="1">
    <v>536870912</v>
    <v>Harrisburg</v>
    <v>c0411c8e-89cf-5f47-d2f3-d5e52d320fff</v>
    <v>en-CA</v>
    <v>Map</v>
  </rv>
  <rv s="0">
    <fb>4958859</fb>
    <v>0</v>
  </rv>
  <rv s="0">
    <fb>5612002</fb>
    <v>0</v>
  </rv>
  <rv s="2">
    <v>35</v>
    <v>10</v>
    <v>159</v>
    <v>7</v>
    <v>0</v>
    <v>Image of Pennsylvania</v>
  </rv>
  <rv s="1">
    <v>536870912</v>
    <v>Philadelphia</v>
    <v>020d4bbf-2971-4236-b87d-c3ec1d7f851c</v>
    <v>en-CA</v>
    <v>Map</v>
  </rv>
  <rv s="1">
    <v>805306368</v>
    <v>Josh Shapiro (Governor)</v>
    <v>53262225-ea14-3f9e-bd31-7e9b978d5e27</v>
    <v>en-CA</v>
    <v>Generic</v>
  </rv>
  <rv s="1">
    <v>805306368</v>
    <v>Austin Davis (Lieutenant governor)</v>
    <v>9d043ecc-c40b-67e4-0b39-b0df6bdd7dec</v>
    <v>en-CA</v>
    <v>Generic</v>
  </rv>
  <rv s="3">
    <v>40</v>
  </rv>
  <rv s="4">
    <v>https://www.bing.com/search?q=pennsylvania&amp;form=skydnc</v>
    <v>Learn more on Bing</v>
  </rv>
  <rv s="0">
    <fb>840</fb>
    <v>12</v>
  </rv>
  <rv s="0">
    <fb>53599</fb>
    <v>12</v>
  </rv>
  <rv s="0">
    <fb>166000</fb>
    <v>12</v>
  </rv>
  <rv s="0">
    <fb>0.28600000000000003</fb>
    <v>14</v>
  </rv>
  <rv s="0">
    <fb>0.11699999999999999</fb>
    <v>14</v>
  </rv>
  <rv s="0">
    <fb>0.628</fb>
    <v>14</v>
  </rv>
  <rv s="0">
    <fb>0.21</fb>
    <v>14</v>
  </rv>
  <rv s="0">
    <fb>5.5999999999999994E-2</fb>
    <v>14</v>
  </rv>
  <rv s="0">
    <fb>0.82599999999999996</fb>
    <v>14</v>
  </rv>
  <rv s="5">
    <v>#VALUE!</v>
    <v>en-CA</v>
    <v>6304580e-c803-4266-818a-971619176547</v>
    <v>536870912</v>
    <v>1</v>
    <v>162</v>
    <v>6</v>
    <v>Pennsylvania</v>
    <v>8</v>
    <v>9</v>
    <v>Map</v>
    <v>10</v>
    <v>11</v>
    <v>US-PA</v>
    <v>931</v>
    <v>932</v>
    <v>933</v>
    <v>5</v>
    <v>Pennsylvania, officially the Commonwealth of Pennsylvania, is a state spanning the Mid-Atlantic, Northeastern, Appalachian, and Great Lakes regions of the United States. Pennsylvania borders Delaware to its southeast, Maryland to its south, West ...</v>
    <v>934</v>
    <v>935</v>
    <v>936</v>
    <v>937</v>
    <v>940</v>
    <v>941</v>
    <v>942</v>
    <v>943</v>
    <v>944</v>
    <v>Pennsylvania</v>
    <v>17</v>
    <v>585</v>
    <v>929</v>
    <v>659</v>
    <v>216</v>
    <v>353</v>
    <v>58</v>
    <v>945</v>
    <v>946</v>
    <v>69</v>
    <v>665</v>
    <v>130</v>
    <v>947</v>
    <v>29</v>
    <v>514</v>
    <v>334</v>
    <v>948</v>
    <v>949</v>
    <v>950</v>
    <v>197</v>
    <v>Pennsylvania</v>
    <v>mdp/vdpid/25623</v>
  </rv>
  <rv s="0">
    <fb>1097379</fb>
    <v>0</v>
  </rv>
  <rv s="1">
    <v>536870912</v>
    <v>Rhode Island</v>
    <v>65a08f52-b469-4f7c-8353-9b3c0b2a5752</v>
    <v>en-CA</v>
    <v>Map</v>
  </rv>
  <rv s="0">
    <fb>3144.2455650000002</fb>
    <v>0</v>
  </rv>
  <rv s="0">
    <fb>1226</fb>
    <v>0</v>
  </rv>
  <rv s="1">
    <v>536870912</v>
    <v>Providence</v>
    <v>956379de-1782-455c-b2d8-1ba81c8965f1</v>
    <v>en-CA</v>
    <v>Map</v>
  </rv>
  <rv s="0">
    <fb>410602</fb>
    <v>0</v>
  </rv>
  <rv s="0">
    <fb>462589</fb>
    <v>0</v>
  </rv>
  <rv s="2">
    <v>36</v>
    <v>10</v>
    <v>163</v>
    <v>7</v>
    <v>0</v>
    <v>Image of Rhode Island</v>
  </rv>
  <rv s="1">
    <v>805306368</v>
    <v>Dan McKee (Governor)</v>
    <v>dbda6271-5323-1082-afca-f6c640e2a2a2</v>
    <v>en-CA</v>
    <v>Generic</v>
  </rv>
  <rv s="1">
    <v>805306368</v>
    <v>Sabina Matos (Lieutenant governor)</v>
    <v>9b5119d4-a14a-3b55-5548-376bb727ab80</v>
    <v>en-CA</v>
    <v>Generic</v>
  </rv>
  <rv s="3">
    <v>41</v>
  </rv>
  <rv s="4">
    <v>https://www.bing.com/search?q=rhode+island&amp;form=skydnc</v>
    <v>Learn more on Bing</v>
  </rv>
  <rv s="0">
    <fb>925</fb>
    <v>12</v>
  </rv>
  <rv s="0">
    <fb>56852</fb>
    <v>12</v>
  </rv>
  <rv s="0">
    <fb>238000</fb>
    <v>12</v>
  </rv>
  <rv s="0">
    <fb>0.31900000000000001</fb>
    <v>14</v>
  </rv>
  <rv s="0">
    <fb>0.86199999999999999</fb>
    <v>14</v>
  </rv>
  <rv s="0">
    <fb>0.14400000000000002</fb>
    <v>14</v>
  </rv>
  <rv s="0">
    <fb>0.65500000000000003</fb>
    <v>14</v>
  </rv>
  <rv s="0">
    <fb>0.2</fb>
    <v>14</v>
  </rv>
  <rv s="7">
    <v>#VALUE!</v>
    <v>en-CA</v>
    <v>65a08f52-b469-4f7c-8353-9b3c0b2a5752</v>
    <v>536870912</v>
    <v>1</v>
    <v>166</v>
    <v>37</v>
    <v>Rhode Island</v>
    <v>8</v>
    <v>9</v>
    <v>Map</v>
    <v>10</v>
    <v>11</v>
    <v>US-RI</v>
    <v>954</v>
    <v>955</v>
    <v>956</v>
    <v>5</v>
    <v>Rhode Island is a state in the New England region of the Northeastern United States. It borders Connecticut to its west; Massachusetts to its north and east; and the Atlantic Ocean to its south via Rhode Island Sound and Block Island Sound; and ...</v>
    <v>957</v>
    <v>958</v>
    <v>959</v>
    <v>956</v>
    <v>962</v>
    <v>963</v>
    <v>964</v>
    <v>965</v>
    <v>966</v>
    <v>Rhode Island</v>
    <v>876</v>
    <v>952</v>
    <v>65</v>
    <v>379</v>
    <v>90</v>
    <v>661</v>
    <v>967</v>
    <v>384</v>
    <v>120</v>
    <v>968</v>
    <v>969</v>
    <v>970</v>
    <v>161</v>
    <v>709</v>
    <v>735</v>
    <v>971</v>
    <v>195</v>
    <v>93</v>
    <v>197</v>
    <v>Rhode Island</v>
    <v>mdp/vdpid/27664</v>
  </rv>
  <rv s="0">
    <fb>5118425</fb>
    <v>0</v>
  </rv>
  <rv s="1">
    <v>536870912</v>
    <v>South Carolina</v>
    <v>810015e8-b10b-4232-9e2c-de87a67bd26e</v>
    <v>en-CA</v>
    <v>Map</v>
  </rv>
  <rv s="0">
    <fb>82931</fb>
    <v>0</v>
  </rv>
  <rv s="0">
    <fb>32165</fb>
    <v>0</v>
  </rv>
  <rv s="1">
    <v>536870912</v>
    <v>Columbia</v>
    <v>0c8f6663-0a97-4263-b3e1-3cfe0b623552</v>
    <v>en-CA</v>
    <v>Map</v>
  </rv>
  <rv s="0">
    <fb>1815094</fb>
    <v>0</v>
  </rv>
  <rv s="0">
    <fb>2236153</fb>
    <v>0</v>
  </rv>
  <rv s="2">
    <v>37</v>
    <v>10</v>
    <v>167</v>
    <v>7</v>
    <v>0</v>
    <v>Image of South Carolina</v>
  </rv>
  <rv s="1">
    <v>536870912</v>
    <v>Charleston</v>
    <v>cebb4aca-ea5b-40ca-99c1-dba28163d54a</v>
    <v>en-CA</v>
    <v>Map</v>
  </rv>
  <rv s="1">
    <v>805306368</v>
    <v>Henry McMaster (Governor)</v>
    <v>1ee8a17e-7bdf-e76f-f39e-5653239f88dd</v>
    <v>en-CA</v>
    <v>Generic</v>
  </rv>
  <rv s="1">
    <v>805306368</v>
    <v>Pamela Evette (Lieutenant governor)</v>
    <v>1aea5f86-6de3-0add-dabd-d5ae03afe8a6</v>
    <v>en-CA</v>
    <v>Generic</v>
  </rv>
  <rv s="3">
    <v>42</v>
  </rv>
  <rv s="4">
    <v>https://www.bing.com/search?q=south+carolina&amp;form=skydnc</v>
    <v>Learn more on Bing</v>
  </rv>
  <rv s="0">
    <fb>790</fb>
    <v>12</v>
  </rv>
  <rv s="0">
    <fb>45483</fb>
    <v>12</v>
  </rv>
  <rv s="0">
    <fb>139900</fb>
    <v>12</v>
  </rv>
  <rv s="0">
    <fb>2.56</fb>
    <v>13</v>
  </rv>
  <rv s="0">
    <fb>0.16200000000000001</fb>
    <v>14</v>
  </rv>
  <rv s="0">
    <fb>0.25800000000000001</fb>
    <v>14</v>
  </rv>
  <rv s="0">
    <fb>0.27600000000000002</fb>
    <v>14</v>
  </rv>
  <rv s="0">
    <fb>0.60099999999999998</fb>
    <v>14</v>
  </rv>
  <rv s="0">
    <fb>0.68400000000000005</fb>
    <v>14</v>
  </rv>
  <rv s="5">
    <v>#VALUE!</v>
    <v>en-CA</v>
    <v>810015e8-b10b-4232-9e2c-de87a67bd26e</v>
    <v>536870912</v>
    <v>1</v>
    <v>170</v>
    <v>6</v>
    <v>South Carolina</v>
    <v>8</v>
    <v>9</v>
    <v>Map</v>
    <v>10</v>
    <v>11</v>
    <v>US-SC</v>
    <v>975</v>
    <v>976</v>
    <v>977</v>
    <v>5</v>
    <v>South Carolina is a state in the coastal Southeastern region of the United States. It borders North Carolina to the north, the Atlantic Ocean to the southeast, and Georgia to the southwest across the Savannah River. Along with North Carolina, it ...</v>
    <v>978</v>
    <v>979</v>
    <v>980</v>
    <v>981</v>
    <v>984</v>
    <v>985</v>
    <v>986</v>
    <v>987</v>
    <v>988</v>
    <v>South Carolina</v>
    <v>17</v>
    <v>989</v>
    <v>973</v>
    <v>688</v>
    <v>990</v>
    <v>185</v>
    <v>31</v>
    <v>991</v>
    <v>992</v>
    <v>60</v>
    <v>809</v>
    <v>328</v>
    <v>993</v>
    <v>29</v>
    <v>564</v>
    <v>385</v>
    <v>432</v>
    <v>225</v>
    <v>994</v>
    <v>197</v>
    <v>South Carolina</v>
    <v>mdp/vdpid/31410</v>
  </rv>
  <rv s="0">
    <fb>886667</fb>
    <v>0</v>
  </rv>
  <rv s="1">
    <v>536870912</v>
    <v>South Dakota</v>
    <v>9cee0b65-d357-479e-a066-31c634648f47</v>
    <v>en-CA</v>
    <v>Map</v>
  </rv>
  <rv s="0">
    <fb>199729</fb>
    <v>0</v>
  </rv>
  <rv s="0">
    <fb>5686</fb>
    <v>0</v>
  </rv>
  <rv s="1">
    <v>536870912</v>
    <v>Pierre</v>
    <v>20a86e52-87b3-4ee4-3068-41c956ee1f18</v>
    <v>en-CA</v>
    <v>Map</v>
  </rv>
  <rv s="0">
    <fb>330858</fb>
    <v>0</v>
  </rv>
  <rv s="0">
    <fb>383838</fb>
    <v>0</v>
  </rv>
  <rv s="2">
    <v>38</v>
    <v>10</v>
    <v>171</v>
    <v>7</v>
    <v>0</v>
    <v>Image of South Dakota</v>
  </rv>
  <rv s="1">
    <v>536870912</v>
    <v>Sioux Falls</v>
    <v>d9fcdc7f-1917-4bcf-9998-253d9b343f3e</v>
    <v>en-CA</v>
    <v>Map</v>
  </rv>
  <rv s="1">
    <v>805306368</v>
    <v>Kristi Noem (Governor)</v>
    <v>56bda37d-10af-7f67-23d6-ee1f15972a67</v>
    <v>en-CA</v>
    <v>Generic</v>
  </rv>
  <rv s="1">
    <v>805306368</v>
    <v>Larry Rhoden (Lieutenant governor)</v>
    <v>3b700e60-1a5b-4b28-86a6-ec5c548d05d5</v>
    <v>en-CA</v>
    <v>Generic</v>
  </rv>
  <rv s="3">
    <v>43</v>
  </rv>
  <rv s="4">
    <v>https://www.bing.com/search?q=south+dakota&amp;form=skydnc</v>
    <v>Learn more on Bing</v>
  </rv>
  <rv s="0">
    <fb>655</fb>
    <v>12</v>
  </rv>
  <rv s="0">
    <fb>50957</fb>
    <v>12</v>
  </rv>
  <rv s="0">
    <fb>140500</fb>
    <v>12</v>
  </rv>
  <rv s="0">
    <fb>2.4500000000000002</fb>
    <v>13</v>
  </rv>
  <rv s="0">
    <fb>8.900000000000001E-2</fb>
    <v>15</v>
  </rv>
  <rv s="0">
    <fb>0.90900000000000003</fb>
    <v>14</v>
  </rv>
  <rv s="0">
    <fb>0.68599999999999994</fb>
    <v>14</v>
  </rv>
  <rv s="0">
    <fb>0.85499999999999998</fb>
    <v>14</v>
  </rv>
  <rv s="5">
    <v>#VALUE!</v>
    <v>en-CA</v>
    <v>9cee0b65-d357-479e-a066-31c634648f47</v>
    <v>536870912</v>
    <v>1</v>
    <v>174</v>
    <v>6</v>
    <v>South Dakota</v>
    <v>8</v>
    <v>9</v>
    <v>Map</v>
    <v>10</v>
    <v>11</v>
    <v>US-SD</v>
    <v>998</v>
    <v>999</v>
    <v>1000</v>
    <v>5</v>
    <v>South Dakota is a landlocked state in the North Central region of the United States. It is also part of the Great Plains. South Dakota is named after the Dakota Sioux tribe, which comprises a large portion of the population with nine ...</v>
    <v>1001</v>
    <v>1002</v>
    <v>1003</v>
    <v>1004</v>
    <v>1007</v>
    <v>1008</v>
    <v>1009</v>
    <v>1010</v>
    <v>1011</v>
    <v>South Dakota</v>
    <v>17</v>
    <v>1012</v>
    <v>996</v>
    <v>69</v>
    <v>20</v>
    <v>1013</v>
    <v>22</v>
    <v>125</v>
    <v>385</v>
    <v>560</v>
    <v>1014</v>
    <v>661</v>
    <v>1015</v>
    <v>29</v>
    <v>55</v>
    <v>194</v>
    <v>904</v>
    <v>193</v>
    <v>1016</v>
    <v>35</v>
    <v>South Dakota</v>
    <v>mdp/vdpid/31418</v>
  </rv>
  <rv s="0">
    <fb>6910840</fb>
    <v>0</v>
  </rv>
  <rv s="1">
    <v>536870912</v>
    <v>Tennessee</v>
    <v>9bbc9c72-1bf1-4ef6-b66d-a6cdef70f4f3</v>
    <v>en-CA</v>
    <v>Map</v>
  </rv>
  <rv s="0">
    <fb>109247</fb>
    <v>0</v>
  </rv>
  <rv s="0">
    <fb>36157</fb>
    <v>0</v>
  </rv>
  <rv s="1">
    <v>536870912</v>
    <v>Nashville</v>
    <v>e2accb9d-ccea-5b7c-7bbc-0db831476d61</v>
    <v>en-CA</v>
    <v>Map</v>
  </rv>
  <rv s="0">
    <fb>2504556</fb>
    <v>0</v>
  </rv>
  <rv s="0">
    <fb>2919671</fb>
    <v>0</v>
  </rv>
  <rv s="2">
    <v>39</v>
    <v>10</v>
    <v>175</v>
    <v>7</v>
    <v>0</v>
    <v>Image of Tennessee</v>
  </rv>
  <rv s="1">
    <v>805306368</v>
    <v>Bill Lee (Governor)</v>
    <v>c8026be6-06ae-4f73-a92b-038dc03243c9</v>
    <v>en-CA</v>
    <v>Generic</v>
  </rv>
  <rv s="1">
    <v>805306368</v>
    <v>Randy McNally (Lieutenant governor)</v>
    <v>eec243e8-886e-f143-44f8-d1a613dc6e71</v>
    <v>en-CA</v>
    <v>Generic</v>
  </rv>
  <rv s="1">
    <v>805306368</v>
    <v>Marsha Blackburn (Senate)</v>
    <v>39117d39-6448-55ce-8537-67a4fd4cf0e9</v>
    <v>en-CA</v>
    <v>Generic</v>
  </rv>
  <rv s="1">
    <v>805306368</v>
    <v>Bill Hagerty (Senate)</v>
    <v>48790b3f-20d0-51ec-537c-ca6c25fff853</v>
    <v>en-CA</v>
    <v>Generic</v>
  </rv>
  <rv s="3">
    <v>44</v>
  </rv>
  <rv s="4">
    <v>https://www.bing.com/search?q=tennessee&amp;form=skydnc</v>
    <v>Learn more on Bing</v>
  </rv>
  <rv s="0">
    <fb>764</fb>
    <v>12</v>
  </rv>
  <rv s="0">
    <fb>45219</fb>
    <v>12</v>
  </rv>
  <rv s="0">
    <fb>142100</fb>
    <v>12</v>
  </rv>
  <rv s="0">
    <fb>0.249</fb>
    <v>14</v>
  </rv>
  <rv s="0">
    <fb>0.17100000000000001</fb>
    <v>14</v>
  </rv>
  <rv s="0">
    <fb>0.61</fb>
    <v>14</v>
  </rv>
  <rv s="0">
    <fb>0.78799999999999992</fb>
    <v>14</v>
  </rv>
  <rv s="3">
    <v>45</v>
  </rv>
  <rv s="5">
    <v>#VALUE!</v>
    <v>en-CA</v>
    <v>9bbc9c72-1bf1-4ef6-b66d-a6cdef70f4f3</v>
    <v>536870912</v>
    <v>1</v>
    <v>178</v>
    <v>6</v>
    <v>Tennessee</v>
    <v>8</v>
    <v>9</v>
    <v>Map</v>
    <v>10</v>
    <v>11</v>
    <v>US-TN</v>
    <v>1020</v>
    <v>1021</v>
    <v>1022</v>
    <v>5</v>
    <v>Tennessee, officially the State of Tennessee, is a landlocked state in the Southeastern region of the United States. It borders Kentucky to the north, Virginia to the northeast, North Carolina to the east, Georgia, Alabama, and Mississippi to ...</v>
    <v>1023</v>
    <v>1024</v>
    <v>1025</v>
    <v>1022</v>
    <v>1030</v>
    <v>1031</v>
    <v>1032</v>
    <v>1033</v>
    <v>1034</v>
    <v>Tennessee</v>
    <v>17</v>
    <v>87</v>
    <v>1018</v>
    <v>60</v>
    <v>191</v>
    <v>353</v>
    <v>385</v>
    <v>1035</v>
    <v>1036</v>
    <v>60</v>
    <v>1016</v>
    <v>195</v>
    <v>1037</v>
    <v>29</v>
    <v>537</v>
    <v>385</v>
    <v>32</v>
    <v>301</v>
    <v>1038</v>
    <v>1039</v>
    <v>Tennessee</v>
    <v>mdp/vdpid/33025</v>
  </rv>
  <rv s="0">
    <fb>29145505</fb>
    <v>0</v>
  </rv>
  <rv s="1">
    <v>536870912</v>
    <v>Texas</v>
    <v>00a23ccd-3344-461c-8b9f-c2bb55be5815</v>
    <v>en-CA</v>
    <v>Map</v>
  </rv>
  <rv s="0">
    <fb>696241</fb>
    <v>0</v>
  </rv>
  <rv s="0">
    <fb>165853</fb>
    <v>0</v>
  </rv>
  <rv s="1">
    <v>536870912</v>
    <v>Austin</v>
    <v>afd7d7f6-01a2-401c-bb4d-59f7e34d585c</v>
    <v>en-CA</v>
    <v>Map</v>
  </rv>
  <rv s="0">
    <fb>9149196</fb>
    <v>0</v>
  </rv>
  <rv s="0">
    <fb>10753629</fb>
    <v>0</v>
  </rv>
  <rv s="2">
    <v>40</v>
    <v>10</v>
    <v>179</v>
    <v>7</v>
    <v>0</v>
    <v>Image of Texas</v>
  </rv>
  <rv s="1">
    <v>536870912</v>
    <v>Houston</v>
    <v>ad99c262-d92e-4e88-87f7-5c66752fec36</v>
    <v>en-CA</v>
    <v>Map</v>
  </rv>
  <rv s="1">
    <v>805306368</v>
    <v>Greg Abbott (Governor)</v>
    <v>3ecc1598-f192-4041-68bd-7ee531040fb8</v>
    <v>en-CA</v>
    <v>Generic</v>
  </rv>
  <rv s="1">
    <v>805306368</v>
    <v>Dan Patrick (Lieutenant governor)</v>
    <v>81fa6492-e02a-5fd9-98ea-c00f95546796</v>
    <v>en-CA</v>
    <v>Generic</v>
  </rv>
  <rv s="3">
    <v>46</v>
  </rv>
  <rv s="4">
    <v>https://www.bing.com/search?q=texas&amp;form=skydnc</v>
    <v>Learn more on Bing</v>
  </rv>
  <rv s="0">
    <fb>882</fb>
    <v>12</v>
  </rv>
  <rv s="0">
    <fb>53207</fb>
    <v>12</v>
  </rv>
  <rv s="0">
    <fb>136000</fb>
    <v>12</v>
  </rv>
  <rv s="0">
    <fb>2.84</fb>
    <v>13</v>
  </rv>
  <rv s="0">
    <fb>0.10800000000000001</fb>
    <v>14</v>
  </rv>
  <rv s="0">
    <fb>0.125</fb>
    <v>14</v>
  </rv>
  <rv s="0">
    <fb>0.16600000000000001</fb>
    <v>14</v>
  </rv>
  <rv s="0">
    <fb>0.81900000000000006</fb>
    <v>14</v>
  </rv>
  <rv s="0">
    <fb>0.64300000000000002</fb>
    <v>14</v>
  </rv>
  <rv s="0">
    <fb>8.1000000000000003E-2</fb>
    <v>14</v>
  </rv>
  <rv s="7">
    <v>#VALUE!</v>
    <v>en-CA</v>
    <v>00a23ccd-3344-461c-8b9f-c2bb55be5815</v>
    <v>536870912</v>
    <v>1</v>
    <v>182</v>
    <v>37</v>
    <v>Texas</v>
    <v>8</v>
    <v>9</v>
    <v>Map</v>
    <v>10</v>
    <v>11</v>
    <v>US-TX</v>
    <v>1043</v>
    <v>1044</v>
    <v>1045</v>
    <v>5</v>
    <v>Texas is the most populous state in the South Central region of the United States. It borders Louisiana to the east, Arkansas to the northeast, Oklahoma to the north, New Mexico to the west, and the Mexican states of Chihuahua, Coahuila, Nuevo ...</v>
    <v>1046</v>
    <v>1047</v>
    <v>1048</v>
    <v>1049</v>
    <v>1052</v>
    <v>1053</v>
    <v>1054</v>
    <v>1055</v>
    <v>1056</v>
    <v>Texas</v>
    <v>1057</v>
    <v>1041</v>
    <v>1058</v>
    <v>946</v>
    <v>90</v>
    <v>92</v>
    <v>992</v>
    <v>1059</v>
    <v>1060</v>
    <v>1061</v>
    <v>127</v>
    <v>1062</v>
    <v>29</v>
    <v>1063</v>
    <v>334</v>
    <v>784</v>
    <v>94</v>
    <v>567</v>
    <v>35</v>
    <v>Texas</v>
    <v>mdp/vdpid/33145</v>
  </rv>
  <rv s="0">
    <fb>3271616</fb>
    <v>0</v>
  </rv>
  <rv s="1">
    <v>536870912</v>
    <v>Utah</v>
    <v>c6705e44-d27f-4240-95a2-54e802e3b524</v>
    <v>en-CA</v>
    <v>Map</v>
  </rv>
  <rv s="0">
    <fb>219653</fb>
    <v>0</v>
  </rv>
  <rv s="0">
    <fb>22662</fb>
    <v>0</v>
  </rv>
  <rv s="1">
    <v>536870912</v>
    <v>Salt Lake City</v>
    <v>520b8048-39fe-4c55-8cbf-a52f9d8756fd</v>
    <v>en-CA</v>
    <v>Map</v>
  </rv>
  <rv s="0">
    <fb>906292</fb>
    <v>0</v>
  </rv>
  <rv s="0">
    <fb>1054164</fb>
    <v>0</v>
  </rv>
  <rv s="2">
    <v>41</v>
    <v>10</v>
    <v>183</v>
    <v>7</v>
    <v>0</v>
    <v>Image of Utah</v>
  </rv>
  <rv s="1">
    <v>805306368</v>
    <v>Spencer Cox (Governor)</v>
    <v>b8df5066-fb62-3092-d3d5-fa1d766c0409</v>
    <v>en-CA</v>
    <v>Generic</v>
  </rv>
  <rv s="1">
    <v>805306368</v>
    <v>Deidre Henderson (Lieutenant governor)</v>
    <v>644c1a0f-9cad-8cd7-ecd2-aa31b63f12c0</v>
    <v>en-CA</v>
    <v>Generic</v>
  </rv>
  <rv s="3">
    <v>47</v>
  </rv>
  <rv s="4">
    <v>https://www.bing.com/search?q=utah&amp;form=skydnc</v>
    <v>Learn more on Bing</v>
  </rv>
  <rv s="0">
    <fb>887</fb>
    <v>12</v>
  </rv>
  <rv s="0">
    <fb>60727</fb>
    <v>12</v>
  </rv>
  <rv s="0">
    <fb>215900</fb>
    <v>12</v>
  </rv>
  <rv s="0">
    <fb>3.15</fb>
    <v>13</v>
  </rv>
  <rv s="0">
    <fb>1.4999999999999999E-2</fb>
    <v>15</v>
  </rv>
  <rv s="0">
    <fb>0.311</fb>
    <v>14</v>
  </rv>
  <rv s="0">
    <fb>1.3000000000000001E-2</fb>
    <v>14</v>
  </rv>
  <rv s="0">
    <fb>0.91200000000000003</fb>
    <v>14</v>
  </rv>
  <rv s="0">
    <fb>0.13699999999999998</fb>
    <v>14</v>
  </rv>
  <rv s="0">
    <fb>0.67700000000000005</fb>
    <v>14</v>
  </rv>
  <rv s="0">
    <fb>0.01</fb>
    <v>14</v>
  </rv>
  <rv s="3">
    <v>48</v>
  </rv>
  <rv s="5">
    <v>#VALUE!</v>
    <v>en-CA</v>
    <v>c6705e44-d27f-4240-95a2-54e802e3b524</v>
    <v>536870912</v>
    <v>1</v>
    <v>186</v>
    <v>6</v>
    <v>Utah</v>
    <v>8</v>
    <v>9</v>
    <v>Map</v>
    <v>10</v>
    <v>11</v>
    <v>US-UT</v>
    <v>1067</v>
    <v>1068</v>
    <v>1069</v>
    <v>5</v>
    <v>Utah is a landlocked state in the Mountain West subregion of the Western United States. It borders Colorado to its east, Wyoming to its northeast, Idaho to its north, Arizona to its south, and Nevada to its west. Utah also touches a corner of ...</v>
    <v>1070</v>
    <v>1071</v>
    <v>1072</v>
    <v>1069</v>
    <v>1075</v>
    <v>1076</v>
    <v>1077</v>
    <v>1078</v>
    <v>1079</v>
    <v>Utah</v>
    <v>17</v>
    <v>1080</v>
    <v>1065</v>
    <v>636</v>
    <v>564</v>
    <v>1081</v>
    <v>88</v>
    <v>1082</v>
    <v>1083</v>
    <v>55</v>
    <v>1084</v>
    <v>1085</v>
    <v>1086</v>
    <v>1087</v>
    <v>533</v>
    <v>380</v>
    <v>511</v>
    <v>55</v>
    <v>1084</v>
    <v>1088</v>
    <v>Utah</v>
    <v>mdp/vdpid/34626</v>
  </rv>
  <rv s="0">
    <fb>643077</fb>
    <v>0</v>
  </rv>
  <rv s="1">
    <v>536870912</v>
    <v>Vermont</v>
    <v>221864cc-447e-4e78-847c-59e485d73bff</v>
    <v>en-CA</v>
    <v>Map</v>
  </rv>
  <rv s="0">
    <fb>24923</fb>
    <v>0</v>
  </rv>
  <rv s="0">
    <fb>1771</fb>
    <v>0</v>
  </rv>
  <rv s="1">
    <v>536870912</v>
    <v>Montpelier</v>
    <v>6a01399d-d09a-4bda-4500-012bb3271e9d</v>
    <v>en-CA</v>
    <v>Map</v>
  </rv>
  <rv s="0">
    <fb>257167</fb>
    <v>0</v>
  </rv>
  <rv s="0">
    <fb>329525</fb>
    <v>0</v>
  </rv>
  <rv s="2">
    <v>42</v>
    <v>10</v>
    <v>187</v>
    <v>7</v>
    <v>0</v>
    <v>Image of Vermont</v>
  </rv>
  <rv s="1">
    <v>536870912</v>
    <v>Burlington</v>
    <v>eebf9ffb-0254-aae7-1bdd-23d4e654a053</v>
    <v>en-CA</v>
    <v>Map</v>
  </rv>
  <rv s="1">
    <v>805306368</v>
    <v>Phil Scott (Governor)</v>
    <v>f903a590-d3d7-9d9c-6429-b38ae1a17c71</v>
    <v>en-CA</v>
    <v>Generic</v>
  </rv>
  <rv s="1">
    <v>805306368</v>
    <v>David Zuckerman (Lieutenant governor)</v>
    <v>593a79de-e64e-d8c1-ce80-0745a733517b</v>
    <v>en-CA</v>
    <v>Generic</v>
  </rv>
  <rv s="3">
    <v>49</v>
  </rv>
  <rv s="4">
    <v>https://www.bing.com/search?q=vermont&amp;form=skydnc</v>
    <v>Learn more on Bing</v>
  </rv>
  <rv s="0">
    <fb>895</fb>
    <v>12</v>
  </rv>
  <rv s="0">
    <fb>55176</fb>
    <v>12</v>
  </rv>
  <rv s="0">
    <fb>217500</fb>
    <v>12</v>
  </rv>
  <rv s="0">
    <fb>0.36</fb>
    <v>14</v>
  </rv>
  <rv s="0">
    <fb>4.2999999999999997E-2</fb>
    <v>14</v>
  </rv>
  <rv s="0">
    <fb>0.66599999999999993</fb>
    <v>14</v>
  </rv>
  <rv s="0">
    <fb>0.1</fb>
    <v>14</v>
  </rv>
  <rv s="0">
    <fb>0.94799999999999995</fb>
    <v>14</v>
  </rv>
  <rv s="8">
    <v>#VALUE!</v>
    <v>en-CA</v>
    <v>221864cc-447e-4e78-847c-59e485d73bff</v>
    <v>536870912</v>
    <v>1</v>
    <v>190</v>
    <v>82</v>
    <v>Vermont</v>
    <v>8</v>
    <v>9</v>
    <v>Map</v>
    <v>10</v>
    <v>83</v>
    <v>US-VT</v>
    <v>1092</v>
    <v>1093</v>
    <v>1094</v>
    <v>5</v>
    <v>Vermont is a state in the New England region of the Northeastern United States. It borders Massachusetts to the south, New Hampshire to the east, New York to the west, and the Canadian province of Quebec to the north. As of the 2020 U.S. census, ...</v>
    <v>1095</v>
    <v>1096</v>
    <v>1097</v>
    <v>1098</v>
    <v>1101</v>
    <v>1102</v>
    <v>1103</v>
    <v>1104</v>
    <v>1105</v>
    <v>Vermont</v>
    <v>481</v>
    <v>1090</v>
    <v>325</v>
    <v>808</v>
    <v>353</v>
    <v>31</v>
    <v>1106</v>
    <v>1083</v>
    <v>1107</v>
    <v>386</v>
    <v>385</v>
    <v>1108</v>
    <v>1109</v>
    <v>334</v>
    <v>711</v>
    <v>489</v>
    <v>1110</v>
    <v>197</v>
    <v>Vermont</v>
    <v>mdp/vdpid/35022</v>
  </rv>
  <rv s="0">
    <fb>8631393</fb>
    <v>0</v>
  </rv>
  <rv s="1">
    <v>536870912</v>
    <v>Virginia</v>
    <v>7eee9976-e8a7-472c-ada1-007208abd678</v>
    <v>en-CA</v>
    <v>Map</v>
  </rv>
  <rv s="0">
    <fb>110862</fb>
    <v>0</v>
  </rv>
  <rv s="0">
    <fb>31132</fb>
    <v>0</v>
  </rv>
  <rv s="1">
    <v>536870912</v>
    <v>Richmond</v>
    <v>59263810-6a82-4930-943c-1fa0693b17b0</v>
    <v>en-CA</v>
    <v>Map</v>
  </rv>
  <rv s="0">
    <fb>3062783</fb>
    <v>0</v>
  </rv>
  <rv s="0">
    <fb>3491054</fb>
    <v>0</v>
  </rv>
  <rv s="2">
    <v>43</v>
    <v>10</v>
    <v>191</v>
    <v>7</v>
    <v>0</v>
    <v>Image of Virginia</v>
  </rv>
  <rv s="1">
    <v>536870912</v>
    <v>Virginia Beach</v>
    <v>6f1fd4dd-40ef-4ec3-989c-108c9b444996</v>
    <v>en-CA</v>
    <v>Map</v>
  </rv>
  <rv s="1">
    <v>805306368</v>
    <v>Glenn Youngkin (Governor)</v>
    <v>b2cd9b8a-2e1b-ec73-3904-5c2f449bdf27</v>
    <v>en-CA</v>
    <v>Generic</v>
  </rv>
  <rv s="1">
    <v>805306368</v>
    <v>Winsome Sears (Lieutenant governor)</v>
    <v>a590d049-99df-2c4d-8b48-583d259e49b9</v>
    <v>en-CA</v>
    <v>Generic</v>
  </rv>
  <rv s="3">
    <v>50</v>
  </rv>
  <rv s="4">
    <v>https://www.bing.com/search?q=virginia&amp;form=skydnc</v>
    <v>Learn more on Bing</v>
  </rv>
  <rv s="0">
    <fb>1116</fb>
    <v>12</v>
  </rv>
  <rv s="0">
    <fb>65015</fb>
    <v>12</v>
  </rv>
  <rv s="0">
    <fb>245000</fb>
    <v>12</v>
  </rv>
  <rv s="0">
    <fb>5.0999999999999997E-2</fb>
    <v>14</v>
  </rv>
  <rv s="0">
    <fb>0.36299999999999999</fb>
    <v>14</v>
  </rv>
  <rv s="0">
    <fb>0.88300000000000001</fb>
    <v>14</v>
  </rv>
  <rv s="0">
    <fb>0.64700000000000002</fb>
    <v>14</v>
  </rv>
  <rv s="0">
    <fb>0.70200000000000007</fb>
    <v>14</v>
  </rv>
  <rv s="6">
    <v>#VALUE!</v>
    <v>en-CA</v>
    <v>7eee9976-e8a7-472c-ada1-007208abd678</v>
    <v>536870912</v>
    <v>1</v>
    <v>194</v>
    <v>20</v>
    <v>Virginia</v>
    <v>8</v>
    <v>9</v>
    <v>Map</v>
    <v>10</v>
    <v>11</v>
    <v>US-VA</v>
    <v>1114</v>
    <v>1115</v>
    <v>1116</v>
    <v>5</v>
    <v>Virginia, officially the Commonwealth of Virginia, is a state in the Southeastern and Mid-Atlantic regions of the United States between the Atlantic Coast and the Appalachian Mountains. The state's capital is Richmond and its most populous city ...</v>
    <v>1117</v>
    <v>1118</v>
    <v>1119</v>
    <v>1120</v>
    <v>1123</v>
    <v>1124</v>
    <v>1125</v>
    <v>1126</v>
    <v>1127</v>
    <v>Virginia</v>
    <v>17</v>
    <v>215</v>
    <v>1112</v>
    <v>1128</v>
    <v>326</v>
    <v>185</v>
    <v>124</v>
    <v>1129</v>
    <v>249</v>
    <v>946</v>
    <v>1130</v>
    <v>222</v>
    <v>1131</v>
    <v>29</v>
    <v>589</v>
    <v>162</v>
    <v>432</v>
    <v>301</v>
    <v>1132</v>
    <v>Virginia</v>
    <v>mdp/vdpid/35364</v>
  </rv>
  <rv s="0">
    <fb>7705281</fb>
    <v>0</v>
  </rv>
  <rv s="1">
    <v>536870912</v>
    <v>Washington</v>
    <v>982ad551-fd5d-45df-bd70-bf704dd576e4</v>
    <v>en-CA</v>
    <v>Map</v>
  </rv>
  <rv s="0">
    <fb>184827</fb>
    <v>0</v>
  </rv>
  <rv s="0">
    <fb>44077</fb>
    <v>0</v>
  </rv>
  <rv s="1">
    <v>536870912</v>
    <v>Olympia</v>
    <v>25db44e7-f2cd-390a-3d28-310cf208511a</v>
    <v>en-CA</v>
    <v>Map</v>
  </rv>
  <rv s="0">
    <fb>2668912</fb>
    <v>0</v>
  </rv>
  <rv s="0">
    <fb>3025685</fb>
    <v>0</v>
  </rv>
  <rv s="2">
    <v>44</v>
    <v>10</v>
    <v>195</v>
    <v>7</v>
    <v>0</v>
    <v>Image of Washington</v>
  </rv>
  <rv s="1">
    <v>536870912</v>
    <v>Seattle</v>
    <v>5fbba6b8-85e1-4d41-9444-d9055436e473</v>
    <v>en-CA</v>
    <v>Map</v>
  </rv>
  <rv s="1">
    <v>805306368</v>
    <v>Jay Inslee (Governor)</v>
    <v>5e694b9e-05cf-64fc-d3b6-fb4e84e5137f</v>
    <v>en-CA</v>
    <v>Generic</v>
  </rv>
  <rv s="1">
    <v>805306368</v>
    <v>Dennis Heck (Lieutenant governor)</v>
    <v>6546aa9c-5751-8959-d6c9-87392e9c5388</v>
    <v>en-CA</v>
    <v>Generic</v>
  </rv>
  <rv s="3">
    <v>51</v>
  </rv>
  <rv s="4">
    <v>https://www.bing.com/search?q=washington+state&amp;form=skydnc</v>
    <v>Learn more on Bing</v>
  </rv>
  <rv s="0">
    <fb>1014</fb>
    <v>12</v>
  </rv>
  <rv s="0">
    <fb>61062</fb>
    <v>12</v>
  </rv>
  <rv s="0">
    <fb>259500</fb>
    <v>12</v>
  </rv>
  <rv s="0">
    <fb>1.9E-2</fb>
    <v>15</v>
  </rv>
  <rv s="0">
    <fb>0.32899999999999996</fb>
    <v>14</v>
  </rv>
  <rv s="0">
    <fb>0.13400000000000001</fb>
    <v>14</v>
  </rv>
  <rv s="0">
    <fb>0.90400000000000003</fb>
    <v>14</v>
  </rv>
  <rv s="0">
    <fb>0.124</fb>
    <v>14</v>
  </rv>
  <rv s="0">
    <fb>0.63500000000000001</fb>
    <v>14</v>
  </rv>
  <rv s="0">
    <fb>0.80299999999999994</fb>
    <v>14</v>
  </rv>
  <rv s="10">
    <v>#VALUE!</v>
    <v>en-CA</v>
    <v>982ad551-fd5d-45df-bd70-bf704dd576e4</v>
    <v>536870912</v>
    <v>1</v>
    <v>198</v>
    <v>134</v>
    <v>Washington</v>
    <v>8</v>
    <v>9</v>
    <v>Map</v>
    <v>10</v>
    <v>11</v>
    <v>US-WA</v>
    <v>1136</v>
    <v>1137</v>
    <v>1138</v>
    <v>5</v>
    <v>Washington, officially the State of Washington, is the westernmost state in the Pacific Northwest region of the United States. It is often referred to as Washington state to distinguish it from the national capital, both named for George ...</v>
    <v>1139</v>
    <v>1140</v>
    <v>1141</v>
    <v>1142</v>
    <v>1145</v>
    <v>1146</v>
    <v>1147</v>
    <v>1148</v>
    <v>1149</v>
    <v>Washington</v>
    <v>989</v>
    <v>1134</v>
    <v>55</v>
    <v>969</v>
    <v>1150</v>
    <v>55</v>
    <v>1151</v>
    <v>586</v>
    <v>1152</v>
    <v>1153</v>
    <v>1154</v>
    <v>1155</v>
    <v>609</v>
    <v>709</v>
    <v>186</v>
    <v>459</v>
    <v>164</v>
    <v>1156</v>
    <v>Washington</v>
    <v>mdp/vdpid/35841</v>
  </rv>
  <rv s="0">
    <fb>1793716</fb>
    <v>0</v>
  </rv>
  <rv s="1">
    <v>536870912</v>
    <v>West Virginia</v>
    <v>8a47255a-fae3-4faa-aa32-c6f384cb6c1d</v>
    <v>en-CA</v>
    <v>Map</v>
  </rv>
  <rv s="0">
    <fb>62755</fb>
    <v>0</v>
  </rv>
  <rv s="0">
    <fb>2544</fb>
    <v>0</v>
  </rv>
  <rv s="1">
    <v>536870912</v>
    <v>Charleston</v>
    <v>e9487e3f-6b62-88d0-8aff-0d14079dbb05</v>
    <v>en-CA</v>
    <v>Map</v>
  </rv>
  <rv s="0">
    <fb>740890</fb>
    <v>0</v>
  </rv>
  <rv s="0">
    <fb>886640</fb>
    <v>0</v>
  </rv>
  <rv s="2">
    <v>45</v>
    <v>10</v>
    <v>199</v>
    <v>7</v>
    <v>0</v>
    <v>Image of West Virginia</v>
  </rv>
  <rv s="1">
    <v>805306368</v>
    <v>Jim Justice (Governor)</v>
    <v>2e8ffe6c-9001-f6f2-0d5c-92e758adb7f5</v>
    <v>en-CA</v>
    <v>Generic</v>
  </rv>
  <rv s="1">
    <v>805306368</v>
    <v>Craig Blair (Lieutenant governor)</v>
    <v>12d5b028-a047-7fb5-7466-2a2e85212986</v>
    <v>en-CA</v>
    <v>Generic</v>
  </rv>
  <rv s="3">
    <v>52</v>
  </rv>
  <rv s="4">
    <v>https://www.bing.com/search?q=west+virginia&amp;form=skydnc</v>
    <v>Learn more on Bing</v>
  </rv>
  <rv s="0">
    <fb>643</fb>
    <v>12</v>
  </rv>
  <rv s="0">
    <fb>41751</fb>
    <v>12</v>
  </rv>
  <rv s="0">
    <fb>103800</fb>
    <v>12</v>
  </rv>
  <rv s="0">
    <fb>2.4300000000000002</fb>
    <v>13</v>
  </rv>
  <rv s="0">
    <fb>-1.2E-2</fb>
    <v>14</v>
  </rv>
  <rv s="0">
    <fb>0.182</fb>
    <v>14</v>
  </rv>
  <rv s="0">
    <fb>2E-3</fb>
    <v>15</v>
  </rv>
  <rv s="0">
    <fb>0.85</fb>
    <v>14</v>
  </rv>
  <rv s="0">
    <fb>0.53900000000000003</fb>
    <v>14</v>
  </rv>
  <rv s="0">
    <fb>0.20600000000000002</fb>
    <v>14</v>
  </rv>
  <rv s="0">
    <fb>0.93599999999999994</fb>
    <v>14</v>
  </rv>
  <rv s="8">
    <v>#VALUE!</v>
    <v>en-CA</v>
    <v>8a47255a-fae3-4faa-aa32-c6f384cb6c1d</v>
    <v>536870912</v>
    <v>1</v>
    <v>202</v>
    <v>82</v>
    <v>West Virginia</v>
    <v>8</v>
    <v>9</v>
    <v>Map</v>
    <v>10</v>
    <v>83</v>
    <v>US-WV</v>
    <v>1160</v>
    <v>1161</v>
    <v>1162</v>
    <v>5</v>
    <v>West Virginia is a landlocked state in the Southern and Mid-Atlantic regions of the United States. It is bordered by Pennsylvania to the north and east, Maryland to the east and northeast, Virginia to the southeast, Kentucky to the southwest, ...</v>
    <v>1163</v>
    <v>1164</v>
    <v>1165</v>
    <v>1162</v>
    <v>1168</v>
    <v>1169</v>
    <v>1170</v>
    <v>1171</v>
    <v>1172</v>
    <v>West Virginia</v>
    <v>1173</v>
    <v>1158</v>
    <v>1174</v>
    <v>1175</v>
    <v>1176</v>
    <v>300</v>
    <v>711</v>
    <v>661</v>
    <v>298</v>
    <v>1177</v>
    <v>298</v>
    <v>1178</v>
    <v>969</v>
    <v>31</v>
    <v>1179</v>
    <v>949</v>
    <v>1180</v>
    <v>197</v>
    <v>West Virginia</v>
    <v>mdp/vdpid/36208</v>
  </rv>
  <rv s="0">
    <fb>5893718</fb>
    <v>0</v>
  </rv>
  <rv s="1">
    <v>536870912</v>
    <v>Wisconsin</v>
    <v>cb4d2853-06f4-4467-8e7c-4e31cbb35cb2</v>
    <v>en-CA</v>
    <v>Map</v>
  </rv>
  <rv s="0">
    <fb>169640</fb>
    <v>0</v>
  </rv>
  <rv s="0">
    <fb>19274</fb>
    <v>0</v>
  </rv>
  <rv s="1">
    <v>536870912</v>
    <v>Madison</v>
    <v>65426cc9-93eb-4569-8c2e-3b7c1b070278</v>
    <v>en-CA</v>
    <v>Map</v>
  </rv>
  <rv s="0">
    <fb>2299107</fb>
    <v>0</v>
  </rv>
  <rv s="0">
    <fb>2668444</fb>
    <v>0</v>
  </rv>
  <rv s="2">
    <v>46</v>
    <v>10</v>
    <v>203</v>
    <v>7</v>
    <v>0</v>
    <v>Image of Wisconsin</v>
  </rv>
  <rv s="1">
    <v>536870912</v>
    <v>Milwaukee</v>
    <v>9fdb4bdb-6dd4-4dd1-9159-1e8abc73ab65</v>
    <v>en-CA</v>
    <v>Map</v>
  </rv>
  <rv s="1">
    <v>805306368</v>
    <v>Tony Evers (Governor)</v>
    <v>a4d4fdcd-e9ac-4b23-8636-43a292c35b66</v>
    <v>en-CA</v>
    <v>Generic</v>
  </rv>
  <rv s="1">
    <v>805306368</v>
    <v>Sara Rodriguez (Lieutenant governor)</v>
    <v>4d4d413b-6899-5243-5ea1-275db9b91d6a</v>
    <v>en-CA</v>
    <v>Generic</v>
  </rv>
  <rv s="3">
    <v>53</v>
  </rv>
  <rv s="4">
    <v>https://www.bing.com/search?q=wisconsin&amp;form=skydnc</v>
    <v>Learn more on Bing</v>
  </rv>
  <rv s="0">
    <fb>776</fb>
    <v>12</v>
  </rv>
  <rv s="0">
    <fb>53357</fb>
    <v>12</v>
  </rv>
  <rv s="0">
    <fb>165800</fb>
    <v>12</v>
  </rv>
  <rv s="0">
    <fb>0.156</fb>
    <v>14</v>
  </rv>
  <rv s="0">
    <fb>1.1000000000000001E-2</fb>
    <v>15</v>
  </rv>
  <rv s="0">
    <fb>0.27800000000000002</fb>
    <v>14</v>
  </rv>
  <rv s="0">
    <fb>0.91</fb>
    <v>14</v>
  </rv>
  <rv s="0">
    <fb>0.67099999999999993</fb>
    <v>14</v>
  </rv>
  <rv s="7">
    <v>#VALUE!</v>
    <v>en-CA</v>
    <v>cb4d2853-06f4-4467-8e7c-4e31cbb35cb2</v>
    <v>536870912</v>
    <v>1</v>
    <v>206</v>
    <v>37</v>
    <v>Wisconsin</v>
    <v>8</v>
    <v>9</v>
    <v>Map</v>
    <v>10</v>
    <v>11</v>
    <v>US-WI</v>
    <v>1184</v>
    <v>1185</v>
    <v>1186</v>
    <v>5</v>
    <v>Wisconsin is a state in the Great Lakes region of the Upper Midwest of the United States. It borders Minnesota to the west, Iowa to the southwest, Illinois to the south, Lake Michigan to the east, Michigan to the northeast, and Lake Superior to ...</v>
    <v>1187</v>
    <v>1188</v>
    <v>1189</v>
    <v>1190</v>
    <v>1193</v>
    <v>1194</v>
    <v>1195</v>
    <v>1196</v>
    <v>1197</v>
    <v>Wisconsin</v>
    <v>1173</v>
    <v>1182</v>
    <v>31</v>
    <v>1198</v>
    <v>1199</v>
    <v>246</v>
    <v>1200</v>
    <v>533</v>
    <v>60</v>
    <v>1201</v>
    <v>533</v>
    <v>1202</v>
    <v>29</v>
    <v>66</v>
    <v>385</v>
    <v>219</v>
    <v>225</v>
    <v>927</v>
    <v>35</v>
    <v>Wisconsin</v>
    <v>mdp/vdpid/36684</v>
  </rv>
  <rv s="0">
    <fb>576851</fb>
    <v>0</v>
  </rv>
  <rv s="1">
    <v>536870912</v>
    <v>Wyoming</v>
    <v>bff03ad6-2b7f-400b-a76e-eb9fc4a93961</v>
    <v>en-CA</v>
    <v>Map</v>
  </rv>
  <rv s="0">
    <fb>253348</fb>
    <v>0</v>
  </rv>
  <rv s="0">
    <fb>1727</fb>
    <v>0</v>
  </rv>
  <rv s="1">
    <v>536870912</v>
    <v>Cheyenne</v>
    <v>a690e71a-6bc8-a8dc-34d2-c7f6e8026d21</v>
    <v>en-CA</v>
    <v>Map</v>
  </rv>
  <rv s="0">
    <fb>226865</fb>
    <v>0</v>
  </rv>
  <rv s="0">
    <fb>270600</fb>
    <v>0</v>
  </rv>
  <rv s="2">
    <v>47</v>
    <v>10</v>
    <v>207</v>
    <v>7</v>
    <v>0</v>
    <v>Image of Wyoming</v>
  </rv>
  <rv s="1">
    <v>805306368</v>
    <v>Mark Gordon (Governor)</v>
    <v>608fad8b-da2e-4675-9119-fd8812a3b598</v>
    <v>en-CA</v>
    <v>Generic</v>
  </rv>
  <rv s="1">
    <v>805306368</v>
    <v>Chuck Gray (Secretary of state)</v>
    <v>3e3dd1e8-bff1-ea6b-4644-e56072599e5e</v>
    <v>en-CA</v>
    <v>Generic</v>
  </rv>
  <rv s="3">
    <v>54</v>
  </rv>
  <rv s="4">
    <v>https://www.bing.com/search?q=Wyoming+state&amp;form=skydnc</v>
    <v>Learn more on Bing</v>
  </rv>
  <rv s="0">
    <fb>789</fb>
    <v>12</v>
  </rv>
  <rv s="0">
    <fb>58840</fb>
    <v>12</v>
  </rv>
  <rv s="0">
    <fb>194800</fb>
    <v>12</v>
  </rv>
  <rv s="0">
    <fb>2.7000000000000003E-2</fb>
    <v>15</v>
  </rv>
  <rv s="0">
    <fb>0.25700000000000001</fb>
    <v>14</v>
  </rv>
  <rv s="0">
    <fb>0.92700000000000005</fb>
    <v>14</v>
  </rv>
  <rv s="5">
    <v>#VALUE!</v>
    <v>en-CA</v>
    <v>bff03ad6-2b7f-400b-a76e-eb9fc4a93961</v>
    <v>536870912</v>
    <v>1</v>
    <v>210</v>
    <v>6</v>
    <v>Wyoming</v>
    <v>8</v>
    <v>9</v>
    <v>Map</v>
    <v>10</v>
    <v>11</v>
    <v>US-WY</v>
    <v>1206</v>
    <v>1207</v>
    <v>1208</v>
    <v>5</v>
    <v>Wyoming is a landlocked state in the Mountain West subregion of the Western United States. It borders Montana to the north and northwest, South Dakota and Nebraska to the east, Idaho to the west, Utah to the southwest, and Colorado to the south. ...</v>
    <v>1209</v>
    <v>1210</v>
    <v>1211</v>
    <v>1208</v>
    <v>1214</v>
    <v>1215</v>
    <v>1216</v>
    <v>1217</v>
    <v>1218</v>
    <v>Wyoming</v>
    <v>17</v>
    <v>585</v>
    <v>1204</v>
    <v>217</v>
    <v>512</v>
    <v>1219</v>
    <v>1087</v>
    <v>1220</v>
    <v>22</v>
    <v>661</v>
    <v>737</v>
    <v>879</v>
    <v>1086</v>
    <v>29</v>
    <v>223</v>
    <v>354</v>
    <v>98</v>
    <v>533</v>
    <v>1221</v>
    <v>1088</v>
    <v>Wyoming</v>
    <v>mdp/vdpid/36927</v>
  </rv>
</rvData>
</file>

<file path=xl/richData/rdrichvaluestructure.xml><?xml version="1.0" encoding="utf-8"?>
<rvStructures xmlns="http://schemas.microsoft.com/office/spreadsheetml/2017/richdata" count="11">
  <s t="_formattednumber">
    <k n="_Format" t="spb"/>
  </s>
  <s t="_linkedentity2">
    <k n="%EntityServiceId" t="i"/>
    <k n="_DisplayString" t="s"/>
    <k n="%EntityId" t="s"/>
    <k n="%EntityCulture" t="s"/>
    <k n="_Icon" t="s"/>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rvStructures>
</file>

<file path=xl/richData/rdsupportingpropertybag.xml><?xml version="1.0" encoding="utf-8"?>
<supportingPropertyBags xmlns="http://schemas.microsoft.com/office/spreadsheetml/2017/richdata2">
  <spbArrays count="6">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spbArrays>
  <spbData count="211">
    <spb s="0">
      <v>1</v>
    </spb>
    <spb s="1">
      <v xml:space="preserve">Wikipedia	</v>
      <v xml:space="preserve">CC BY-SA 3.0	</v>
      <v xml:space="preserve">https://en.wikipedia.org/wiki/Alabama	</v>
      <v xml:space="preserve">https://creativecommons.org/licenses/by-sa/3.0	</v>
    </spb>
    <spb s="1">
      <v xml:space="preserve">US Census	</v>
      <v xml:space="preserve">	</v>
      <v xml:space="preserve">https://www.census.gov/popest/data/state/asrh/2014/files/SC-EST2014-AGESEX-CIV.csv	</v>
      <v xml:space="preserve">	</v>
    </spb>
    <spb s="1">
      <v xml:space="preserve">Wikipedia	</v>
      <v xml:space="preserve">CC-BY-SA	</v>
      <v xml:space="preserve">http://en.wikipedia.org/wiki/Alabama	</v>
      <v xml:space="preserve">http://creativecommons.org/licenses/by-sa/3.0/	</v>
    </spb>
    <spb s="1">
      <v xml:space="preserve">Wikipedia	US Census	US Census	</v>
      <v xml:space="preserve">CC-BY-SA			</v>
      <v xml:space="preserve">http://en.wikipedia.org/wiki/Alabama	https://www.census.gov/popest/data/state/asrh/2014/files/SC-EST2014-AGESEX-CIV.csv	http://www.census.gov/quickfacts/table/WTN220212/01	</v>
      <v xml:space="preserve">http://creativecommons.org/licenses/by-sa/3.0/			</v>
    </spb>
    <spb s="2">
      <v>1</v>
      <v>1</v>
      <v>2</v>
      <v>1</v>
      <v>1</v>
      <v>1</v>
      <v>3</v>
      <v>1</v>
      <v>2</v>
      <v>1</v>
      <v>2</v>
      <v>4</v>
      <v>1</v>
      <v>2</v>
      <v>2</v>
      <v>2</v>
      <v>2</v>
      <v>4</v>
      <v>2</v>
      <v>2</v>
      <v>2</v>
      <v>2</v>
      <v>2</v>
      <v>2</v>
      <v>2</v>
      <v>2</v>
      <v>2</v>
      <v>4</v>
      <v>2</v>
      <v>2</v>
      <v>2</v>
      <v>2</v>
    </spb>
    <spb s="3">
      <v>0</v>
      <v>Name</v>
      <v>LearnMoreOnLink</v>
    </spb>
    <spb s="4">
      <v>0</v>
      <v>0</v>
      <v>0</v>
    </spb>
    <spb s="5">
      <v>7</v>
      <v>7</v>
      <v>7</v>
    </spb>
    <spb s="6">
      <v>2</v>
      <v>3</v>
    </spb>
    <spb s="7">
      <v>https://www.bing.com</v>
      <v>https://www.bing.com/th?id=Ga%5Cbing_yt.png&amp;w=100&amp;h=40&amp;c=0&amp;pid=0.1</v>
      <v>Powered by Bing</v>
    </spb>
    <spb s="8">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4</v>
    </spb>
    <spb s="0">
      <v>5</v>
    </spb>
    <spb s="0">
      <v>6</v>
    </spb>
    <spb s="0">
      <v>7</v>
    </spb>
    <spb s="1">
      <v xml:space="preserve">Wikipedia	</v>
      <v xml:space="preserve">CC BY-SA 3.0	</v>
      <v xml:space="preserve">https://en.wikipedia.org/wiki/Arizona	</v>
      <v xml:space="preserve">https://creativecommons.org/licenses/by-sa/3.0	</v>
    </spb>
    <spb s="1">
      <v xml:space="preserve">Wikipedia	</v>
      <v xml:space="preserve">CC-BY-SA	</v>
      <v xml:space="preserve">http://en.wikipedia.org/wiki/Arizona	</v>
      <v xml:space="preserve">http://creativecommons.org/licenses/by-sa/3.0/	</v>
    </spb>
    <spb s="1">
      <v xml:space="preserve">Wikipedia	US Census	US Census	</v>
      <v xml:space="preserve">CC-BY-SA			</v>
      <v xml:space="preserve">http://en.wikipedia.org/wiki/Arizona	https://www.census.gov/popest/data/state/asrh/2014/files/SC-EST2014-AGESEX-CIV.csv	http://www.census.gov/quickfacts/table/age775215/04	</v>
      <v xml:space="preserve">http://creativecommons.org/licenses/by-sa/3.0/			</v>
    </spb>
    <spb s="2">
      <v>16</v>
      <v>16</v>
      <v>2</v>
      <v>16</v>
      <v>16</v>
      <v>16</v>
      <v>17</v>
      <v>16</v>
      <v>2</v>
      <v>16</v>
      <v>2</v>
      <v>18</v>
      <v>16</v>
      <v>2</v>
      <v>2</v>
      <v>2</v>
      <v>2</v>
      <v>18</v>
      <v>2</v>
      <v>2</v>
      <v>2</v>
      <v>2</v>
      <v>2</v>
      <v>2</v>
      <v>2</v>
      <v>2</v>
      <v>2</v>
      <v>18</v>
      <v>2</v>
      <v>2</v>
      <v>2</v>
      <v>2</v>
    </spb>
    <spb s="3">
      <v>1</v>
      <v>Name</v>
      <v>LearnMoreOnLink</v>
    </spb>
    <spb s="1">
      <v xml:space="preserve">Wikipedia	</v>
      <v xml:space="preserve">CC BY-SA 3.0	</v>
      <v xml:space="preserve">https://en.wikipedia.org/wiki/Arkansas	</v>
      <v xml:space="preserve">https://creativecommons.org/licenses/by-sa/3.0	</v>
    </spb>
    <spb s="1">
      <v xml:space="preserve">Wikipedia	</v>
      <v xml:space="preserve">CC-BY-SA	</v>
      <v xml:space="preserve">http://en.wikipedia.org/wiki/Arkansas	</v>
      <v xml:space="preserve">http://creativecommons.org/licenses/by-sa/3.0/	</v>
    </spb>
    <spb s="1">
      <v xml:space="preserve">Wikipedia	US Census	US Census	</v>
      <v xml:space="preserve">CC-BY-SA			</v>
      <v xml:space="preserve">http://en.wikipedia.org/wiki/Arkansas	https://www.census.gov/popest/data/state/asrh/2014/files/SC-EST2014-AGESEX-CIV.csv	http://www.census.gov/quickfacts/table/VET605214/05	</v>
      <v xml:space="preserve">http://creativecommons.org/licenses/by-sa/3.0/			</v>
    </spb>
    <spb s="2">
      <v>21</v>
      <v>21</v>
      <v>2</v>
      <v>21</v>
      <v>21</v>
      <v>21</v>
      <v>22</v>
      <v>21</v>
      <v>2</v>
      <v>21</v>
      <v>2</v>
      <v>23</v>
      <v>21</v>
      <v>2</v>
      <v>2</v>
      <v>2</v>
      <v>2</v>
      <v>23</v>
      <v>2</v>
      <v>2</v>
      <v>2</v>
      <v>2</v>
      <v>2</v>
      <v>2</v>
      <v>2</v>
      <v>2</v>
      <v>2</v>
      <v>23</v>
      <v>2</v>
      <v>2</v>
      <v>2</v>
      <v>2</v>
    </spb>
    <spb s="1">
      <v xml:space="preserve">Wikipedia	</v>
      <v xml:space="preserve">CC BY-SA 3.0	</v>
      <v xml:space="preserve">https://en.wikipedia.org/wiki/California	</v>
      <v xml:space="preserve">https://creativecommons.org/licenses/by-sa/3.0	</v>
    </spb>
    <spb s="1">
      <v xml:space="preserve">Wikipedia	</v>
      <v xml:space="preserve">CC-BY-SA	</v>
      <v xml:space="preserve">http://en.wikipedia.org/wiki/California	</v>
      <v xml:space="preserve">http://creativecommons.org/licenses/by-sa/3.0/	</v>
    </spb>
    <spb s="1">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2">
      <v>25</v>
      <v>25</v>
      <v>2</v>
      <v>25</v>
      <v>25</v>
      <v>25</v>
      <v>26</v>
      <v>25</v>
      <v>2</v>
      <v>25</v>
      <v>2</v>
      <v>27</v>
      <v>25</v>
      <v>2</v>
      <v>2</v>
      <v>2</v>
      <v>2</v>
      <v>27</v>
      <v>2</v>
      <v>2</v>
      <v>2</v>
      <v>2</v>
      <v>2</v>
      <v>2</v>
      <v>2</v>
      <v>2</v>
      <v>2</v>
      <v>27</v>
      <v>2</v>
      <v>2</v>
      <v>2</v>
      <v>2</v>
    </spb>
    <spb s="1">
      <v xml:space="preserve">Wikipedia	</v>
      <v xml:space="preserve">CC BY-SA 3.0	</v>
      <v xml:space="preserve">https://en.wikipedia.org/wiki/Colorado	</v>
      <v xml:space="preserve">https://creativecommons.org/licenses/by-sa/3.0	</v>
    </spb>
    <spb s="1">
      <v xml:space="preserve">Wikipedia	</v>
      <v xml:space="preserve">CC-BY-SA	</v>
      <v xml:space="preserve">http://en.wikipedia.org/wiki/Colorado	</v>
      <v xml:space="preserve">http://creativecommons.org/licenses/by-sa/3.0/	</v>
    </spb>
    <spb s="1">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2">
      <v>29</v>
      <v>29</v>
      <v>2</v>
      <v>29</v>
      <v>29</v>
      <v>29</v>
      <v>30</v>
      <v>29</v>
      <v>2</v>
      <v>29</v>
      <v>2</v>
      <v>31</v>
      <v>29</v>
      <v>2</v>
      <v>2</v>
      <v>2</v>
      <v>2</v>
      <v>31</v>
      <v>2</v>
      <v>2</v>
      <v>2</v>
      <v>2</v>
      <v>2</v>
      <v>2</v>
      <v>2</v>
      <v>2</v>
      <v>2</v>
      <v>31</v>
      <v>2</v>
      <v>2</v>
      <v>2</v>
      <v>2</v>
    </spb>
    <spb s="1">
      <v xml:space="preserve">Wikipedia	</v>
      <v xml:space="preserve">CC BY-SA 3.0	</v>
      <v xml:space="preserve">https://en.wikipedia.org/wiki/Connecticut	</v>
      <v xml:space="preserve">https://creativecommons.org/licenses/by-sa/3.0	</v>
    </spb>
    <spb s="1">
      <v xml:space="preserve">Wikipedia	</v>
      <v xml:space="preserve">CC-BY-SA	</v>
      <v xml:space="preserve">http://en.wikipedia.org/wiki/Connecticut	</v>
      <v xml:space="preserve">http://creativecommons.org/licenses/by-sa/3.0/	</v>
    </spb>
    <spb s="1">
      <v xml:space="preserve">Wikipedia	US Census	Bookdepository	</v>
      <v xml:space="preserve">CC-BY-SA			</v>
      <v xml:space="preserve">http://en.wikipedia.org/wiki/Connecticut	https://www.census.gov/popest/data/state/asrh/2014/files/SC-EST2014-AGESEX-CIV.csv	https://www.bookdepository.com/author/Etc-Connecticut-Laws	</v>
      <v xml:space="preserve">http://creativecommons.org/licenses/by-sa/3.0/			</v>
    </spb>
    <spb s="2">
      <v>33</v>
      <v>33</v>
      <v>2</v>
      <v>33</v>
      <v>33</v>
      <v>33</v>
      <v>34</v>
      <v>33</v>
      <v>2</v>
      <v>33</v>
      <v>2</v>
      <v>35</v>
      <v>33</v>
      <v>2</v>
      <v>2</v>
      <v>2</v>
      <v>2</v>
      <v>35</v>
      <v>2</v>
      <v>2</v>
      <v>2</v>
      <v>2</v>
      <v>2</v>
      <v>2</v>
      <v>2</v>
      <v>2</v>
      <v>2</v>
      <v>35</v>
      <v>2</v>
      <v>2</v>
      <v>2</v>
      <v>2</v>
    </spb>
    <spb s="3">
      <v>2</v>
      <v>Name</v>
      <v>LearnMoreOnLink</v>
    </spb>
    <spb s="1">
      <v xml:space="preserve">Wikipedia	</v>
      <v xml:space="preserve">CC BY-SA 3.0	</v>
      <v xml:space="preserve">https://en.wikipedia.org/wiki/Delaware	</v>
      <v xml:space="preserve">https://creativecommons.org/licenses/by-sa/3.0	</v>
    </spb>
    <spb s="1">
      <v xml:space="preserve">Wikipedia	</v>
      <v xml:space="preserve">CC-BY-SA	</v>
      <v xml:space="preserve">http://en.wikipedia.org/wiki/Delaware	</v>
      <v xml:space="preserve">http://creativecommons.org/licenses/by-sa/3.0/	</v>
    </spb>
    <spb s="1">
      <v xml:space="preserve">Wikipedia	US Census	US Census	</v>
      <v xml:space="preserve">CC-BY-SA			</v>
      <v xml:space="preserve">http://en.wikipedia.org/wiki/Delaware	https://www.census.gov/popest/data/state/asrh/2014/files/SC-EST2014-AGESEX-CIV.csv	http://www.census.gov/quickfacts/table/WTN220212/10	</v>
      <v xml:space="preserve">http://creativecommons.org/licenses/by-sa/3.0/			</v>
    </spb>
    <spb s="2">
      <v>38</v>
      <v>38</v>
      <v>2</v>
      <v>38</v>
      <v>38</v>
      <v>38</v>
      <v>39</v>
      <v>38</v>
      <v>2</v>
      <v>38</v>
      <v>2</v>
      <v>40</v>
      <v>38</v>
      <v>2</v>
      <v>2</v>
      <v>2</v>
      <v>2</v>
      <v>40</v>
      <v>2</v>
      <v>2</v>
      <v>2</v>
      <v>2</v>
      <v>2</v>
      <v>2</v>
      <v>2</v>
      <v>2</v>
      <v>2</v>
      <v>40</v>
      <v>2</v>
      <v>2</v>
      <v>2</v>
      <v>2</v>
    </spb>
    <spb s="1">
      <v xml:space="preserve">Wikipedia	</v>
      <v xml:space="preserve">CC BY-SA 3.0	</v>
      <v xml:space="preserve">https://en.wikipedia.org/wiki/Florida	</v>
      <v xml:space="preserve">https://creativecommons.org/licenses/by-sa/3.0	</v>
    </spb>
    <spb s="1">
      <v xml:space="preserve">Wikipedia	</v>
      <v xml:space="preserve">CC-BY-SA	</v>
      <v xml:space="preserve">http://en.wikipedia.org/wiki/Florida	</v>
      <v xml:space="preserve">http://creativecommons.org/licenses/by-sa/3.0/	</v>
    </spb>
    <spb s="1">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2">
      <v>42</v>
      <v>42</v>
      <v>2</v>
      <v>42</v>
      <v>42</v>
      <v>42</v>
      <v>43</v>
      <v>42</v>
      <v>2</v>
      <v>42</v>
      <v>2</v>
      <v>44</v>
      <v>42</v>
      <v>2</v>
      <v>2</v>
      <v>2</v>
      <v>2</v>
      <v>44</v>
      <v>2</v>
      <v>2</v>
      <v>2</v>
      <v>2</v>
      <v>2</v>
      <v>2</v>
      <v>2</v>
      <v>2</v>
      <v>2</v>
      <v>44</v>
      <v>2</v>
      <v>2</v>
      <v>2</v>
      <v>2</v>
    </spb>
    <spb s="1">
      <v xml:space="preserve">Wikipedia	</v>
      <v xml:space="preserve">CC BY-SA 3.0	</v>
      <v xml:space="preserve">https://en.wikipedia.org/wiki/Georgia_(U.S._state)	</v>
      <v xml:space="preserve">https://creativecommons.org/licenses/by-sa/3.0	</v>
    </spb>
    <spb s="1">
      <v xml:space="preserve">Wikipedia	</v>
      <v xml:space="preserve">CC-BY-SA	</v>
      <v xml:space="preserve">http://en.wikipedia.org/wiki/Georgia_(U.S._state)	</v>
      <v xml:space="preserve">http://creativecommons.org/licenses/by-sa/3.0/	</v>
    </spb>
    <spb s="1">
      <v xml:space="preserve">Wikipedia	US Census	US Census	</v>
      <v xml:space="preserve">CC-BY-SA			</v>
      <v xml:space="preserve">http://en.wikipedia.org/wiki/Georgia_(U.S._state)	https://www.census.gov/popest/data/state/asrh/2014/files/SC-EST2014-AGESEX-CIV.csv	http://www.census.gov/quickfacts/table/WTN220212/13	</v>
      <v xml:space="preserve">http://creativecommons.org/licenses/by-sa/3.0/			</v>
    </spb>
    <spb s="2">
      <v>46</v>
      <v>46</v>
      <v>2</v>
      <v>46</v>
      <v>46</v>
      <v>46</v>
      <v>47</v>
      <v>46</v>
      <v>2</v>
      <v>46</v>
      <v>2</v>
      <v>48</v>
      <v>46</v>
      <v>2</v>
      <v>2</v>
      <v>2</v>
      <v>2</v>
      <v>48</v>
      <v>2</v>
      <v>2</v>
      <v>2</v>
      <v>2</v>
      <v>2</v>
      <v>2</v>
      <v>2</v>
      <v>2</v>
      <v>2</v>
      <v>48</v>
      <v>2</v>
      <v>2</v>
      <v>2</v>
      <v>2</v>
    </spb>
    <spb s="1">
      <v xml:space="preserve">Wikipedia	</v>
      <v xml:space="preserve">CC BY-SA 3.0	</v>
      <v xml:space="preserve">https://en.wikipedia.org/wiki/Idaho	</v>
      <v xml:space="preserve">https://creativecommons.org/licenses/by-sa/3.0	</v>
    </spb>
    <spb s="1">
      <v xml:space="preserve">Wikipedia	</v>
      <v xml:space="preserve">CC-BY-SA	</v>
      <v xml:space="preserve">http://en.wikipedia.org/wiki/Idaho	</v>
      <v xml:space="preserve">http://creativecommons.org/licenses/by-sa/3.0/	</v>
    </spb>
    <spb s="1">
      <v xml:space="preserve">Wikipedia	US Census	US Census	</v>
      <v xml:space="preserve">CC-BY-SA			</v>
      <v xml:space="preserve">http://en.wikipedia.org/wiki/Idaho	https://www.census.gov/popest/data/state/asrh/2014/files/SC-EST2014-AGESEX-CIV.csv	http://www.census.gov/quickfacts/table/WTN220212/16	</v>
      <v xml:space="preserve">http://creativecommons.org/licenses/by-sa/3.0/			</v>
    </spb>
    <spb s="2">
      <v>50</v>
      <v>50</v>
      <v>2</v>
      <v>50</v>
      <v>50</v>
      <v>50</v>
      <v>51</v>
      <v>50</v>
      <v>2</v>
      <v>50</v>
      <v>2</v>
      <v>52</v>
      <v>50</v>
      <v>2</v>
      <v>2</v>
      <v>2</v>
      <v>2</v>
      <v>52</v>
      <v>2</v>
      <v>2</v>
      <v>2</v>
      <v>2</v>
      <v>2</v>
      <v>2</v>
      <v>2</v>
      <v>2</v>
      <v>2</v>
      <v>52</v>
      <v>2</v>
      <v>2</v>
      <v>2</v>
      <v>2</v>
    </spb>
    <spb s="1">
      <v xml:space="preserve">Wikipedia	</v>
      <v xml:space="preserve">CC BY-SA 3.0	</v>
      <v xml:space="preserve">https://en.wikipedia.org/wiki/Illinois	</v>
      <v xml:space="preserve">https://creativecommons.org/licenses/by-sa/3.0	</v>
    </spb>
    <spb s="1">
      <v xml:space="preserve">Wikipedia	</v>
      <v xml:space="preserve">CC-BY-SA	</v>
      <v xml:space="preserve">http://en.wikipedia.org/wiki/Illinois	</v>
      <v xml:space="preserve">http://creativecommons.org/licenses/by-sa/3.0/	</v>
    </spb>
    <spb s="1">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2">
      <v>54</v>
      <v>54</v>
      <v>2</v>
      <v>54</v>
      <v>54</v>
      <v>54</v>
      <v>55</v>
      <v>54</v>
      <v>2</v>
      <v>54</v>
      <v>2</v>
      <v>56</v>
      <v>54</v>
      <v>2</v>
      <v>2</v>
      <v>2</v>
      <v>2</v>
      <v>56</v>
      <v>2</v>
      <v>2</v>
      <v>2</v>
      <v>2</v>
      <v>2</v>
      <v>2</v>
      <v>2</v>
      <v>2</v>
      <v>2</v>
      <v>56</v>
      <v>2</v>
      <v>2</v>
      <v>2</v>
      <v>2</v>
    </spb>
    <spb s="1">
      <v xml:space="preserve">Wikipedia	</v>
      <v xml:space="preserve">CC BY-SA 3.0	</v>
      <v xml:space="preserve">https://en.wikipedia.org/wiki/Indiana	</v>
      <v xml:space="preserve">https://creativecommons.org/licenses/by-sa/3.0	</v>
    </spb>
    <spb s="1">
      <v xml:space="preserve">Wikipedia	</v>
      <v xml:space="preserve">CC-BY-SA	</v>
      <v xml:space="preserve">http://en.wikipedia.org/wiki/Indiana	</v>
      <v xml:space="preserve">http://creativecommons.org/licenses/by-sa/3.0/	</v>
    </spb>
    <spb s="1">
      <v xml:space="preserve">Wikipedia	US Census	US Census	</v>
      <v xml:space="preserve">CC-BY-SA			</v>
      <v xml:space="preserve">http://en.wikipedia.org/wiki/Indiana	https://www.census.gov/popest/data/state/asrh/2014/files/SC-EST2014-AGESEX-CIV.csv	http://www.census.gov/quickfacts/table/WTN220212/18	</v>
      <v xml:space="preserve">http://creativecommons.org/licenses/by-sa/3.0/			</v>
    </spb>
    <spb s="2">
      <v>58</v>
      <v>58</v>
      <v>2</v>
      <v>58</v>
      <v>58</v>
      <v>58</v>
      <v>59</v>
      <v>58</v>
      <v>2</v>
      <v>58</v>
      <v>2</v>
      <v>60</v>
      <v>58</v>
      <v>2</v>
      <v>2</v>
      <v>2</v>
      <v>2</v>
      <v>60</v>
      <v>2</v>
      <v>2</v>
      <v>2</v>
      <v>2</v>
      <v>2</v>
      <v>2</v>
      <v>2</v>
      <v>2</v>
      <v>2</v>
      <v>60</v>
      <v>2</v>
      <v>2</v>
      <v>2</v>
      <v>2</v>
    </spb>
    <spb s="1">
      <v xml:space="preserve">Wikipedia	</v>
      <v xml:space="preserve">CC BY-SA 3.0	</v>
      <v xml:space="preserve">https://en.wikipedia.org/wiki/Iowa	</v>
      <v xml:space="preserve">https://creativecommons.org/licenses/by-sa/3.0	</v>
    </spb>
    <spb s="1">
      <v xml:space="preserve">Wikipedia	</v>
      <v xml:space="preserve">CC-BY-SA	</v>
      <v xml:space="preserve">http://en.wikipedia.org/wiki/Iowa	</v>
      <v xml:space="preserve">http://creativecommons.org/licenses/by-sa/3.0/	</v>
    </spb>
    <spb s="1">
      <v xml:space="preserve">Wikipedia	US Census	US Census	</v>
      <v xml:space="preserve">CC-BY-SA			</v>
      <v xml:space="preserve">http://en.wikipedia.org/wiki/Iowa	https://www.census.gov/popest/data/state/asrh/2014/files/SC-EST2014-AGESEX-CIV.csv	http://www.census.gov/quickfacts/table/WTN220212/19	</v>
      <v xml:space="preserve">http://creativecommons.org/licenses/by-sa/3.0/			</v>
    </spb>
    <spb s="2">
      <v>62</v>
      <v>62</v>
      <v>2</v>
      <v>62</v>
      <v>62</v>
      <v>62</v>
      <v>63</v>
      <v>62</v>
      <v>2</v>
      <v>62</v>
      <v>2</v>
      <v>64</v>
      <v>62</v>
      <v>2</v>
      <v>2</v>
      <v>2</v>
      <v>2</v>
      <v>64</v>
      <v>2</v>
      <v>2</v>
      <v>2</v>
      <v>2</v>
      <v>2</v>
      <v>2</v>
      <v>2</v>
      <v>2</v>
      <v>2</v>
      <v>64</v>
      <v>2</v>
      <v>2</v>
      <v>2</v>
      <v>2</v>
    </spb>
    <spb s="1">
      <v xml:space="preserve">Wikipedia	</v>
      <v xml:space="preserve">CC BY-SA 3.0	</v>
      <v xml:space="preserve">https://en.wikipedia.org/wiki/Kansas	</v>
      <v xml:space="preserve">https://creativecommons.org/licenses/by-sa/3.0	</v>
    </spb>
    <spb s="1">
      <v xml:space="preserve">Wikipedia	</v>
      <v xml:space="preserve">CC-BY-SA	</v>
      <v xml:space="preserve">http://en.wikipedia.org/wiki/Kansas	</v>
      <v xml:space="preserve">http://creativecommons.org/licenses/by-sa/3.0/	</v>
    </spb>
    <spb s="1">
      <v xml:space="preserve">Wikipedia	US Census	US Census	</v>
      <v xml:space="preserve">CC-BY-SA			</v>
      <v xml:space="preserve">http://en.wikipedia.org/wiki/Kansas	https://www.census.gov/popest/data/state/asrh/2014/files/SC-EST2014-AGESEX-CIV.csv	http://www.census.gov/quickfacts/table/WTN220212/20	</v>
      <v xml:space="preserve">http://creativecommons.org/licenses/by-sa/3.0/			</v>
    </spb>
    <spb s="2">
      <v>66</v>
      <v>66</v>
      <v>2</v>
      <v>66</v>
      <v>66</v>
      <v>66</v>
      <v>67</v>
      <v>66</v>
      <v>2</v>
      <v>66</v>
      <v>2</v>
      <v>68</v>
      <v>66</v>
      <v>2</v>
      <v>2</v>
      <v>2</v>
      <v>2</v>
      <v>68</v>
      <v>2</v>
      <v>2</v>
      <v>2</v>
      <v>2</v>
      <v>2</v>
      <v>2</v>
      <v>2</v>
      <v>2</v>
      <v>2</v>
      <v>68</v>
      <v>2</v>
      <v>2</v>
      <v>2</v>
      <v>2</v>
    </spb>
    <spb s="1">
      <v xml:space="preserve">Wikipedia	</v>
      <v xml:space="preserve">CC BY-SA 3.0	</v>
      <v xml:space="preserve">https://en.wikipedia.org/wiki/Kentucky	</v>
      <v xml:space="preserve">https://creativecommons.org/licenses/by-sa/3.0	</v>
    </spb>
    <spb s="1">
      <v xml:space="preserve">Wikipedia	</v>
      <v xml:space="preserve">CC-BY-SA	</v>
      <v xml:space="preserve">http://en.wikipedia.org/wiki/Kentucky	</v>
      <v xml:space="preserve">http://creativecommons.org/licenses/by-sa/3.0/	</v>
    </spb>
    <spb s="1">
      <v xml:space="preserve">Wikipedia	US Census	US Census	</v>
      <v xml:space="preserve">CC-BY-SA			</v>
      <v xml:space="preserve">http://en.wikipedia.org/wiki/Kentucky	https://www.census.gov/popest/data/state/asrh/2014/files/SC-EST2014-AGESEX-CIV.csv	http://www.census.gov/quickfacts/table/WTN220212/21	</v>
      <v xml:space="preserve">http://creativecommons.org/licenses/by-sa/3.0/			</v>
    </spb>
    <spb s="2">
      <v>70</v>
      <v>70</v>
      <v>2</v>
      <v>70</v>
      <v>70</v>
      <v>70</v>
      <v>71</v>
      <v>70</v>
      <v>2</v>
      <v>70</v>
      <v>2</v>
      <v>72</v>
      <v>70</v>
      <v>2</v>
      <v>2</v>
      <v>2</v>
      <v>2</v>
      <v>72</v>
      <v>2</v>
      <v>2</v>
      <v>2</v>
      <v>2</v>
      <v>2</v>
      <v>2</v>
      <v>2</v>
      <v>2</v>
      <v>2</v>
      <v>72</v>
      <v>2</v>
      <v>2</v>
      <v>2</v>
      <v>2</v>
    </spb>
    <spb s="1">
      <v xml:space="preserve">Wikipedia	</v>
      <v xml:space="preserve">CC BY-SA 3.0	</v>
      <v xml:space="preserve">https://en.wikipedia.org/wiki/Louisiana	</v>
      <v xml:space="preserve">https://creativecommons.org/licenses/by-sa/3.0	</v>
    </spb>
    <spb s="1">
      <v xml:space="preserve">Wikipedia	</v>
      <v xml:space="preserve">CC-BY-SA	</v>
      <v xml:space="preserve">http://en.wikipedia.org/wiki/Louisiana	</v>
      <v xml:space="preserve">http://creativecommons.org/licenses/by-sa/3.0/	</v>
    </spb>
    <spb s="1">
      <v xml:space="preserve">Wikipedia	US Census	US Census	</v>
      <v xml:space="preserve">CC-BY-SA			</v>
      <v xml:space="preserve">http://en.wikipedia.org/wiki/Louisiana	https://www.census.gov/popest/data/state/asrh/2014/files/SC-EST2014-AGESEX-CIV.csv	http://www.census.gov/quickfacts/table/WTN220212/22	</v>
      <v xml:space="preserve">http://creativecommons.org/licenses/by-sa/3.0/			</v>
    </spb>
    <spb s="2">
      <v>74</v>
      <v>74</v>
      <v>2</v>
      <v>74</v>
      <v>74</v>
      <v>74</v>
      <v>75</v>
      <v>74</v>
      <v>2</v>
      <v>74</v>
      <v>2</v>
      <v>76</v>
      <v>74</v>
      <v>2</v>
      <v>2</v>
      <v>2</v>
      <v>2</v>
      <v>76</v>
      <v>2</v>
      <v>2</v>
      <v>2</v>
      <v>2</v>
      <v>2</v>
      <v>2</v>
      <v>2</v>
      <v>2</v>
      <v>2</v>
      <v>76</v>
      <v>2</v>
      <v>2</v>
      <v>2</v>
      <v>2</v>
    </spb>
    <spb s="1">
      <v xml:space="preserve">Wikipedia	</v>
      <v xml:space="preserve">CC BY-SA 3.0	</v>
      <v xml:space="preserve">https://en.wikipedia.org/wiki/Maine	</v>
      <v xml:space="preserve">https://creativecommons.org/licenses/by-sa/3.0	</v>
    </spb>
    <spb s="1">
      <v xml:space="preserve">Wikipedia	</v>
      <v xml:space="preserve">CC-BY-SA	</v>
      <v xml:space="preserve">http://en.wikipedia.org/wiki/Maine	</v>
      <v xml:space="preserve">http://creativecommons.org/licenses/by-sa/3.0/	</v>
    </spb>
    <spb s="1">
      <v xml:space="preserve">Wikipedia	US Census	US Census	</v>
      <v xml:space="preserve">CC-BY-SA			</v>
      <v xml:space="preserve">http://en.wikipedia.org/wiki/Maine	https://www.census.gov/popest/data/state/asrh/2014/files/SC-EST2014-AGESEX-CIV.csv	http://www.census.gov/quickfacts/table/WTN220212/23	</v>
      <v xml:space="preserve">http://creativecommons.org/licenses/by-sa/3.0/			</v>
    </spb>
    <spb s="9">
      <v>78</v>
      <v>78</v>
      <v>2</v>
      <v>78</v>
      <v>78</v>
      <v>78</v>
      <v>79</v>
      <v>78</v>
      <v>2</v>
      <v>78</v>
      <v>2</v>
      <v>80</v>
      <v>78</v>
      <v>2</v>
      <v>2</v>
      <v>2</v>
      <v>2</v>
      <v>80</v>
      <v>2</v>
      <v>2</v>
      <v>2</v>
      <v>2</v>
      <v>2</v>
      <v>2</v>
      <v>2</v>
      <v>2</v>
      <v>2</v>
      <v>80</v>
      <v>2</v>
      <v>2</v>
      <v>2</v>
    </spb>
    <spb s="3">
      <v>3</v>
      <v>Name</v>
      <v>LearnMoreOnLink</v>
    </spb>
    <spb s="10">
      <v>square km</v>
      <v>2015</v>
      <v>2020</v>
      <v>2016</v>
      <v>2016</v>
      <v>2015</v>
      <v>2015</v>
      <v>2010, 2016</v>
      <v>persons (2015)</v>
      <v>persons (2015)</v>
      <v>2015</v>
      <v>2015</v>
      <v>2015</v>
      <v>2015</v>
      <v>persons (2015)</v>
      <v>persons (2015)</v>
      <v>2015</v>
      <v>persons age 16+, 2015</v>
      <v>persons (2015)</v>
      <v>under age 65, 2015</v>
      <v>2015</v>
      <v>persons age 25+, 2015</v>
      <v>persons (2015)</v>
      <v>persons (2015)</v>
    </spb>
    <spb s="1">
      <v xml:space="preserve">Wikipedia	</v>
      <v xml:space="preserve">CC BY-SA 3.0	</v>
      <v xml:space="preserve">https://en.wikipedia.org/wiki/Maryland	</v>
      <v xml:space="preserve">https://creativecommons.org/licenses/by-sa/3.0	</v>
    </spb>
    <spb s="1">
      <v xml:space="preserve">Wikipedia	</v>
      <v xml:space="preserve">CC-BY-SA	</v>
      <v xml:space="preserve">http://en.wikipedia.org/wiki/Maryland	</v>
      <v xml:space="preserve">http://creativecommons.org/licenses/by-sa/3.0/	</v>
    </spb>
    <spb s="1">
      <v xml:space="preserve">Wikipedia	US Census	US Census	</v>
      <v xml:space="preserve">CC-BY-SA			</v>
      <v xml:space="preserve">http://en.wikipedia.org/wiki/Maryland	https://www.census.gov/popest/data/state/asrh/2014/files/SC-EST2014-AGESEX-CIV.csv	http://www.census.gov/quickfacts/table/WTN220212/24	</v>
      <v xml:space="preserve">http://creativecommons.org/licenses/by-sa/3.0/			</v>
    </spb>
    <spb s="2">
      <v>84</v>
      <v>84</v>
      <v>2</v>
      <v>84</v>
      <v>84</v>
      <v>84</v>
      <v>85</v>
      <v>84</v>
      <v>2</v>
      <v>84</v>
      <v>2</v>
      <v>86</v>
      <v>84</v>
      <v>2</v>
      <v>2</v>
      <v>2</v>
      <v>2</v>
      <v>86</v>
      <v>2</v>
      <v>2</v>
      <v>2</v>
      <v>2</v>
      <v>2</v>
      <v>2</v>
      <v>2</v>
      <v>2</v>
      <v>2</v>
      <v>86</v>
      <v>2</v>
      <v>2</v>
      <v>2</v>
      <v>2</v>
    </spb>
    <spb s="8">
      <v>square km</v>
      <v>2015</v>
      <v>2021</v>
      <v>2016</v>
      <v>2016</v>
      <v>2015</v>
      <v>2015</v>
      <v>2010, 2016</v>
      <v>persons (2015)</v>
      <v>persons (2015)</v>
      <v>2015</v>
      <v>2015</v>
      <v>2015</v>
      <v>2015</v>
      <v>persons (2015)</v>
      <v>persons (2015)</v>
      <v>2015</v>
      <v>persons age 16+, 2015</v>
      <v>persons (2015)</v>
      <v>under age 65, 2015</v>
      <v>2015</v>
      <v>persons age 25+, 2015</v>
      <v>persons (2015)</v>
      <v>persons (2015)</v>
      <v>persons (2015)</v>
    </spb>
    <spb s="1">
      <v xml:space="preserve">Wikipedia	</v>
      <v xml:space="preserve">CC BY-SA 3.0	</v>
      <v xml:space="preserve">https://en.wikipedia.org/wiki/Massachusetts	</v>
      <v xml:space="preserve">https://creativecommons.org/licenses/by-sa/3.0	</v>
    </spb>
    <spb s="1">
      <v xml:space="preserve">Wikipedia	</v>
      <v xml:space="preserve">CC-BY-SA	</v>
      <v xml:space="preserve">http://en.wikipedia.org/wiki/Massachusetts	</v>
      <v xml:space="preserve">http://creativecommons.org/licenses/by-sa/3.0/	</v>
    </spb>
    <spb s="1">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2">
      <v>89</v>
      <v>89</v>
      <v>2</v>
      <v>89</v>
      <v>89</v>
      <v>89</v>
      <v>90</v>
      <v>89</v>
      <v>2</v>
      <v>89</v>
      <v>2</v>
      <v>91</v>
      <v>89</v>
      <v>2</v>
      <v>2</v>
      <v>2</v>
      <v>2</v>
      <v>91</v>
      <v>2</v>
      <v>2</v>
      <v>2</v>
      <v>2</v>
      <v>2</v>
      <v>2</v>
      <v>2</v>
      <v>2</v>
      <v>2</v>
      <v>91</v>
      <v>2</v>
      <v>2</v>
      <v>2</v>
      <v>2</v>
    </spb>
    <spb s="1">
      <v xml:space="preserve">Wikipedia	</v>
      <v xml:space="preserve">CC BY-SA 3.0	</v>
      <v xml:space="preserve">https://en.wikipedia.org/wiki/Michigan	</v>
      <v xml:space="preserve">https://creativecommons.org/licenses/by-sa/3.0	</v>
    </spb>
    <spb s="1">
      <v xml:space="preserve">Wikipedia	</v>
      <v xml:space="preserve">CC-BY-SA	</v>
      <v xml:space="preserve">http://en.wikipedia.org/wiki/Michigan	</v>
      <v xml:space="preserve">http://creativecommons.org/licenses/by-sa/3.0/	</v>
    </spb>
    <spb s="1">
      <v xml:space="preserve">Wikipedia	US Census	US Census	</v>
      <v xml:space="preserve">CC-BY-SA			</v>
      <v xml:space="preserve">http://en.wikipedia.org/wiki/Michigan	https://www.census.gov/popest/data/state/asrh/2014/files/SC-EST2014-AGESEX-CIV.csv	http://www.census.gov/quickfacts/table/WTN220212/26	</v>
      <v xml:space="preserve">http://creativecommons.org/licenses/by-sa/3.0/			</v>
    </spb>
    <spb s="9">
      <v>93</v>
      <v>93</v>
      <v>2</v>
      <v>93</v>
      <v>93</v>
      <v>93</v>
      <v>94</v>
      <v>93</v>
      <v>2</v>
      <v>93</v>
      <v>2</v>
      <v>95</v>
      <v>93</v>
      <v>2</v>
      <v>2</v>
      <v>2</v>
      <v>2</v>
      <v>95</v>
      <v>2</v>
      <v>2</v>
      <v>2</v>
      <v>2</v>
      <v>2</v>
      <v>2</v>
      <v>2</v>
      <v>2</v>
      <v>2</v>
      <v>95</v>
      <v>2</v>
      <v>2</v>
      <v>2</v>
    </spb>
    <spb s="1">
      <v xml:space="preserve">Wikipedia	</v>
      <v xml:space="preserve">CC BY-SA 3.0	</v>
      <v xml:space="preserve">https://en.wikipedia.org/wiki/Minnesota	</v>
      <v xml:space="preserve">https://creativecommons.org/licenses/by-sa/3.0	</v>
    </spb>
    <spb s="1">
      <v xml:space="preserve">Wikipedia	</v>
      <v xml:space="preserve">CC-BY-SA	</v>
      <v xml:space="preserve">http://en.wikipedia.org/wiki/Minnesota	</v>
      <v xml:space="preserve">http://creativecommons.org/licenses/by-sa/3.0/	</v>
    </spb>
    <spb s="1">
      <v xml:space="preserve">Wikipedia	US Census	US Census	</v>
      <v xml:space="preserve">CC-BY-SA			</v>
      <v xml:space="preserve">http://en.wikipedia.org/wiki/Minnesota	https://www.census.gov/popest/data/state/asrh/2014/files/SC-EST2014-AGESEX-CIV.csv	http://www.census.gov/quickfacts/table/WTN220212/27	</v>
      <v xml:space="preserve">http://creativecommons.org/licenses/by-sa/3.0/			</v>
    </spb>
    <spb s="2">
      <v>97</v>
      <v>97</v>
      <v>2</v>
      <v>97</v>
      <v>97</v>
      <v>97</v>
      <v>98</v>
      <v>97</v>
      <v>2</v>
      <v>97</v>
      <v>2</v>
      <v>99</v>
      <v>97</v>
      <v>2</v>
      <v>2</v>
      <v>2</v>
      <v>2</v>
      <v>99</v>
      <v>2</v>
      <v>2</v>
      <v>2</v>
      <v>2</v>
      <v>2</v>
      <v>2</v>
      <v>2</v>
      <v>2</v>
      <v>2</v>
      <v>99</v>
      <v>2</v>
      <v>2</v>
      <v>2</v>
      <v>2</v>
    </spb>
    <spb s="1">
      <v xml:space="preserve">Wikipedia	</v>
      <v xml:space="preserve">CC BY-SA 3.0	</v>
      <v xml:space="preserve">https://en.wikipedia.org/wiki/Mississippi	</v>
      <v xml:space="preserve">https://creativecommons.org/licenses/by-sa/3.0	</v>
    </spb>
    <spb s="1">
      <v xml:space="preserve">Wikipedia	</v>
      <v xml:space="preserve">CC-BY-SA	</v>
      <v xml:space="preserve">http://en.wikipedia.org/wiki/Mississippi	</v>
      <v xml:space="preserve">http://creativecommons.org/licenses/by-sa/3.0/	</v>
    </spb>
    <spb s="1">
      <v xml:space="preserve">Wikipedia	US Census	US Census	</v>
      <v xml:space="preserve">CC-BY-SA			</v>
      <v xml:space="preserve">http://en.wikipedia.org/wiki/Mississippi	https://www.census.gov/popest/data/state/asrh/2014/files/SC-EST2014-AGESEX-CIV.csv	http://www.census.gov/quickfacts/table/WTN220212/28	</v>
      <v xml:space="preserve">http://creativecommons.org/licenses/by-sa/3.0/			</v>
    </spb>
    <spb s="2">
      <v>101</v>
      <v>101</v>
      <v>2</v>
      <v>101</v>
      <v>101</v>
      <v>101</v>
      <v>102</v>
      <v>101</v>
      <v>2</v>
      <v>101</v>
      <v>2</v>
      <v>103</v>
      <v>101</v>
      <v>2</v>
      <v>2</v>
      <v>2</v>
      <v>2</v>
      <v>103</v>
      <v>2</v>
      <v>2</v>
      <v>2</v>
      <v>2</v>
      <v>2</v>
      <v>2</v>
      <v>2</v>
      <v>2</v>
      <v>2</v>
      <v>103</v>
      <v>2</v>
      <v>2</v>
      <v>2</v>
      <v>2</v>
    </spb>
    <spb s="1">
      <v xml:space="preserve">Wikipedia	</v>
      <v xml:space="preserve">CC BY-SA 3.0	</v>
      <v xml:space="preserve">https://en.wikipedia.org/wiki/Missouri	</v>
      <v xml:space="preserve">https://creativecommons.org/licenses/by-sa/3.0	</v>
    </spb>
    <spb s="1">
      <v xml:space="preserve">Wikipedia	</v>
      <v xml:space="preserve">CC-BY-SA	</v>
      <v xml:space="preserve">http://en.wikipedia.org/wiki/Missouri	</v>
      <v xml:space="preserve">http://creativecommons.org/licenses/by-sa/3.0/	</v>
    </spb>
    <spb s="1">
      <v xml:space="preserve">Wikipedia	US Census	US Census	</v>
      <v xml:space="preserve">CC-BY-SA			</v>
      <v xml:space="preserve">http://en.wikipedia.org/wiki/Missouri	https://www.census.gov/popest/data/state/asrh/2014/files/SC-EST2014-AGESEX-CIV.csv	http://www.census.gov/quickfacts/table/WTN220212/29	</v>
      <v xml:space="preserve">http://creativecommons.org/licenses/by-sa/3.0/			</v>
    </spb>
    <spb s="2">
      <v>105</v>
      <v>105</v>
      <v>2</v>
      <v>105</v>
      <v>105</v>
      <v>105</v>
      <v>106</v>
      <v>105</v>
      <v>2</v>
      <v>105</v>
      <v>2</v>
      <v>107</v>
      <v>105</v>
      <v>2</v>
      <v>2</v>
      <v>2</v>
      <v>2</v>
      <v>107</v>
      <v>2</v>
      <v>2</v>
      <v>2</v>
      <v>2</v>
      <v>2</v>
      <v>2</v>
      <v>2</v>
      <v>2</v>
      <v>2</v>
      <v>107</v>
      <v>2</v>
      <v>2</v>
      <v>2</v>
      <v>2</v>
    </spb>
    <spb s="1">
      <v xml:space="preserve">Wikipedia	</v>
      <v xml:space="preserve">CC BY-SA 3.0	</v>
      <v xml:space="preserve">https://en.wikipedia.org/wiki/Montana	</v>
      <v xml:space="preserve">https://creativecommons.org/licenses/by-sa/3.0	</v>
    </spb>
    <spb s="1">
      <v xml:space="preserve">Wikipedia	</v>
      <v xml:space="preserve">CC-BY-SA	</v>
      <v xml:space="preserve">http://en.wikipedia.org/wiki/Montana	</v>
      <v xml:space="preserve">http://creativecommons.org/licenses/by-sa/3.0/	</v>
    </spb>
    <spb s="1">
      <v xml:space="preserve">Wikipedia	US Census	US Census	</v>
      <v xml:space="preserve">CC-BY-SA			</v>
      <v xml:space="preserve">http://en.wikipedia.org/wiki/Montana	https://www.census.gov/popest/data/state/asrh/2014/files/SC-EST2014-AGESEX-CIV.csv	http://www.census.gov/quickfacts/table/lnd110210/30	</v>
      <v xml:space="preserve">http://creativecommons.org/licenses/by-sa/3.0/			</v>
    </spb>
    <spb s="2">
      <v>109</v>
      <v>109</v>
      <v>2</v>
      <v>109</v>
      <v>109</v>
      <v>109</v>
      <v>110</v>
      <v>109</v>
      <v>2</v>
      <v>109</v>
      <v>2</v>
      <v>111</v>
      <v>109</v>
      <v>2</v>
      <v>2</v>
      <v>2</v>
      <v>2</v>
      <v>111</v>
      <v>2</v>
      <v>2</v>
      <v>2</v>
      <v>2</v>
      <v>2</v>
      <v>2</v>
      <v>2</v>
      <v>2</v>
      <v>2</v>
      <v>111</v>
      <v>2</v>
      <v>2</v>
      <v>2</v>
      <v>2</v>
    </spb>
    <spb s="1">
      <v xml:space="preserve">Wikipedia	</v>
      <v xml:space="preserve">CC BY-SA 3.0	</v>
      <v xml:space="preserve">https://en.wikipedia.org/wiki/Nebraska	</v>
      <v xml:space="preserve">https://creativecommons.org/licenses/by-sa/3.0	</v>
    </spb>
    <spb s="1">
      <v xml:space="preserve">Wikipedia	</v>
      <v xml:space="preserve">CC-BY-SA	</v>
      <v xml:space="preserve">http://en.wikipedia.org/wiki/Nebraska	</v>
      <v xml:space="preserve">http://creativecommons.org/licenses/by-sa/3.0/	</v>
    </spb>
    <spb s="1">
      <v xml:space="preserve">Wikipedia	US Census	LinkedIn	</v>
      <v xml:space="preserve">CC-BY-SA			</v>
      <v xml:space="preserve">http://en.wikipedia.org/wiki/Nebraska	https://www.census.gov/popest/data/state/asrh/2014/files/SC-EST2014-AGESEX-CIV.csv	https://www.linkedin.com/company/audubon-nebraska	</v>
      <v xml:space="preserve">http://creativecommons.org/licenses/by-sa/3.0/			</v>
    </spb>
    <spb s="2">
      <v>113</v>
      <v>113</v>
      <v>2</v>
      <v>113</v>
      <v>113</v>
      <v>113</v>
      <v>114</v>
      <v>113</v>
      <v>2</v>
      <v>113</v>
      <v>2</v>
      <v>115</v>
      <v>113</v>
      <v>2</v>
      <v>2</v>
      <v>2</v>
      <v>2</v>
      <v>115</v>
      <v>2</v>
      <v>2</v>
      <v>2</v>
      <v>2</v>
      <v>2</v>
      <v>2</v>
      <v>2</v>
      <v>2</v>
      <v>2</v>
      <v>115</v>
      <v>2</v>
      <v>2</v>
      <v>2</v>
      <v>2</v>
    </spb>
    <spb s="1">
      <v xml:space="preserve">Wikipedia	</v>
      <v xml:space="preserve">CC BY-SA 3.0	</v>
      <v xml:space="preserve">https://en.wikipedia.org/wiki/Nevada	</v>
      <v xml:space="preserve">https://creativecommons.org/licenses/by-sa/3.0	</v>
    </spb>
    <spb s="1">
      <v xml:space="preserve">Wikipedia	</v>
      <v xml:space="preserve">CC-BY-SA	</v>
      <v xml:space="preserve">http://en.wikipedia.org/wiki/Nevada	</v>
      <v xml:space="preserve">http://creativecommons.org/licenses/by-sa/3.0/	</v>
    </spb>
    <spb s="1">
      <v xml:space="preserve">Wikipedia	US Census	US Census	</v>
      <v xml:space="preserve">CC-BY-SA			</v>
      <v xml:space="preserve">http://en.wikipedia.org/wiki/Nevada	https://www.census.gov/popest/data/state/asrh/2014/files/SC-EST2014-AGESEX-CIV.csv	http://www.census.gov/quickfacts/table/WTN220212/32	</v>
      <v xml:space="preserve">http://creativecommons.org/licenses/by-sa/3.0/			</v>
    </spb>
    <spb s="2">
      <v>117</v>
      <v>117</v>
      <v>2</v>
      <v>117</v>
      <v>117</v>
      <v>117</v>
      <v>118</v>
      <v>117</v>
      <v>2</v>
      <v>117</v>
      <v>2</v>
      <v>119</v>
      <v>117</v>
      <v>2</v>
      <v>2</v>
      <v>2</v>
      <v>2</v>
      <v>119</v>
      <v>2</v>
      <v>2</v>
      <v>2</v>
      <v>2</v>
      <v>2</v>
      <v>2</v>
      <v>2</v>
      <v>2</v>
      <v>2</v>
      <v>119</v>
      <v>2</v>
      <v>2</v>
      <v>2</v>
      <v>2</v>
    </spb>
    <spb s="1">
      <v xml:space="preserve">Wikipedia	</v>
      <v xml:space="preserve">CC BY-SA 3.0	</v>
      <v xml:space="preserve">https://en.wikipedia.org/wiki/New_Hampshire	</v>
      <v xml:space="preserve">https://creativecommons.org/licenses/by-sa/3.0	</v>
    </spb>
    <spb s="1">
      <v xml:space="preserve">Wikipedia	</v>
      <v xml:space="preserve">CC-BY-SA	</v>
      <v xml:space="preserve">http://en.wikipedia.org/wiki/New_Hampshire	</v>
      <v xml:space="preserve">http://creativecommons.org/licenses/by-sa/3.0/	</v>
    </spb>
    <spb s="1">
      <v xml:space="preserve">Wikipedia	US Census	Bookdepository	</v>
      <v xml:space="preserve">CC-BY-SA			</v>
      <v xml:space="preserve">http://en.wikipedia.org/wiki/New_Hampshire	https://www.census.gov/popest/data/state/asrh/2014/files/SC-EST2014-AGESEX-CIV.csv	https://www.bookdepository.com/author/New-Hampshire	</v>
      <v xml:space="preserve">http://creativecommons.org/licenses/by-sa/3.0/			</v>
    </spb>
    <spb s="9">
      <v>121</v>
      <v>121</v>
      <v>2</v>
      <v>121</v>
      <v>121</v>
      <v>121</v>
      <v>122</v>
      <v>121</v>
      <v>2</v>
      <v>121</v>
      <v>2</v>
      <v>123</v>
      <v>121</v>
      <v>2</v>
      <v>2</v>
      <v>2</v>
      <v>2</v>
      <v>123</v>
      <v>2</v>
      <v>2</v>
      <v>2</v>
      <v>2</v>
      <v>2</v>
      <v>2</v>
      <v>2</v>
      <v>2</v>
      <v>2</v>
      <v>123</v>
      <v>2</v>
      <v>2</v>
      <v>2</v>
    </spb>
    <spb s="3">
      <v>4</v>
      <v>Name</v>
      <v>LearnMoreOnLink</v>
    </spb>
    <spb s="1">
      <v xml:space="preserve">Wikipedia	</v>
      <v xml:space="preserve">CC BY-SA 3.0	</v>
      <v xml:space="preserve">https://en.wikipedia.org/wiki/New_Jersey	</v>
      <v xml:space="preserve">https://creativecommons.org/licenses/by-sa/3.0	</v>
    </spb>
    <spb s="1">
      <v xml:space="preserve">Wikipedia	</v>
      <v xml:space="preserve">CC-BY-SA	</v>
      <v xml:space="preserve">http://en.wikipedia.org/wiki/New_Jersey	</v>
      <v xml:space="preserve">http://creativecommons.org/licenses/by-sa/3.0/	</v>
    </spb>
    <spb s="1">
      <v xml:space="preserve">Wikipedia	US Census	US Census	</v>
      <v xml:space="preserve">CC-BY-SA			</v>
      <v xml:space="preserve">http://en.wikipedia.org/wiki/New_Jersey	https://www.census.gov/popest/data/state/asrh/2014/files/SC-EST2014-AGESEX-CIV.csv	http://www.census.gov/quickfacts/table/WTN220212/34	</v>
      <v xml:space="preserve">http://creativecommons.org/licenses/by-sa/3.0/			</v>
    </spb>
    <spb s="2">
      <v>126</v>
      <v>126</v>
      <v>2</v>
      <v>126</v>
      <v>126</v>
      <v>126</v>
      <v>127</v>
      <v>126</v>
      <v>2</v>
      <v>126</v>
      <v>2</v>
      <v>128</v>
      <v>126</v>
      <v>2</v>
      <v>2</v>
      <v>2</v>
      <v>2</v>
      <v>128</v>
      <v>2</v>
      <v>2</v>
      <v>2</v>
      <v>2</v>
      <v>2</v>
      <v>2</v>
      <v>2</v>
      <v>2</v>
      <v>2</v>
      <v>128</v>
      <v>2</v>
      <v>2</v>
      <v>2</v>
      <v>2</v>
    </spb>
    <spb s="1">
      <v xml:space="preserve">Wikipedia	</v>
      <v xml:space="preserve">CC BY-SA 3.0	</v>
      <v xml:space="preserve">https://en.wikipedia.org/wiki/New_Mexico	</v>
      <v xml:space="preserve">https://creativecommons.org/licenses/by-sa/3.0	</v>
    </spb>
    <spb s="1">
      <v xml:space="preserve">Wikipedia	</v>
      <v xml:space="preserve">CC-BY-SA	</v>
      <v xml:space="preserve">http://en.wikipedia.org/wiki/New_Mexico	</v>
      <v xml:space="preserve">http://creativecommons.org/licenses/by-sa/3.0/	</v>
    </spb>
    <spb s="1">
      <v xml:space="preserve">Wikipedia	US Census	US Census	</v>
      <v xml:space="preserve">CC-BY-SA			</v>
      <v xml:space="preserve">http://en.wikipedia.org/wiki/New_Mexico	https://www.census.gov/popest/data/state/asrh/2014/files/SC-EST2014-AGESEX-CIV.csv	http://www.census.gov/quickfacts/table/WTN220212/35	</v>
      <v xml:space="preserve">http://creativecommons.org/licenses/by-sa/3.0/			</v>
    </spb>
    <spb s="2">
      <v>130</v>
      <v>130</v>
      <v>2</v>
      <v>130</v>
      <v>130</v>
      <v>130</v>
      <v>131</v>
      <v>130</v>
      <v>2</v>
      <v>130</v>
      <v>2</v>
      <v>132</v>
      <v>130</v>
      <v>2</v>
      <v>2</v>
      <v>2</v>
      <v>2</v>
      <v>132</v>
      <v>2</v>
      <v>2</v>
      <v>2</v>
      <v>2</v>
      <v>2</v>
      <v>2</v>
      <v>2</v>
      <v>2</v>
      <v>2</v>
      <v>132</v>
      <v>2</v>
      <v>2</v>
      <v>2</v>
      <v>2</v>
    </spb>
    <spb s="3">
      <v>5</v>
      <v>Name</v>
      <v>LearnMoreOnLink</v>
    </spb>
    <spb s="1">
      <v xml:space="preserve">Wikipedia	</v>
      <v xml:space="preserve">CC BY-SA 3.0	</v>
      <v xml:space="preserve">https://en.wikipedia.org/wiki/New_York_(state)	</v>
      <v xml:space="preserve">https://creativecommons.org/licenses/by-sa/3.0	</v>
    </spb>
    <spb s="1">
      <v xml:space="preserve">Wikipedia	</v>
      <v xml:space="preserve">CC-BY-SA	</v>
      <v xml:space="preserve">http://en.wikipedia.org/wiki/New_York_(state)	</v>
      <v xml:space="preserve">http://creativecommons.org/licenses/by-sa/3.0/	</v>
    </spb>
    <spb s="1">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2">
      <v>135</v>
      <v>135</v>
      <v>2</v>
      <v>135</v>
      <v>135</v>
      <v>135</v>
      <v>136</v>
      <v>135</v>
      <v>2</v>
      <v>135</v>
      <v>2</v>
      <v>137</v>
      <v>135</v>
      <v>2</v>
      <v>2</v>
      <v>2</v>
      <v>2</v>
      <v>137</v>
      <v>2</v>
      <v>2</v>
      <v>2</v>
      <v>2</v>
      <v>2</v>
      <v>2</v>
      <v>2</v>
      <v>2</v>
      <v>2</v>
      <v>137</v>
      <v>2</v>
      <v>2</v>
      <v>2</v>
      <v>2</v>
    </spb>
    <spb s="1">
      <v xml:space="preserve">Wikipedia	</v>
      <v xml:space="preserve">CC BY-SA 3.0	</v>
      <v xml:space="preserve">https://en.wikipedia.org/wiki/North_Carolina	</v>
      <v xml:space="preserve">https://creativecommons.org/licenses/by-sa/3.0	</v>
    </spb>
    <spb s="1">
      <v xml:space="preserve">Wikipedia	</v>
      <v xml:space="preserve">CC-BY-SA	</v>
      <v xml:space="preserve">http://en.wikipedia.org/wiki/North_Carolina	</v>
      <v xml:space="preserve">http://creativecommons.org/licenses/by-sa/3.0/	</v>
    </spb>
    <spb s="1">
      <v xml:space="preserve">Wikipedia	US Census	US Census	</v>
      <v xml:space="preserve">CC-BY-SA			</v>
      <v xml:space="preserve">http://en.wikipedia.org/wiki/North_Carolina	https://www.census.gov/popest/data/state/asrh/2014/files/SC-EST2014-AGESEX-CIV.csv	http://www.census.gov/quickfacts/table/WTN220212/37	</v>
      <v xml:space="preserve">http://creativecommons.org/licenses/by-sa/3.0/			</v>
    </spb>
    <spb s="2">
      <v>139</v>
      <v>139</v>
      <v>2</v>
      <v>139</v>
      <v>139</v>
      <v>139</v>
      <v>140</v>
      <v>139</v>
      <v>2</v>
      <v>139</v>
      <v>2</v>
      <v>141</v>
      <v>139</v>
      <v>2</v>
      <v>2</v>
      <v>2</v>
      <v>2</v>
      <v>141</v>
      <v>2</v>
      <v>2</v>
      <v>2</v>
      <v>2</v>
      <v>2</v>
      <v>2</v>
      <v>2</v>
      <v>2</v>
      <v>2</v>
      <v>141</v>
      <v>2</v>
      <v>2</v>
      <v>2</v>
      <v>2</v>
    </spb>
    <spb s="1">
      <v xml:space="preserve">Wikipedia	</v>
      <v xml:space="preserve">CC BY-SA 3.0	</v>
      <v xml:space="preserve">https://en.wikipedia.org/wiki/North_Dakota	</v>
      <v xml:space="preserve">https://creativecommons.org/licenses/by-sa/3.0	</v>
    </spb>
    <spb s="1">
      <v xml:space="preserve">Wikipedia	</v>
      <v xml:space="preserve">CC-BY-SA	</v>
      <v xml:space="preserve">http://en.wikipedia.org/wiki/North_Dakota	</v>
      <v xml:space="preserve">http://creativecommons.org/licenses/by-sa/3.0/	</v>
    </spb>
    <spb s="1">
      <v xml:space="preserve">Wikipedia	US Census	US Census	</v>
      <v xml:space="preserve">CC-BY-SA			</v>
      <v xml:space="preserve">http://en.wikipedia.org/wiki/North_Dakota	https://www.census.gov/popest/data/state/asrh/2014/files/SC-EST2014-AGESEX-CIV.csv	http://www.census.gov/quickfacts/table/VET605214/38	</v>
      <v xml:space="preserve">http://creativecommons.org/licenses/by-sa/3.0/			</v>
    </spb>
    <spb s="2">
      <v>143</v>
      <v>143</v>
      <v>2</v>
      <v>143</v>
      <v>143</v>
      <v>143</v>
      <v>144</v>
      <v>143</v>
      <v>2</v>
      <v>143</v>
      <v>2</v>
      <v>145</v>
      <v>143</v>
      <v>2</v>
      <v>2</v>
      <v>2</v>
      <v>2</v>
      <v>145</v>
      <v>2</v>
      <v>2</v>
      <v>2</v>
      <v>2</v>
      <v>2</v>
      <v>2</v>
      <v>2</v>
      <v>2</v>
      <v>2</v>
      <v>145</v>
      <v>2</v>
      <v>2</v>
      <v>2</v>
      <v>2</v>
    </spb>
    <spb s="1">
      <v xml:space="preserve">Wikipedia	</v>
      <v xml:space="preserve">CC BY-SA 3.0	</v>
      <v xml:space="preserve">https://en.wikipedia.org/wiki/Ohio	</v>
      <v xml:space="preserve">https://creativecommons.org/licenses/by-sa/3.0	</v>
    </spb>
    <spb s="1">
      <v xml:space="preserve">Wikipedia	</v>
      <v xml:space="preserve">CC-BY-SA	</v>
      <v xml:space="preserve">http://en.wikipedia.org/wiki/Ohio	</v>
      <v xml:space="preserve">http://creativecommons.org/licenses/by-sa/3.0/	</v>
    </spb>
    <spb s="1">
      <v xml:space="preserve">Wikipedia	US Census	US Census	</v>
      <v xml:space="preserve">CC-BY-SA			</v>
      <v xml:space="preserve">http://en.wikipedia.org/wiki/Ohio	https://www.census.gov/popest/data/state/asrh/2014/files/SC-EST2014-AGESEX-CIV.csv	http://www.census.gov/quickfacts/table/WTN220212/39	</v>
      <v xml:space="preserve">http://creativecommons.org/licenses/by-sa/3.0/			</v>
    </spb>
    <spb s="2">
      <v>147</v>
      <v>147</v>
      <v>2</v>
      <v>147</v>
      <v>147</v>
      <v>147</v>
      <v>148</v>
      <v>147</v>
      <v>2</v>
      <v>147</v>
      <v>2</v>
      <v>149</v>
      <v>147</v>
      <v>2</v>
      <v>2</v>
      <v>2</v>
      <v>2</v>
      <v>149</v>
      <v>2</v>
      <v>2</v>
      <v>2</v>
      <v>2</v>
      <v>2</v>
      <v>2</v>
      <v>2</v>
      <v>2</v>
      <v>2</v>
      <v>149</v>
      <v>2</v>
      <v>2</v>
      <v>2</v>
      <v>2</v>
    </spb>
    <spb s="1">
      <v xml:space="preserve">Wikipedia	</v>
      <v xml:space="preserve">CC BY-SA 3.0	</v>
      <v xml:space="preserve">https://en.wikipedia.org/wiki/Oklahoma	</v>
      <v xml:space="preserve">https://creativecommons.org/licenses/by-sa/3.0	</v>
    </spb>
    <spb s="1">
      <v xml:space="preserve">Wikipedia	</v>
      <v xml:space="preserve">CC-BY-SA	</v>
      <v xml:space="preserve">http://en.wikipedia.org/wiki/Oklahoma	</v>
      <v xml:space="preserve">http://creativecommons.org/licenses/by-sa/3.0/	</v>
    </spb>
    <spb s="1">
      <v xml:space="preserve">Wikipedia	US Census	US Census	</v>
      <v xml:space="preserve">CC-BY-SA			</v>
      <v xml:space="preserve">http://en.wikipedia.org/wiki/Oklahoma	https://www.census.gov/popest/data/state/asrh/2014/files/SC-EST2014-AGESEX-CIV.csv	http://www.census.gov/quickfacts/table/WTN220212/40	</v>
      <v xml:space="preserve">http://creativecommons.org/licenses/by-sa/3.0/			</v>
    </spb>
    <spb s="2">
      <v>151</v>
      <v>151</v>
      <v>2</v>
      <v>151</v>
      <v>151</v>
      <v>151</v>
      <v>152</v>
      <v>151</v>
      <v>2</v>
      <v>151</v>
      <v>2</v>
      <v>153</v>
      <v>151</v>
      <v>2</v>
      <v>2</v>
      <v>2</v>
      <v>2</v>
      <v>153</v>
      <v>2</v>
      <v>2</v>
      <v>2</v>
      <v>2</v>
      <v>2</v>
      <v>2</v>
      <v>2</v>
      <v>2</v>
      <v>2</v>
      <v>153</v>
      <v>2</v>
      <v>2</v>
      <v>2</v>
      <v>2</v>
    </spb>
    <spb s="1">
      <v xml:space="preserve">Wikipedia	</v>
      <v xml:space="preserve">CC BY-SA 3.0	</v>
      <v xml:space="preserve">https://en.wikipedia.org/wiki/Oregon	</v>
      <v xml:space="preserve">https://creativecommons.org/licenses/by-sa/3.0	</v>
    </spb>
    <spb s="1">
      <v xml:space="preserve">Wikipedia	</v>
      <v xml:space="preserve">CC-BY-SA	</v>
      <v xml:space="preserve">http://en.wikipedia.org/wiki/Oregon	</v>
      <v xml:space="preserve">http://creativecommons.org/licenses/by-sa/3.0/	</v>
    </spb>
    <spb s="1">
      <v xml:space="preserve">Wikipedia	US Census	US Census	</v>
      <v xml:space="preserve">CC-BY-SA			</v>
      <v xml:space="preserve">http://en.wikipedia.org/wiki/Oregon	https://www.census.gov/popest/data/state/asrh/2014/files/SC-EST2014-AGESEX-CIV.csv	http://www.census.gov/quickfacts/table/WTN220212/41	</v>
      <v xml:space="preserve">http://creativecommons.org/licenses/by-sa/3.0/			</v>
    </spb>
    <spb s="2">
      <v>155</v>
      <v>155</v>
      <v>2</v>
      <v>155</v>
      <v>155</v>
      <v>155</v>
      <v>156</v>
      <v>155</v>
      <v>2</v>
      <v>155</v>
      <v>2</v>
      <v>157</v>
      <v>155</v>
      <v>2</v>
      <v>2</v>
      <v>2</v>
      <v>2</v>
      <v>157</v>
      <v>2</v>
      <v>2</v>
      <v>2</v>
      <v>2</v>
      <v>2</v>
      <v>2</v>
      <v>2</v>
      <v>2</v>
      <v>2</v>
      <v>157</v>
      <v>2</v>
      <v>2</v>
      <v>2</v>
      <v>2</v>
    </spb>
    <spb s="1">
      <v xml:space="preserve">Wikipedia	</v>
      <v xml:space="preserve">CC BY-SA 3.0	</v>
      <v xml:space="preserve">https://en.wikipedia.org/wiki/Pennsylvania	</v>
      <v xml:space="preserve">https://creativecommons.org/licenses/by-sa/3.0	</v>
    </spb>
    <spb s="1">
      <v xml:space="preserve">Wikipedia	</v>
      <v xml:space="preserve">CC-BY-SA	</v>
      <v xml:space="preserve">http://en.wikipedia.org/wiki/Pennsylvania	</v>
      <v xml:space="preserve">http://creativecommons.org/licenses/by-sa/3.0/	</v>
    </spb>
    <spb s="1">
      <v xml:space="preserve">Wikipedia	US Census	US Census	</v>
      <v xml:space="preserve">CC-BY-SA			</v>
      <v xml:space="preserve">http://en.wikipedia.org/wiki/Pennsylvania	https://www.census.gov/popest/data/state/asrh/2014/files/SC-EST2014-AGESEX-CIV.csv	http://www.census.gov/quickfacts/table/WTN220212/42	</v>
      <v xml:space="preserve">http://creativecommons.org/licenses/by-sa/3.0/			</v>
    </spb>
    <spb s="2">
      <v>159</v>
      <v>159</v>
      <v>2</v>
      <v>159</v>
      <v>159</v>
      <v>159</v>
      <v>160</v>
      <v>159</v>
      <v>2</v>
      <v>159</v>
      <v>2</v>
      <v>161</v>
      <v>159</v>
      <v>2</v>
      <v>2</v>
      <v>2</v>
      <v>2</v>
      <v>161</v>
      <v>2</v>
      <v>2</v>
      <v>2</v>
      <v>2</v>
      <v>2</v>
      <v>2</v>
      <v>2</v>
      <v>2</v>
      <v>2</v>
      <v>161</v>
      <v>2</v>
      <v>2</v>
      <v>2</v>
      <v>2</v>
    </spb>
    <spb s="1">
      <v xml:space="preserve">Wikipedia	</v>
      <v xml:space="preserve">CC BY-SA 3.0	</v>
      <v xml:space="preserve">https://en.wikipedia.org/wiki/Rhode_Island	</v>
      <v xml:space="preserve">https://creativecommons.org/licenses/by-sa/3.0	</v>
    </spb>
    <spb s="1">
      <v xml:space="preserve">Wikipedia	</v>
      <v xml:space="preserve">CC-BY-SA	</v>
      <v xml:space="preserve">http://en.wikipedia.org/wiki/Rhode_Island	</v>
      <v xml:space="preserve">http://creativecommons.org/licenses/by-sa/3.0/	</v>
    </spb>
    <spb s="1">
      <v xml:space="preserve">Wikipedia	US Census	US Census	</v>
      <v xml:space="preserve">CC-BY-SA			</v>
      <v xml:space="preserve">http://en.wikipedia.org/wiki/Rhode_Island	https://www.census.gov/popest/data/state/asrh/2014/files/SC-EST2014-AGESEX-CIV.csv	http://www.census.gov/quickfacts/table/WTN220212/44	</v>
      <v xml:space="preserve">http://creativecommons.org/licenses/by-sa/3.0/			</v>
    </spb>
    <spb s="2">
      <v>163</v>
      <v>163</v>
      <v>2</v>
      <v>163</v>
      <v>163</v>
      <v>163</v>
      <v>164</v>
      <v>163</v>
      <v>2</v>
      <v>163</v>
      <v>2</v>
      <v>165</v>
      <v>163</v>
      <v>2</v>
      <v>2</v>
      <v>2</v>
      <v>2</v>
      <v>165</v>
      <v>2</v>
      <v>2</v>
      <v>2</v>
      <v>2</v>
      <v>2</v>
      <v>2</v>
      <v>2</v>
      <v>2</v>
      <v>2</v>
      <v>165</v>
      <v>2</v>
      <v>2</v>
      <v>2</v>
      <v>2</v>
    </spb>
    <spb s="1">
      <v xml:space="preserve">Wikipedia	</v>
      <v xml:space="preserve">CC BY-SA 3.0	</v>
      <v xml:space="preserve">https://en.wikipedia.org/wiki/South_Carolina	</v>
      <v xml:space="preserve">https://creativecommons.org/licenses/by-sa/3.0	</v>
    </spb>
    <spb s="1">
      <v xml:space="preserve">Wikipedia	</v>
      <v xml:space="preserve">CC-BY-SA	</v>
      <v xml:space="preserve">http://en.wikipedia.org/wiki/South_Carolina	</v>
      <v xml:space="preserve">http://creativecommons.org/licenses/by-sa/3.0/	</v>
    </spb>
    <spb s="1">
      <v xml:space="preserve">Wikipedia	US Census	US Census	</v>
      <v xml:space="preserve">CC-BY-SA			</v>
      <v xml:space="preserve">http://en.wikipedia.org/wiki/South_Carolina	https://www.census.gov/popest/data/state/asrh/2014/files/SC-EST2014-AGESEX-CIV.csv	http://www.census.gov/quickfacts/table/WTN220212/45	</v>
      <v xml:space="preserve">http://creativecommons.org/licenses/by-sa/3.0/			</v>
    </spb>
    <spb s="2">
      <v>167</v>
      <v>167</v>
      <v>2</v>
      <v>167</v>
      <v>167</v>
      <v>167</v>
      <v>168</v>
      <v>167</v>
      <v>2</v>
      <v>167</v>
      <v>2</v>
      <v>169</v>
      <v>167</v>
      <v>2</v>
      <v>2</v>
      <v>2</v>
      <v>2</v>
      <v>169</v>
      <v>2</v>
      <v>2</v>
      <v>2</v>
      <v>2</v>
      <v>2</v>
      <v>2</v>
      <v>2</v>
      <v>2</v>
      <v>2</v>
      <v>169</v>
      <v>2</v>
      <v>2</v>
      <v>2</v>
      <v>2</v>
    </spb>
    <spb s="1">
      <v xml:space="preserve">Wikipedia	</v>
      <v xml:space="preserve">CC BY-SA 3.0	</v>
      <v xml:space="preserve">https://en.wikipedia.org/wiki/South_Dakota	</v>
      <v xml:space="preserve">https://creativecommons.org/licenses/by-sa/3.0	</v>
    </spb>
    <spb s="1">
      <v xml:space="preserve">Wikipedia	</v>
      <v xml:space="preserve">CC-BY-SA	</v>
      <v xml:space="preserve">http://en.wikipedia.org/wiki/South_Dakota	</v>
      <v xml:space="preserve">http://creativecommons.org/licenses/by-sa/3.0/	</v>
    </spb>
    <spb s="1">
      <v xml:space="preserve">Wikipedia	US Census	US Census	</v>
      <v xml:space="preserve">CC-BY-SA			</v>
      <v xml:space="preserve">http://en.wikipedia.org/wiki/South_Dakota	https://www.census.gov/popest/data/state/asrh/2014/files/SC-EST2014-AGESEX-CIV.csv	http://www.census.gov/quickfacts/table/WTN220212/46	</v>
      <v xml:space="preserve">http://creativecommons.org/licenses/by-sa/3.0/			</v>
    </spb>
    <spb s="2">
      <v>171</v>
      <v>171</v>
      <v>2</v>
      <v>171</v>
      <v>171</v>
      <v>171</v>
      <v>172</v>
      <v>171</v>
      <v>2</v>
      <v>171</v>
      <v>2</v>
      <v>173</v>
      <v>171</v>
      <v>2</v>
      <v>2</v>
      <v>2</v>
      <v>2</v>
      <v>173</v>
      <v>2</v>
      <v>2</v>
      <v>2</v>
      <v>2</v>
      <v>2</v>
      <v>2</v>
      <v>2</v>
      <v>2</v>
      <v>2</v>
      <v>173</v>
      <v>2</v>
      <v>2</v>
      <v>2</v>
      <v>2</v>
    </spb>
    <spb s="1">
      <v xml:space="preserve">Wikipedia	</v>
      <v xml:space="preserve">CC BY-SA 3.0	</v>
      <v xml:space="preserve">https://en.wikipedia.org/wiki/Tennessee	</v>
      <v xml:space="preserve">https://creativecommons.org/licenses/by-sa/3.0	</v>
    </spb>
    <spb s="1">
      <v xml:space="preserve">Wikipedia	</v>
      <v xml:space="preserve">CC-BY-SA	</v>
      <v xml:space="preserve">http://en.wikipedia.org/wiki/Tennessee	</v>
      <v xml:space="preserve">http://creativecommons.org/licenses/by-sa/3.0/	</v>
    </spb>
    <spb s="1">
      <v xml:space="preserve">Wikipedia	US Census	US Census	</v>
      <v xml:space="preserve">CC-BY-SA			</v>
      <v xml:space="preserve">http://en.wikipedia.org/wiki/Tennessee	https://www.census.gov/popest/data/state/asrh/2014/files/SC-EST2014-AGESEX-CIV.csv	http://www.census.gov/quickfacts/table/WTN220212/47	</v>
      <v xml:space="preserve">http://creativecommons.org/licenses/by-sa/3.0/			</v>
    </spb>
    <spb s="2">
      <v>175</v>
      <v>175</v>
      <v>2</v>
      <v>175</v>
      <v>175</v>
      <v>175</v>
      <v>176</v>
      <v>175</v>
      <v>2</v>
      <v>175</v>
      <v>2</v>
      <v>177</v>
      <v>175</v>
      <v>2</v>
      <v>2</v>
      <v>2</v>
      <v>2</v>
      <v>177</v>
      <v>2</v>
      <v>2</v>
      <v>2</v>
      <v>2</v>
      <v>2</v>
      <v>2</v>
      <v>2</v>
      <v>2</v>
      <v>2</v>
      <v>177</v>
      <v>2</v>
      <v>2</v>
      <v>2</v>
      <v>2</v>
    </spb>
    <spb s="1">
      <v xml:space="preserve">Wikipedia	</v>
      <v xml:space="preserve">CC BY-SA 3.0	</v>
      <v xml:space="preserve">https://en.wikipedia.org/wiki/Texas	</v>
      <v xml:space="preserve">https://creativecommons.org/licenses/by-sa/3.0	</v>
    </spb>
    <spb s="1">
      <v xml:space="preserve">Wikipedia	</v>
      <v xml:space="preserve">CC-BY-SA	</v>
      <v xml:space="preserve">http://en.wikipedia.org/wiki/Texas	</v>
      <v xml:space="preserve">http://creativecommons.org/licenses/by-sa/3.0/	</v>
    </spb>
    <spb s="1">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2">
      <v>179</v>
      <v>179</v>
      <v>2</v>
      <v>179</v>
      <v>179</v>
      <v>179</v>
      <v>180</v>
      <v>179</v>
      <v>2</v>
      <v>179</v>
      <v>2</v>
      <v>181</v>
      <v>179</v>
      <v>2</v>
      <v>2</v>
      <v>2</v>
      <v>2</v>
      <v>181</v>
      <v>2</v>
      <v>2</v>
      <v>2</v>
      <v>2</v>
      <v>2</v>
      <v>2</v>
      <v>2</v>
      <v>2</v>
      <v>2</v>
      <v>181</v>
      <v>2</v>
      <v>2</v>
      <v>2</v>
      <v>2</v>
    </spb>
    <spb s="1">
      <v xml:space="preserve">Wikipedia	</v>
      <v xml:space="preserve">CC BY-SA 3.0	</v>
      <v xml:space="preserve">https://en.wikipedia.org/wiki/Utah	</v>
      <v xml:space="preserve">https://creativecommons.org/licenses/by-sa/3.0	</v>
    </spb>
    <spb s="1">
      <v xml:space="preserve">Wikipedia	</v>
      <v xml:space="preserve">CC-BY-SA	</v>
      <v xml:space="preserve">http://en.wikipedia.org/wiki/Utah	</v>
      <v xml:space="preserve">http://creativecommons.org/licenses/by-sa/3.0/	</v>
    </spb>
    <spb s="1">
      <v xml:space="preserve">Wikipedia	US Census	US Census	</v>
      <v xml:space="preserve">CC-BY-SA			</v>
      <v xml:space="preserve">http://en.wikipedia.org/wiki/Utah	https://www.census.gov/popest/data/state/asrh/2014/files/SC-EST2014-AGESEX-CIV.csv	http://www.census.gov/quickfacts/table/WTN220212/49	</v>
      <v xml:space="preserve">http://creativecommons.org/licenses/by-sa/3.0/			</v>
    </spb>
    <spb s="2">
      <v>183</v>
      <v>183</v>
      <v>2</v>
      <v>183</v>
      <v>183</v>
      <v>183</v>
      <v>184</v>
      <v>183</v>
      <v>2</v>
      <v>183</v>
      <v>2</v>
      <v>185</v>
      <v>183</v>
      <v>2</v>
      <v>2</v>
      <v>2</v>
      <v>2</v>
      <v>185</v>
      <v>2</v>
      <v>2</v>
      <v>2</v>
      <v>2</v>
      <v>2</v>
      <v>2</v>
      <v>2</v>
      <v>2</v>
      <v>2</v>
      <v>185</v>
      <v>2</v>
      <v>2</v>
      <v>2</v>
      <v>2</v>
    </spb>
    <spb s="1">
      <v xml:space="preserve">Wikipedia	</v>
      <v xml:space="preserve">CC BY-SA 3.0	</v>
      <v xml:space="preserve">https://en.wikipedia.org/wiki/Vermont	</v>
      <v xml:space="preserve">https://creativecommons.org/licenses/by-sa/3.0	</v>
    </spb>
    <spb s="1">
      <v xml:space="preserve">Wikipedia	</v>
      <v xml:space="preserve">CC-BY-SA	</v>
      <v xml:space="preserve">http://en.wikipedia.org/wiki/Vermont	</v>
      <v xml:space="preserve">http://creativecommons.org/licenses/by-sa/3.0/	</v>
    </spb>
    <spb s="1">
      <v xml:space="preserve">Wikipedia	US Census	US Census	</v>
      <v xml:space="preserve">CC-BY-SA			</v>
      <v xml:space="preserve">http://en.wikipedia.org/wiki/Vermont	https://www.census.gov/popest/data/state/asrh/2014/files/SC-EST2014-AGESEX-CIV.csv	http://www.census.gov/quickfacts/table/WTN220212/50	</v>
      <v xml:space="preserve">http://creativecommons.org/licenses/by-sa/3.0/			</v>
    </spb>
    <spb s="9">
      <v>187</v>
      <v>187</v>
      <v>2</v>
      <v>187</v>
      <v>187</v>
      <v>187</v>
      <v>188</v>
      <v>187</v>
      <v>2</v>
      <v>187</v>
      <v>2</v>
      <v>189</v>
      <v>187</v>
      <v>2</v>
      <v>2</v>
      <v>2</v>
      <v>2</v>
      <v>189</v>
      <v>2</v>
      <v>2</v>
      <v>2</v>
      <v>2</v>
      <v>2</v>
      <v>2</v>
      <v>2</v>
      <v>2</v>
      <v>2</v>
      <v>189</v>
      <v>2</v>
      <v>2</v>
      <v>2</v>
    </spb>
    <spb s="1">
      <v xml:space="preserve">Wikipedia	</v>
      <v xml:space="preserve">CC BY-SA 3.0	</v>
      <v xml:space="preserve">https://en.wikipedia.org/wiki/Virginia	</v>
      <v xml:space="preserve">https://creativecommons.org/licenses/by-sa/3.0	</v>
    </spb>
    <spb s="1">
      <v xml:space="preserve">Wikipedia	</v>
      <v xml:space="preserve">CC-BY-SA	</v>
      <v xml:space="preserve">http://en.wikipedia.org/wiki/Virginia	</v>
      <v xml:space="preserve">http://creativecommons.org/licenses/by-sa/3.0/	</v>
    </spb>
    <spb s="1">
      <v xml:space="preserve">Wikipedia	US Census	US Census	</v>
      <v xml:space="preserve">CC-BY-SA			</v>
      <v xml:space="preserve">http://en.wikipedia.org/wiki/Virginia	https://www.census.gov/popest/data/state/asrh/2014/files/SC-EST2014-AGESEX-CIV.csv	http://www.census.gov/quickfacts/table/WTN220212/51	</v>
      <v xml:space="preserve">http://creativecommons.org/licenses/by-sa/3.0/			</v>
    </spb>
    <spb s="2">
      <v>191</v>
      <v>191</v>
      <v>2</v>
      <v>191</v>
      <v>191</v>
      <v>191</v>
      <v>192</v>
      <v>191</v>
      <v>2</v>
      <v>191</v>
      <v>2</v>
      <v>193</v>
      <v>191</v>
      <v>2</v>
      <v>2</v>
      <v>2</v>
      <v>2</v>
      <v>193</v>
      <v>2</v>
      <v>2</v>
      <v>2</v>
      <v>2</v>
      <v>2</v>
      <v>2</v>
      <v>2</v>
      <v>2</v>
      <v>2</v>
      <v>193</v>
      <v>2</v>
      <v>2</v>
      <v>2</v>
      <v>2</v>
    </spb>
    <spb s="1">
      <v xml:space="preserve">Wikipedia	</v>
      <v xml:space="preserve">CC BY-SA 3.0	</v>
      <v xml:space="preserve">https://en.wikipedia.org/wiki/Washington_(state)	</v>
      <v xml:space="preserve">https://creativecommons.org/licenses/by-sa/3.0	</v>
    </spb>
    <spb s="1">
      <v xml:space="preserve">Wikipedia	</v>
      <v xml:space="preserve">CC-BY-SA	</v>
      <v xml:space="preserve">http://en.wikipedia.org/wiki/Washington_(state)	</v>
      <v xml:space="preserve">http://creativecommons.org/licenses/by-sa/3.0/	</v>
    </spb>
    <spb s="1">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2">
      <v>195</v>
      <v>195</v>
      <v>2</v>
      <v>195</v>
      <v>195</v>
      <v>195</v>
      <v>196</v>
      <v>195</v>
      <v>2</v>
      <v>195</v>
      <v>2</v>
      <v>197</v>
      <v>195</v>
      <v>2</v>
      <v>2</v>
      <v>2</v>
      <v>2</v>
      <v>197</v>
      <v>2</v>
      <v>2</v>
      <v>2</v>
      <v>2</v>
      <v>2</v>
      <v>2</v>
      <v>2</v>
      <v>2</v>
      <v>2</v>
      <v>197</v>
      <v>2</v>
      <v>2</v>
      <v>2</v>
      <v>2</v>
    </spb>
    <spb s="1">
      <v xml:space="preserve">Wikipedia	</v>
      <v xml:space="preserve">CC BY-SA 3.0	</v>
      <v xml:space="preserve">https://en.wikipedia.org/wiki/West_Virginia	</v>
      <v xml:space="preserve">https://creativecommons.org/licenses/by-sa/3.0	</v>
    </spb>
    <spb s="1">
      <v xml:space="preserve">Wikipedia	</v>
      <v xml:space="preserve">CC-BY-SA	</v>
      <v xml:space="preserve">http://en.wikipedia.org/wiki/West_Virginia	</v>
      <v xml:space="preserve">http://creativecommons.org/licenses/by-sa/3.0/	</v>
    </spb>
    <spb s="1">
      <v xml:space="preserve">Wikipedia	US Census	US Census	</v>
      <v xml:space="preserve">CC-BY-SA			</v>
      <v xml:space="preserve">http://en.wikipedia.org/wiki/West_Virginia	https://www.census.gov/popest/data/state/asrh/2014/files/SC-EST2014-AGESEX-CIV.csv	http://www.census.gov/quickfacts/table/WTN220212/54	</v>
      <v xml:space="preserve">http://creativecommons.org/licenses/by-sa/3.0/			</v>
    </spb>
    <spb s="9">
      <v>199</v>
      <v>199</v>
      <v>2</v>
      <v>199</v>
      <v>199</v>
      <v>199</v>
      <v>200</v>
      <v>199</v>
      <v>2</v>
      <v>199</v>
      <v>2</v>
      <v>201</v>
      <v>199</v>
      <v>2</v>
      <v>2</v>
      <v>2</v>
      <v>2</v>
      <v>201</v>
      <v>2</v>
      <v>2</v>
      <v>2</v>
      <v>2</v>
      <v>2</v>
      <v>2</v>
      <v>2</v>
      <v>2</v>
      <v>2</v>
      <v>201</v>
      <v>2</v>
      <v>2</v>
      <v>2</v>
    </spb>
    <spb s="1">
      <v xml:space="preserve">Wikipedia	</v>
      <v xml:space="preserve">CC BY-SA 3.0	</v>
      <v xml:space="preserve">https://en.wikipedia.org/wiki/Wisconsin	</v>
      <v xml:space="preserve">https://creativecommons.org/licenses/by-sa/3.0	</v>
    </spb>
    <spb s="1">
      <v xml:space="preserve">Wikipedia	</v>
      <v xml:space="preserve">CC-BY-SA	</v>
      <v xml:space="preserve">http://en.wikipedia.org/wiki/Wisconsin	</v>
      <v xml:space="preserve">http://creativecommons.org/licenses/by-sa/3.0/	</v>
    </spb>
    <spb s="1">
      <v xml:space="preserve">Wikipedia	US Census	US Census	</v>
      <v xml:space="preserve">CC-BY-SA			</v>
      <v xml:space="preserve">http://en.wikipedia.org/wiki/Wisconsin	https://www.census.gov/popest/data/state/asrh/2014/files/SC-EST2014-AGESEX-CIV.csv	http://www.census.gov/quickfacts/table/VET605214/55	</v>
      <v xml:space="preserve">http://creativecommons.org/licenses/by-sa/3.0/			</v>
    </spb>
    <spb s="2">
      <v>203</v>
      <v>203</v>
      <v>2</v>
      <v>203</v>
      <v>203</v>
      <v>203</v>
      <v>204</v>
      <v>203</v>
      <v>2</v>
      <v>203</v>
      <v>2</v>
      <v>205</v>
      <v>203</v>
      <v>2</v>
      <v>2</v>
      <v>2</v>
      <v>2</v>
      <v>205</v>
      <v>2</v>
      <v>2</v>
      <v>2</v>
      <v>2</v>
      <v>2</v>
      <v>2</v>
      <v>2</v>
      <v>2</v>
      <v>2</v>
      <v>205</v>
      <v>2</v>
      <v>2</v>
      <v>2</v>
      <v>2</v>
    </spb>
    <spb s="1">
      <v xml:space="preserve">Wikipedia	</v>
      <v xml:space="preserve">CC BY-SA 3.0	</v>
      <v xml:space="preserve">https://en.wikipedia.org/wiki/Wyoming	</v>
      <v xml:space="preserve">https://creativecommons.org/licenses/by-sa/3.0	</v>
    </spb>
    <spb s="1">
      <v xml:space="preserve">Wikipedia	</v>
      <v xml:space="preserve">CC-BY-SA	</v>
      <v xml:space="preserve">http://en.wikipedia.org/wiki/Wyoming	</v>
      <v xml:space="preserve">http://creativecommons.org/licenses/by-sa/3.0/	</v>
    </spb>
    <spb s="1">
      <v xml:space="preserve">Wikipedia	US Census	US Census	</v>
      <v xml:space="preserve">CC-BY-SA			</v>
      <v xml:space="preserve">http://en.wikipedia.org/wiki/Wyoming	https://www.census.gov/popest/data/state/asrh/2014/files/SC-EST2014-AGESEX-CIV.csv	http://www.census.gov/quickfacts/table/WTN220212/56	</v>
      <v xml:space="preserve">http://creativecommons.org/licenses/by-sa/3.0/			</v>
    </spb>
    <spb s="2">
      <v>207</v>
      <v>207</v>
      <v>2</v>
      <v>207</v>
      <v>207</v>
      <v>207</v>
      <v>208</v>
      <v>207</v>
      <v>2</v>
      <v>207</v>
      <v>2</v>
      <v>209</v>
      <v>207</v>
      <v>2</v>
      <v>2</v>
      <v>2</v>
      <v>2</v>
      <v>209</v>
      <v>2</v>
      <v>2</v>
      <v>2</v>
      <v>2</v>
      <v>2</v>
      <v>2</v>
      <v>2</v>
      <v>2</v>
      <v>2</v>
      <v>209</v>
      <v>2</v>
      <v>2</v>
      <v>2</v>
      <v>2</v>
    </spb>
  </spbData>
</supportingPropertyBags>
</file>

<file path=xl/richData/rdsupportingpropertybagstructure.xml><?xml version="1.0" encoding="utf-8"?>
<spbStructures xmlns="http://schemas.microsoft.com/office/spreadsheetml/2017/richdata2" count="11">
  <s>
    <k n="_Self" t="i"/>
  </s>
  <s>
    <k n="SourceText" t="s"/>
    <k n="LicenseText" t="s"/>
    <k n="SourceAddress" t="s"/>
    <k n="LicenseAddress"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14" formatCode="0.00%"/>
    </x:dxf>
    <x:dxf>
      <x:numFmt numFmtId="2" formatCode="0.00"/>
    </x:dxf>
    <x:dxf>
      <x:numFmt numFmtId="0" formatCode="General"/>
    </x:dxf>
    <x:dxf>
      <x:numFmt numFmtId="13" formatCode="0%"/>
    </x:dxf>
  </dxfs>
  <richProperties>
    <rPr n="NumberFormat" t="s"/>
    <rPr n="IsTitleField" t="b"/>
    <rPr n="IsHeroField" t="b"/>
  </richProperties>
  <richStyles>
    <rSty dxfid="0">
      <rpv i="0">#,##0</rpv>
    </rSty>
    <rSty>
      <rpv i="1">1</rpv>
    </rSty>
    <rSty>
      <rpv i="2">1</rpv>
    </rSty>
    <rSty dxfid="3">
      <rpv i="0">_([$$-en-US]* #,##0_);_([$$-en-US]* (#,##0);_([$$-en-US]* "-"_);_(@_)</rpv>
    </rSty>
    <rSty dxfid="2">
      <rpv i="0">0.00</rpv>
    </rSty>
    <rSty dxfid="1">
      <rpv i="0">0.0%</rpv>
    </rSty>
    <rSty dxfid="4"/>
  </richStyles>
</richStyleSheet>
</file>

<file path=xl/theme/theme1.xml><?xml version="1.0" encoding="utf-8"?>
<a:theme xmlns:a="http://schemas.openxmlformats.org/drawingml/2006/main" name="Office Theme">
  <a:themeElements>
    <a:clrScheme name="Maven Careers">
      <a:dk1>
        <a:sysClr val="windowText" lastClr="000000"/>
      </a:dk1>
      <a:lt1>
        <a:sysClr val="window" lastClr="FFFFFF"/>
      </a:lt1>
      <a:dk2>
        <a:srgbClr val="44546A"/>
      </a:dk2>
      <a:lt2>
        <a:srgbClr val="E7E6E6"/>
      </a:lt2>
      <a:accent1>
        <a:srgbClr val="269999"/>
      </a:accent1>
      <a:accent2>
        <a:srgbClr val="FF5050"/>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52F2C-F2D3-4F44-815D-AF8D50250408}">
  <sheetPr filterMode="1"/>
  <dimension ref="A1:F1919"/>
  <sheetViews>
    <sheetView workbookViewId="0">
      <selection activeCell="E2" sqref="E2:E1920"/>
    </sheetView>
  </sheetViews>
  <sheetFormatPr defaultRowHeight="14.4" x14ac:dyDescent="0.3"/>
  <cols>
    <col min="1" max="1" width="9.109375" customWidth="1"/>
    <col min="2" max="2" width="21.6640625" customWidth="1"/>
    <col min="3" max="3" width="18.6640625" customWidth="1"/>
    <col min="4" max="4" width="14.5546875" customWidth="1"/>
    <col min="5" max="5" width="10.6640625" customWidth="1"/>
    <col min="6" max="6" width="16.6640625" customWidth="1"/>
    <col min="7" max="18" width="9.109375" customWidth="1"/>
  </cols>
  <sheetData>
    <row r="1" spans="1:6" x14ac:dyDescent="0.3">
      <c r="A1" s="3" t="s">
        <v>50</v>
      </c>
      <c r="B1" s="3" t="s">
        <v>49</v>
      </c>
      <c r="C1" s="3" t="s">
        <v>0</v>
      </c>
      <c r="D1" s="3" t="s">
        <v>61</v>
      </c>
      <c r="E1" s="3" t="s">
        <v>62</v>
      </c>
      <c r="F1" s="3" t="s">
        <v>63</v>
      </c>
    </row>
    <row r="2" spans="1:6" x14ac:dyDescent="0.3">
      <c r="A2">
        <v>2020</v>
      </c>
      <c r="B2" t="s">
        <v>55</v>
      </c>
      <c r="C2" t="s">
        <v>1</v>
      </c>
      <c r="D2" s="1">
        <v>1829</v>
      </c>
      <c r="E2" s="1">
        <v>18051</v>
      </c>
      <c r="F2" s="2">
        <v>58872</v>
      </c>
    </row>
    <row r="3" spans="1:6" hidden="1" x14ac:dyDescent="0.3">
      <c r="A3">
        <v>2020</v>
      </c>
      <c r="B3" t="s">
        <v>55</v>
      </c>
      <c r="C3" t="s">
        <v>2</v>
      </c>
      <c r="D3" s="1">
        <v>1354</v>
      </c>
      <c r="E3" s="1">
        <v>35607</v>
      </c>
      <c r="F3" s="2">
        <v>55216</v>
      </c>
    </row>
    <row r="4" spans="1:6" hidden="1" x14ac:dyDescent="0.3">
      <c r="A4">
        <v>2020</v>
      </c>
      <c r="B4" t="s">
        <v>55</v>
      </c>
      <c r="C4" t="s">
        <v>3</v>
      </c>
      <c r="D4" s="1">
        <v>2565</v>
      </c>
      <c r="E4" s="1">
        <v>15961</v>
      </c>
      <c r="F4" s="2">
        <v>49909</v>
      </c>
    </row>
    <row r="5" spans="1:6" hidden="1" x14ac:dyDescent="0.3">
      <c r="A5">
        <v>2020</v>
      </c>
      <c r="B5" t="s">
        <v>55</v>
      </c>
      <c r="C5" t="s">
        <v>4</v>
      </c>
      <c r="D5" s="1">
        <v>17651</v>
      </c>
      <c r="E5" s="1">
        <v>425665</v>
      </c>
      <c r="F5" s="2">
        <v>42534</v>
      </c>
    </row>
    <row r="6" spans="1:6" hidden="1" x14ac:dyDescent="0.3">
      <c r="A6">
        <v>2020</v>
      </c>
      <c r="B6" t="s">
        <v>55</v>
      </c>
      <c r="C6" t="s">
        <v>5</v>
      </c>
      <c r="D6" s="1">
        <v>3312</v>
      </c>
      <c r="E6" s="1">
        <v>41633</v>
      </c>
      <c r="F6" s="2">
        <v>91879</v>
      </c>
    </row>
    <row r="7" spans="1:6" hidden="1" x14ac:dyDescent="0.3">
      <c r="A7">
        <v>2020</v>
      </c>
      <c r="B7" t="s">
        <v>55</v>
      </c>
      <c r="C7" t="s">
        <v>6</v>
      </c>
      <c r="D7">
        <v>467</v>
      </c>
      <c r="E7" s="1">
        <v>5260</v>
      </c>
      <c r="F7" s="2">
        <v>43142</v>
      </c>
    </row>
    <row r="8" spans="1:6" hidden="1" x14ac:dyDescent="0.3">
      <c r="A8">
        <v>2020</v>
      </c>
      <c r="B8" t="s">
        <v>55</v>
      </c>
      <c r="C8" t="s">
        <v>7</v>
      </c>
      <c r="D8">
        <v>186</v>
      </c>
      <c r="E8" s="1">
        <v>1317</v>
      </c>
      <c r="F8" s="2">
        <v>43290</v>
      </c>
    </row>
    <row r="9" spans="1:6" hidden="1" x14ac:dyDescent="0.3">
      <c r="A9">
        <v>2020</v>
      </c>
      <c r="B9" t="s">
        <v>55</v>
      </c>
      <c r="C9" t="s">
        <v>8</v>
      </c>
      <c r="D9" s="1">
        <v>5394</v>
      </c>
      <c r="E9" s="1">
        <v>71107</v>
      </c>
      <c r="F9" s="2">
        <v>37717</v>
      </c>
    </row>
    <row r="10" spans="1:6" hidden="1" x14ac:dyDescent="0.3">
      <c r="A10">
        <v>2020</v>
      </c>
      <c r="B10" t="s">
        <v>55</v>
      </c>
      <c r="C10" t="s">
        <v>9</v>
      </c>
      <c r="D10" s="1">
        <v>2794</v>
      </c>
      <c r="E10" s="1">
        <v>29309</v>
      </c>
      <c r="F10" s="2">
        <v>45978</v>
      </c>
    </row>
    <row r="11" spans="1:6" hidden="1" x14ac:dyDescent="0.3">
      <c r="A11">
        <v>2020</v>
      </c>
      <c r="B11" t="s">
        <v>55</v>
      </c>
      <c r="C11" t="s">
        <v>10</v>
      </c>
      <c r="D11" s="1">
        <v>2531</v>
      </c>
      <c r="E11" s="1">
        <v>27020</v>
      </c>
      <c r="F11" s="2">
        <v>42820</v>
      </c>
    </row>
    <row r="12" spans="1:6" hidden="1" x14ac:dyDescent="0.3">
      <c r="A12">
        <v>2020</v>
      </c>
      <c r="B12" t="s">
        <v>55</v>
      </c>
      <c r="C12" t="s">
        <v>11</v>
      </c>
      <c r="D12" s="1">
        <v>2818</v>
      </c>
      <c r="E12" s="1">
        <v>24933</v>
      </c>
      <c r="F12" s="2">
        <v>52259</v>
      </c>
    </row>
    <row r="13" spans="1:6" hidden="1" x14ac:dyDescent="0.3">
      <c r="A13">
        <v>2020</v>
      </c>
      <c r="B13" t="s">
        <v>55</v>
      </c>
      <c r="C13" t="s">
        <v>12</v>
      </c>
      <c r="D13" s="1">
        <v>2302</v>
      </c>
      <c r="E13" s="1">
        <v>20872</v>
      </c>
      <c r="F13" s="2">
        <v>50732</v>
      </c>
    </row>
    <row r="14" spans="1:6" hidden="1" x14ac:dyDescent="0.3">
      <c r="A14">
        <v>2020</v>
      </c>
      <c r="B14" t="s">
        <v>55</v>
      </c>
      <c r="C14" t="s">
        <v>13</v>
      </c>
      <c r="D14" s="1">
        <v>2911</v>
      </c>
      <c r="E14" s="1">
        <v>22868</v>
      </c>
      <c r="F14" s="2">
        <v>45588</v>
      </c>
    </row>
    <row r="15" spans="1:6" hidden="1" x14ac:dyDescent="0.3">
      <c r="A15">
        <v>2020</v>
      </c>
      <c r="B15" t="s">
        <v>55</v>
      </c>
      <c r="C15" t="s">
        <v>14</v>
      </c>
      <c r="D15" s="1">
        <v>2613</v>
      </c>
      <c r="E15" s="1">
        <v>18607</v>
      </c>
      <c r="F15" s="2">
        <v>47721</v>
      </c>
    </row>
    <row r="16" spans="1:6" hidden="1" x14ac:dyDescent="0.3">
      <c r="A16">
        <v>2020</v>
      </c>
      <c r="B16" t="s">
        <v>55</v>
      </c>
      <c r="C16" t="s">
        <v>15</v>
      </c>
      <c r="D16" s="1">
        <v>1632</v>
      </c>
      <c r="E16" s="1">
        <v>16061</v>
      </c>
      <c r="F16" s="2">
        <v>54605</v>
      </c>
    </row>
    <row r="17" spans="1:6" hidden="1" x14ac:dyDescent="0.3">
      <c r="A17">
        <v>2020</v>
      </c>
      <c r="B17" t="s">
        <v>55</v>
      </c>
      <c r="C17" t="s">
        <v>16</v>
      </c>
      <c r="D17" s="1">
        <v>3143</v>
      </c>
      <c r="E17" s="1">
        <v>37751</v>
      </c>
      <c r="F17" s="2">
        <v>86727</v>
      </c>
    </row>
    <row r="18" spans="1:6" hidden="1" x14ac:dyDescent="0.3">
      <c r="A18">
        <v>2020</v>
      </c>
      <c r="B18" t="s">
        <v>55</v>
      </c>
      <c r="C18" t="s">
        <v>17</v>
      </c>
      <c r="D18" s="1">
        <v>1581</v>
      </c>
      <c r="E18" s="1">
        <v>7787</v>
      </c>
      <c r="F18" s="2">
        <v>41422</v>
      </c>
    </row>
    <row r="19" spans="1:6" hidden="1" x14ac:dyDescent="0.3">
      <c r="A19">
        <v>2020</v>
      </c>
      <c r="B19" t="s">
        <v>55</v>
      </c>
      <c r="C19" t="s">
        <v>18</v>
      </c>
      <c r="D19">
        <v>720</v>
      </c>
      <c r="E19" s="1">
        <v>7112</v>
      </c>
      <c r="F19" s="2">
        <v>46887</v>
      </c>
    </row>
    <row r="20" spans="1:6" hidden="1" x14ac:dyDescent="0.3">
      <c r="A20">
        <v>2020</v>
      </c>
      <c r="B20" t="s">
        <v>55</v>
      </c>
      <c r="C20" t="s">
        <v>19</v>
      </c>
      <c r="D20">
        <v>999</v>
      </c>
      <c r="E20" s="1">
        <v>11134</v>
      </c>
      <c r="F20" s="2">
        <v>64628</v>
      </c>
    </row>
    <row r="21" spans="1:6" hidden="1" x14ac:dyDescent="0.3">
      <c r="A21">
        <v>2020</v>
      </c>
      <c r="B21" t="s">
        <v>55</v>
      </c>
      <c r="C21" t="s">
        <v>20</v>
      </c>
      <c r="D21" s="1">
        <v>3574</v>
      </c>
      <c r="E21" s="1">
        <v>34897</v>
      </c>
      <c r="F21" s="2">
        <v>43309</v>
      </c>
    </row>
    <row r="22" spans="1:6" hidden="1" x14ac:dyDescent="0.3">
      <c r="A22">
        <v>2020</v>
      </c>
      <c r="B22" t="s">
        <v>55</v>
      </c>
      <c r="C22" t="s">
        <v>21</v>
      </c>
      <c r="D22" s="1">
        <v>3175</v>
      </c>
      <c r="E22" s="1">
        <v>28204</v>
      </c>
      <c r="F22" s="2">
        <v>51276</v>
      </c>
    </row>
    <row r="23" spans="1:6" hidden="1" x14ac:dyDescent="0.3">
      <c r="A23">
        <v>2020</v>
      </c>
      <c r="B23" t="s">
        <v>55</v>
      </c>
      <c r="C23" t="s">
        <v>22</v>
      </c>
      <c r="D23" s="1">
        <v>2070</v>
      </c>
      <c r="E23" s="1">
        <v>14561</v>
      </c>
      <c r="F23" s="2">
        <v>50525</v>
      </c>
    </row>
    <row r="24" spans="1:6" hidden="1" x14ac:dyDescent="0.3">
      <c r="A24">
        <v>2020</v>
      </c>
      <c r="B24" t="s">
        <v>55</v>
      </c>
      <c r="C24" t="s">
        <v>23</v>
      </c>
      <c r="D24" s="1">
        <v>2123</v>
      </c>
      <c r="E24" s="1">
        <v>16963</v>
      </c>
      <c r="F24" s="2">
        <v>46677</v>
      </c>
    </row>
    <row r="25" spans="1:6" hidden="1" x14ac:dyDescent="0.3">
      <c r="A25">
        <v>2020</v>
      </c>
      <c r="B25" t="s">
        <v>55</v>
      </c>
      <c r="C25" t="s">
        <v>24</v>
      </c>
      <c r="D25" s="1">
        <v>1847</v>
      </c>
      <c r="E25" s="1">
        <v>12449</v>
      </c>
      <c r="F25" s="2">
        <v>65945</v>
      </c>
    </row>
    <row r="26" spans="1:6" hidden="1" x14ac:dyDescent="0.3">
      <c r="A26">
        <v>2020</v>
      </c>
      <c r="B26" t="s">
        <v>55</v>
      </c>
      <c r="C26" t="s">
        <v>25</v>
      </c>
      <c r="D26" s="1">
        <v>2469</v>
      </c>
      <c r="E26" s="1">
        <v>16054</v>
      </c>
      <c r="F26" s="2">
        <v>44449</v>
      </c>
    </row>
    <row r="27" spans="1:6" hidden="1" x14ac:dyDescent="0.3">
      <c r="A27">
        <v>2020</v>
      </c>
      <c r="B27" t="s">
        <v>55</v>
      </c>
      <c r="C27" t="s">
        <v>26</v>
      </c>
      <c r="D27">
        <v>598</v>
      </c>
      <c r="E27" s="1">
        <v>19509</v>
      </c>
      <c r="F27" s="2">
        <v>88060</v>
      </c>
    </row>
    <row r="28" spans="1:6" hidden="1" x14ac:dyDescent="0.3">
      <c r="A28">
        <v>2020</v>
      </c>
      <c r="B28" t="s">
        <v>55</v>
      </c>
      <c r="C28" t="s">
        <v>27</v>
      </c>
      <c r="D28">
        <v>350</v>
      </c>
      <c r="E28" s="1">
        <v>2671</v>
      </c>
      <c r="F28" s="2">
        <v>48051</v>
      </c>
    </row>
    <row r="29" spans="1:6" hidden="1" x14ac:dyDescent="0.3">
      <c r="A29">
        <v>2020</v>
      </c>
      <c r="B29" t="s">
        <v>55</v>
      </c>
      <c r="C29" t="s">
        <v>28</v>
      </c>
      <c r="D29">
        <v>999</v>
      </c>
      <c r="E29" s="1">
        <v>11868</v>
      </c>
      <c r="F29" s="2">
        <v>44634</v>
      </c>
    </row>
    <row r="30" spans="1:6" hidden="1" x14ac:dyDescent="0.3">
      <c r="A30">
        <v>2020</v>
      </c>
      <c r="B30" t="s">
        <v>55</v>
      </c>
      <c r="C30" t="s">
        <v>29</v>
      </c>
      <c r="D30" s="1">
        <v>2064</v>
      </c>
      <c r="E30" s="1">
        <v>30471</v>
      </c>
      <c r="F30" s="2">
        <v>65885</v>
      </c>
    </row>
    <row r="31" spans="1:6" hidden="1" x14ac:dyDescent="0.3">
      <c r="A31">
        <v>2020</v>
      </c>
      <c r="B31" t="s">
        <v>55</v>
      </c>
      <c r="C31" t="s">
        <v>30</v>
      </c>
      <c r="D31" s="1">
        <v>3335</v>
      </c>
      <c r="E31" s="1">
        <v>31214</v>
      </c>
      <c r="F31" s="2">
        <v>44384</v>
      </c>
    </row>
    <row r="32" spans="1:6" hidden="1" x14ac:dyDescent="0.3">
      <c r="A32">
        <v>2020</v>
      </c>
      <c r="B32" t="s">
        <v>55</v>
      </c>
      <c r="C32" t="s">
        <v>31</v>
      </c>
      <c r="D32" s="1">
        <v>3428</v>
      </c>
      <c r="E32" s="1">
        <v>29560</v>
      </c>
      <c r="F32" s="2">
        <v>42720</v>
      </c>
    </row>
    <row r="33" spans="1:6" hidden="1" x14ac:dyDescent="0.3">
      <c r="A33">
        <v>2020</v>
      </c>
      <c r="B33" t="s">
        <v>55</v>
      </c>
      <c r="C33" t="s">
        <v>32</v>
      </c>
      <c r="D33" s="1">
        <v>1830</v>
      </c>
      <c r="E33" s="1">
        <v>19954</v>
      </c>
      <c r="F33" s="2">
        <v>92355</v>
      </c>
    </row>
    <row r="34" spans="1:6" hidden="1" x14ac:dyDescent="0.3">
      <c r="A34">
        <v>2020</v>
      </c>
      <c r="B34" t="s">
        <v>55</v>
      </c>
      <c r="C34" t="s">
        <v>33</v>
      </c>
      <c r="D34" s="1">
        <v>2541</v>
      </c>
      <c r="E34" s="1">
        <v>25841</v>
      </c>
      <c r="F34" s="2">
        <v>51404</v>
      </c>
    </row>
    <row r="35" spans="1:6" hidden="1" x14ac:dyDescent="0.3">
      <c r="A35">
        <v>2020</v>
      </c>
      <c r="B35" t="s">
        <v>55</v>
      </c>
      <c r="C35" t="s">
        <v>34</v>
      </c>
      <c r="D35" s="1">
        <v>4355</v>
      </c>
      <c r="E35" s="1">
        <v>40722</v>
      </c>
      <c r="F35" s="2">
        <v>90660</v>
      </c>
    </row>
    <row r="36" spans="1:6" hidden="1" x14ac:dyDescent="0.3">
      <c r="A36">
        <v>2020</v>
      </c>
      <c r="B36" t="s">
        <v>55</v>
      </c>
      <c r="C36" t="s">
        <v>35</v>
      </c>
      <c r="D36" s="1">
        <v>4739</v>
      </c>
      <c r="E36" s="1">
        <v>54360</v>
      </c>
      <c r="F36" s="2">
        <v>40689</v>
      </c>
    </row>
    <row r="37" spans="1:6" hidden="1" x14ac:dyDescent="0.3">
      <c r="A37">
        <v>2020</v>
      </c>
      <c r="B37" t="s">
        <v>55</v>
      </c>
      <c r="C37" t="s">
        <v>36</v>
      </c>
      <c r="D37" s="1">
        <v>3629</v>
      </c>
      <c r="E37" s="1">
        <v>47789</v>
      </c>
      <c r="F37" s="2">
        <v>61949</v>
      </c>
    </row>
    <row r="38" spans="1:6" hidden="1" x14ac:dyDescent="0.3">
      <c r="A38">
        <v>2020</v>
      </c>
      <c r="B38" t="s">
        <v>55</v>
      </c>
      <c r="C38" t="s">
        <v>37</v>
      </c>
      <c r="D38">
        <v>205</v>
      </c>
      <c r="E38" s="1">
        <v>1128</v>
      </c>
      <c r="F38" s="2">
        <v>42071</v>
      </c>
    </row>
    <row r="39" spans="1:6" hidden="1" x14ac:dyDescent="0.3">
      <c r="A39">
        <v>2020</v>
      </c>
      <c r="B39" t="s">
        <v>55</v>
      </c>
      <c r="C39" t="s">
        <v>38</v>
      </c>
      <c r="D39" s="1">
        <v>1375</v>
      </c>
      <c r="E39" s="1">
        <v>12442</v>
      </c>
      <c r="F39" s="2">
        <v>44990</v>
      </c>
    </row>
    <row r="40" spans="1:6" hidden="1" x14ac:dyDescent="0.3">
      <c r="A40">
        <v>2020</v>
      </c>
      <c r="B40" t="s">
        <v>55</v>
      </c>
      <c r="C40" t="s">
        <v>39</v>
      </c>
      <c r="D40" s="1">
        <v>1099</v>
      </c>
      <c r="E40" s="1">
        <v>7137</v>
      </c>
      <c r="F40" s="2">
        <v>45582</v>
      </c>
    </row>
    <row r="41" spans="1:6" hidden="1" x14ac:dyDescent="0.3">
      <c r="A41">
        <v>2020</v>
      </c>
      <c r="B41" t="s">
        <v>55</v>
      </c>
      <c r="C41" t="s">
        <v>40</v>
      </c>
      <c r="D41" s="1">
        <v>1130</v>
      </c>
      <c r="E41" s="1">
        <v>11134</v>
      </c>
      <c r="F41" s="2">
        <v>48930</v>
      </c>
    </row>
    <row r="42" spans="1:6" hidden="1" x14ac:dyDescent="0.3">
      <c r="A42">
        <v>2020</v>
      </c>
      <c r="B42" t="s">
        <v>55</v>
      </c>
      <c r="C42" t="s">
        <v>41</v>
      </c>
      <c r="D42" s="1">
        <v>19698</v>
      </c>
      <c r="E42" s="1">
        <v>249859</v>
      </c>
      <c r="F42" s="2">
        <v>117086</v>
      </c>
    </row>
    <row r="43" spans="1:6" hidden="1" x14ac:dyDescent="0.3">
      <c r="A43">
        <v>2020</v>
      </c>
      <c r="B43" t="s">
        <v>55</v>
      </c>
      <c r="C43" t="s">
        <v>42</v>
      </c>
      <c r="D43" s="1">
        <v>1066</v>
      </c>
      <c r="E43" s="1">
        <v>14648</v>
      </c>
      <c r="F43" s="2">
        <v>65747</v>
      </c>
    </row>
    <row r="44" spans="1:6" hidden="1" x14ac:dyDescent="0.3">
      <c r="A44">
        <v>2020</v>
      </c>
      <c r="B44" t="s">
        <v>55</v>
      </c>
      <c r="C44" t="s">
        <v>43</v>
      </c>
      <c r="D44">
        <v>571</v>
      </c>
      <c r="E44" s="1">
        <v>4095</v>
      </c>
      <c r="F44" s="2">
        <v>41096</v>
      </c>
    </row>
    <row r="45" spans="1:6" hidden="1" x14ac:dyDescent="0.3">
      <c r="A45">
        <v>2020</v>
      </c>
      <c r="B45" t="s">
        <v>55</v>
      </c>
      <c r="C45" t="s">
        <v>44</v>
      </c>
      <c r="D45" s="1">
        <v>2073</v>
      </c>
      <c r="E45" s="1">
        <v>17603</v>
      </c>
      <c r="F45" s="2">
        <v>48671</v>
      </c>
    </row>
    <row r="46" spans="1:6" hidden="1" x14ac:dyDescent="0.3">
      <c r="A46">
        <v>2020</v>
      </c>
      <c r="B46" t="s">
        <v>55</v>
      </c>
      <c r="C46" t="s">
        <v>45</v>
      </c>
      <c r="D46" s="1">
        <v>6971</v>
      </c>
      <c r="E46" s="1">
        <v>101358</v>
      </c>
      <c r="F46" s="2">
        <v>36964</v>
      </c>
    </row>
    <row r="47" spans="1:6" hidden="1" x14ac:dyDescent="0.3">
      <c r="A47">
        <v>2020</v>
      </c>
      <c r="B47" t="s">
        <v>55</v>
      </c>
      <c r="C47" t="s">
        <v>46</v>
      </c>
      <c r="D47" s="1">
        <v>1117</v>
      </c>
      <c r="E47" s="1">
        <v>18455</v>
      </c>
      <c r="F47" s="2">
        <v>78059</v>
      </c>
    </row>
    <row r="48" spans="1:6" hidden="1" x14ac:dyDescent="0.3">
      <c r="A48">
        <v>2020</v>
      </c>
      <c r="B48" t="s">
        <v>55</v>
      </c>
      <c r="C48" t="s">
        <v>47</v>
      </c>
      <c r="D48" s="1">
        <v>2872</v>
      </c>
      <c r="E48" s="1">
        <v>30781</v>
      </c>
      <c r="F48" s="2">
        <v>41928</v>
      </c>
    </row>
    <row r="49" spans="1:6" hidden="1" x14ac:dyDescent="0.3">
      <c r="A49">
        <v>2020</v>
      </c>
      <c r="B49" t="s">
        <v>55</v>
      </c>
      <c r="C49" t="s">
        <v>48</v>
      </c>
      <c r="D49" s="1">
        <v>1440</v>
      </c>
      <c r="E49" s="1">
        <v>19091</v>
      </c>
      <c r="F49" s="2">
        <v>83063</v>
      </c>
    </row>
    <row r="50" spans="1:6" x14ac:dyDescent="0.3">
      <c r="A50">
        <v>2020</v>
      </c>
      <c r="B50" t="s">
        <v>51</v>
      </c>
      <c r="C50" t="s">
        <v>1</v>
      </c>
      <c r="D50" s="1">
        <v>10335</v>
      </c>
      <c r="E50" s="1">
        <v>92772</v>
      </c>
      <c r="F50" s="2">
        <v>59279</v>
      </c>
    </row>
    <row r="51" spans="1:6" hidden="1" x14ac:dyDescent="0.3">
      <c r="A51">
        <v>2020</v>
      </c>
      <c r="B51" t="s">
        <v>51</v>
      </c>
      <c r="C51" t="s">
        <v>2</v>
      </c>
      <c r="D51" s="1">
        <v>14006</v>
      </c>
      <c r="E51" s="1">
        <v>173852</v>
      </c>
      <c r="F51" s="2">
        <v>63056</v>
      </c>
    </row>
    <row r="52" spans="1:6" hidden="1" x14ac:dyDescent="0.3">
      <c r="A52">
        <v>2020</v>
      </c>
      <c r="B52" t="s">
        <v>51</v>
      </c>
      <c r="C52" t="s">
        <v>3</v>
      </c>
      <c r="D52" s="1">
        <v>7277</v>
      </c>
      <c r="E52" s="1">
        <v>53142</v>
      </c>
      <c r="F52" s="2">
        <v>52247</v>
      </c>
    </row>
    <row r="53" spans="1:6" hidden="1" x14ac:dyDescent="0.3">
      <c r="A53">
        <v>2020</v>
      </c>
      <c r="B53" t="s">
        <v>51</v>
      </c>
      <c r="C53" t="s">
        <v>4</v>
      </c>
      <c r="D53" s="1">
        <v>86322</v>
      </c>
      <c r="E53" s="1">
        <v>855879</v>
      </c>
      <c r="F53" s="2">
        <v>76740</v>
      </c>
    </row>
    <row r="54" spans="1:6" hidden="1" x14ac:dyDescent="0.3">
      <c r="A54">
        <v>2020</v>
      </c>
      <c r="B54" t="s">
        <v>51</v>
      </c>
      <c r="C54" t="s">
        <v>5</v>
      </c>
      <c r="D54" s="1">
        <v>21025</v>
      </c>
      <c r="E54" s="1">
        <v>174730</v>
      </c>
      <c r="F54" s="2">
        <v>68209</v>
      </c>
    </row>
    <row r="55" spans="1:6" hidden="1" x14ac:dyDescent="0.3">
      <c r="A55">
        <v>2020</v>
      </c>
      <c r="B55" t="s">
        <v>51</v>
      </c>
      <c r="C55" t="s">
        <v>6</v>
      </c>
      <c r="D55" s="1">
        <v>9415</v>
      </c>
      <c r="E55" s="1">
        <v>56915</v>
      </c>
      <c r="F55" s="2">
        <v>75591</v>
      </c>
    </row>
    <row r="56" spans="1:6" hidden="1" x14ac:dyDescent="0.3">
      <c r="A56">
        <v>2020</v>
      </c>
      <c r="B56" t="s">
        <v>51</v>
      </c>
      <c r="C56" t="s">
        <v>7</v>
      </c>
      <c r="D56" s="1">
        <v>3106</v>
      </c>
      <c r="E56" s="1">
        <v>22403</v>
      </c>
      <c r="F56" s="2">
        <v>64977</v>
      </c>
    </row>
    <row r="57" spans="1:6" hidden="1" x14ac:dyDescent="0.3">
      <c r="A57">
        <v>2020</v>
      </c>
      <c r="B57" t="s">
        <v>51</v>
      </c>
      <c r="C57" t="s">
        <v>8</v>
      </c>
      <c r="D57" s="1">
        <v>76308</v>
      </c>
      <c r="E57" s="1">
        <v>561991</v>
      </c>
      <c r="F57" s="2">
        <v>55910</v>
      </c>
    </row>
    <row r="58" spans="1:6" hidden="1" x14ac:dyDescent="0.3">
      <c r="A58">
        <v>2020</v>
      </c>
      <c r="B58" t="s">
        <v>51</v>
      </c>
      <c r="C58" t="s">
        <v>9</v>
      </c>
      <c r="D58" s="1">
        <v>22906</v>
      </c>
      <c r="E58" s="1">
        <v>200710</v>
      </c>
      <c r="F58" s="2">
        <v>66214</v>
      </c>
    </row>
    <row r="59" spans="1:6" hidden="1" x14ac:dyDescent="0.3">
      <c r="A59">
        <v>2020</v>
      </c>
      <c r="B59" t="s">
        <v>51</v>
      </c>
      <c r="C59" t="s">
        <v>10</v>
      </c>
      <c r="D59" s="1">
        <v>9159</v>
      </c>
      <c r="E59" s="1">
        <v>53385</v>
      </c>
      <c r="F59" s="2">
        <v>48649</v>
      </c>
    </row>
    <row r="60" spans="1:6" hidden="1" x14ac:dyDescent="0.3">
      <c r="A60">
        <v>2020</v>
      </c>
      <c r="B60" t="s">
        <v>51</v>
      </c>
      <c r="C60" t="s">
        <v>11</v>
      </c>
      <c r="D60" s="1">
        <v>32538</v>
      </c>
      <c r="E60" s="1">
        <v>216664</v>
      </c>
      <c r="F60" s="2">
        <v>76581</v>
      </c>
    </row>
    <row r="61" spans="1:6" hidden="1" x14ac:dyDescent="0.3">
      <c r="A61">
        <v>2020</v>
      </c>
      <c r="B61" t="s">
        <v>51</v>
      </c>
      <c r="C61" t="s">
        <v>12</v>
      </c>
      <c r="D61" s="1">
        <v>15617</v>
      </c>
      <c r="E61" s="1">
        <v>144001</v>
      </c>
      <c r="F61" s="2">
        <v>62619</v>
      </c>
    </row>
    <row r="62" spans="1:6" hidden="1" x14ac:dyDescent="0.3">
      <c r="A62">
        <v>2020</v>
      </c>
      <c r="B62" t="s">
        <v>51</v>
      </c>
      <c r="C62" t="s">
        <v>13</v>
      </c>
      <c r="D62" s="1">
        <v>9434</v>
      </c>
      <c r="E62" s="1">
        <v>76561</v>
      </c>
      <c r="F62" s="2">
        <v>61831</v>
      </c>
    </row>
    <row r="63" spans="1:6" hidden="1" x14ac:dyDescent="0.3">
      <c r="A63">
        <v>2020</v>
      </c>
      <c r="B63" t="s">
        <v>51</v>
      </c>
      <c r="C63" t="s">
        <v>14</v>
      </c>
      <c r="D63" s="1">
        <v>7355</v>
      </c>
      <c r="E63" s="1">
        <v>63118</v>
      </c>
      <c r="F63" s="2">
        <v>59126</v>
      </c>
    </row>
    <row r="64" spans="1:6" hidden="1" x14ac:dyDescent="0.3">
      <c r="A64">
        <v>2020</v>
      </c>
      <c r="B64" t="s">
        <v>51</v>
      </c>
      <c r="C64" t="s">
        <v>15</v>
      </c>
      <c r="D64" s="1">
        <v>9832</v>
      </c>
      <c r="E64" s="1">
        <v>77924</v>
      </c>
      <c r="F64" s="2">
        <v>58484</v>
      </c>
    </row>
    <row r="65" spans="1:6" hidden="1" x14ac:dyDescent="0.3">
      <c r="A65">
        <v>2020</v>
      </c>
      <c r="B65" t="s">
        <v>51</v>
      </c>
      <c r="C65" t="s">
        <v>16</v>
      </c>
      <c r="D65" s="1">
        <v>11349</v>
      </c>
      <c r="E65" s="1">
        <v>121521</v>
      </c>
      <c r="F65" s="2">
        <v>65354</v>
      </c>
    </row>
    <row r="66" spans="1:6" hidden="1" x14ac:dyDescent="0.3">
      <c r="A66">
        <v>2020</v>
      </c>
      <c r="B66" t="s">
        <v>51</v>
      </c>
      <c r="C66" t="s">
        <v>17</v>
      </c>
      <c r="D66" s="1">
        <v>5732</v>
      </c>
      <c r="E66" s="1">
        <v>30344</v>
      </c>
      <c r="F66" s="2">
        <v>55607</v>
      </c>
    </row>
    <row r="67" spans="1:6" hidden="1" x14ac:dyDescent="0.3">
      <c r="A67">
        <v>2020</v>
      </c>
      <c r="B67" t="s">
        <v>51</v>
      </c>
      <c r="C67" t="s">
        <v>18</v>
      </c>
      <c r="D67" s="1">
        <v>16346</v>
      </c>
      <c r="E67" s="1">
        <v>160039</v>
      </c>
      <c r="F67" s="2">
        <v>70642</v>
      </c>
    </row>
    <row r="68" spans="1:6" hidden="1" x14ac:dyDescent="0.3">
      <c r="A68">
        <v>2020</v>
      </c>
      <c r="B68" t="s">
        <v>51</v>
      </c>
      <c r="C68" t="s">
        <v>19</v>
      </c>
      <c r="D68" s="1">
        <v>21102</v>
      </c>
      <c r="E68" s="1">
        <v>152366</v>
      </c>
      <c r="F68" s="2">
        <v>84958</v>
      </c>
    </row>
    <row r="69" spans="1:6" hidden="1" x14ac:dyDescent="0.3">
      <c r="A69">
        <v>2020</v>
      </c>
      <c r="B69" t="s">
        <v>51</v>
      </c>
      <c r="C69" t="s">
        <v>20</v>
      </c>
      <c r="D69" s="1">
        <v>21646</v>
      </c>
      <c r="E69" s="1">
        <v>164028</v>
      </c>
      <c r="F69" s="2">
        <v>67631</v>
      </c>
    </row>
    <row r="70" spans="1:6" hidden="1" x14ac:dyDescent="0.3">
      <c r="A70">
        <v>2020</v>
      </c>
      <c r="B70" t="s">
        <v>51</v>
      </c>
      <c r="C70" t="s">
        <v>21</v>
      </c>
      <c r="D70" s="1">
        <v>16952</v>
      </c>
      <c r="E70" s="1">
        <v>123866</v>
      </c>
      <c r="F70" s="2">
        <v>72942</v>
      </c>
    </row>
    <row r="71" spans="1:6" hidden="1" x14ac:dyDescent="0.3">
      <c r="A71">
        <v>2020</v>
      </c>
      <c r="B71" t="s">
        <v>51</v>
      </c>
      <c r="C71" t="s">
        <v>22</v>
      </c>
      <c r="D71" s="1">
        <v>5839</v>
      </c>
      <c r="E71" s="1">
        <v>43888</v>
      </c>
      <c r="F71" s="2">
        <v>53779</v>
      </c>
    </row>
    <row r="72" spans="1:6" hidden="1" x14ac:dyDescent="0.3">
      <c r="A72">
        <v>2020</v>
      </c>
      <c r="B72" t="s">
        <v>51</v>
      </c>
      <c r="C72" t="s">
        <v>23</v>
      </c>
      <c r="D72" s="1">
        <v>15735</v>
      </c>
      <c r="E72" s="1">
        <v>126375</v>
      </c>
      <c r="F72" s="2">
        <v>64664</v>
      </c>
    </row>
    <row r="73" spans="1:6" hidden="1" x14ac:dyDescent="0.3">
      <c r="A73">
        <v>2020</v>
      </c>
      <c r="B73" t="s">
        <v>51</v>
      </c>
      <c r="C73" t="s">
        <v>24</v>
      </c>
      <c r="D73" s="1">
        <v>6813</v>
      </c>
      <c r="E73" s="1">
        <v>30793</v>
      </c>
      <c r="F73" s="2">
        <v>55897</v>
      </c>
    </row>
    <row r="74" spans="1:6" hidden="1" x14ac:dyDescent="0.3">
      <c r="A74">
        <v>2020</v>
      </c>
      <c r="B74" t="s">
        <v>51</v>
      </c>
      <c r="C74" t="s">
        <v>25</v>
      </c>
      <c r="D74" s="1">
        <v>7000</v>
      </c>
      <c r="E74" s="1">
        <v>55249</v>
      </c>
      <c r="F74" s="2">
        <v>56548</v>
      </c>
    </row>
    <row r="75" spans="1:6" hidden="1" x14ac:dyDescent="0.3">
      <c r="A75">
        <v>2020</v>
      </c>
      <c r="B75" t="s">
        <v>51</v>
      </c>
      <c r="C75" t="s">
        <v>26</v>
      </c>
      <c r="D75" s="1">
        <v>5757</v>
      </c>
      <c r="E75" s="1">
        <v>93450</v>
      </c>
      <c r="F75" s="2">
        <v>67902</v>
      </c>
    </row>
    <row r="76" spans="1:6" hidden="1" x14ac:dyDescent="0.3">
      <c r="A76">
        <v>2020</v>
      </c>
      <c r="B76" t="s">
        <v>51</v>
      </c>
      <c r="C76" t="s">
        <v>27</v>
      </c>
      <c r="D76" s="1">
        <v>4901</v>
      </c>
      <c r="E76" s="1">
        <v>27866</v>
      </c>
      <c r="F76" s="2">
        <v>68870</v>
      </c>
    </row>
    <row r="77" spans="1:6" hidden="1" x14ac:dyDescent="0.3">
      <c r="A77">
        <v>2020</v>
      </c>
      <c r="B77" t="s">
        <v>51</v>
      </c>
      <c r="C77" t="s">
        <v>28</v>
      </c>
      <c r="D77" s="1">
        <v>22711</v>
      </c>
      <c r="E77" s="1">
        <v>151469</v>
      </c>
      <c r="F77" s="2">
        <v>77924</v>
      </c>
    </row>
    <row r="78" spans="1:6" hidden="1" x14ac:dyDescent="0.3">
      <c r="A78">
        <v>2020</v>
      </c>
      <c r="B78" t="s">
        <v>51</v>
      </c>
      <c r="C78" t="s">
        <v>29</v>
      </c>
      <c r="D78" s="1">
        <v>5485</v>
      </c>
      <c r="E78" s="1">
        <v>48577</v>
      </c>
      <c r="F78" s="2">
        <v>53439</v>
      </c>
    </row>
    <row r="79" spans="1:6" hidden="1" x14ac:dyDescent="0.3">
      <c r="A79">
        <v>2020</v>
      </c>
      <c r="B79" t="s">
        <v>51</v>
      </c>
      <c r="C79" t="s">
        <v>30</v>
      </c>
      <c r="D79" s="1">
        <v>50929</v>
      </c>
      <c r="E79" s="1">
        <v>361821</v>
      </c>
      <c r="F79" s="2">
        <v>78199</v>
      </c>
    </row>
    <row r="80" spans="1:6" hidden="1" x14ac:dyDescent="0.3">
      <c r="A80">
        <v>2020</v>
      </c>
      <c r="B80" t="s">
        <v>51</v>
      </c>
      <c r="C80" t="s">
        <v>31</v>
      </c>
      <c r="D80" s="1">
        <v>29231</v>
      </c>
      <c r="E80" s="1">
        <v>229369</v>
      </c>
      <c r="F80" s="2">
        <v>59177</v>
      </c>
    </row>
    <row r="81" spans="1:6" hidden="1" x14ac:dyDescent="0.3">
      <c r="A81">
        <v>2020</v>
      </c>
      <c r="B81" t="s">
        <v>51</v>
      </c>
      <c r="C81" t="s">
        <v>32</v>
      </c>
      <c r="D81" s="1">
        <v>3669</v>
      </c>
      <c r="E81" s="1">
        <v>25364</v>
      </c>
      <c r="F81" s="2">
        <v>66729</v>
      </c>
    </row>
    <row r="82" spans="1:6" hidden="1" x14ac:dyDescent="0.3">
      <c r="A82">
        <v>2020</v>
      </c>
      <c r="B82" t="s">
        <v>51</v>
      </c>
      <c r="C82" t="s">
        <v>33</v>
      </c>
      <c r="D82" s="1">
        <v>23650</v>
      </c>
      <c r="E82" s="1">
        <v>218531</v>
      </c>
      <c r="F82" s="2">
        <v>65104</v>
      </c>
    </row>
    <row r="83" spans="1:6" hidden="1" x14ac:dyDescent="0.3">
      <c r="A83">
        <v>2020</v>
      </c>
      <c r="B83" t="s">
        <v>51</v>
      </c>
      <c r="C83" t="s">
        <v>34</v>
      </c>
      <c r="D83" s="1">
        <v>9855</v>
      </c>
      <c r="E83" s="1">
        <v>78772</v>
      </c>
      <c r="F83" s="2">
        <v>55099</v>
      </c>
    </row>
    <row r="84" spans="1:6" hidden="1" x14ac:dyDescent="0.3">
      <c r="A84">
        <v>2020</v>
      </c>
      <c r="B84" t="s">
        <v>51</v>
      </c>
      <c r="C84" t="s">
        <v>35</v>
      </c>
      <c r="D84" s="1">
        <v>14899</v>
      </c>
      <c r="E84" s="1">
        <v>107568</v>
      </c>
      <c r="F84" s="2">
        <v>66876</v>
      </c>
    </row>
    <row r="85" spans="1:6" hidden="1" x14ac:dyDescent="0.3">
      <c r="A85">
        <v>2020</v>
      </c>
      <c r="B85" t="s">
        <v>51</v>
      </c>
      <c r="C85" t="s">
        <v>36</v>
      </c>
      <c r="D85" s="1">
        <v>29345</v>
      </c>
      <c r="E85" s="1">
        <v>241570</v>
      </c>
      <c r="F85" s="2">
        <v>70639</v>
      </c>
    </row>
    <row r="86" spans="1:6" hidden="1" x14ac:dyDescent="0.3">
      <c r="A86">
        <v>2020</v>
      </c>
      <c r="B86" t="s">
        <v>51</v>
      </c>
      <c r="C86" t="s">
        <v>37</v>
      </c>
      <c r="D86" s="1">
        <v>3878</v>
      </c>
      <c r="E86" s="1">
        <v>18924</v>
      </c>
      <c r="F86" s="2">
        <v>66955</v>
      </c>
    </row>
    <row r="87" spans="1:6" hidden="1" x14ac:dyDescent="0.3">
      <c r="A87">
        <v>2020</v>
      </c>
      <c r="B87" t="s">
        <v>51</v>
      </c>
      <c r="C87" t="s">
        <v>38</v>
      </c>
      <c r="D87" s="1">
        <v>13348</v>
      </c>
      <c r="E87" s="1">
        <v>103647</v>
      </c>
      <c r="F87" s="2">
        <v>57906</v>
      </c>
    </row>
    <row r="88" spans="1:6" hidden="1" x14ac:dyDescent="0.3">
      <c r="A88">
        <v>2020</v>
      </c>
      <c r="B88" t="s">
        <v>51</v>
      </c>
      <c r="C88" t="s">
        <v>39</v>
      </c>
      <c r="D88" s="1">
        <v>3954</v>
      </c>
      <c r="E88" s="1">
        <v>24410</v>
      </c>
      <c r="F88" s="2">
        <v>54005</v>
      </c>
    </row>
    <row r="89" spans="1:6" hidden="1" x14ac:dyDescent="0.3">
      <c r="A89">
        <v>2020</v>
      </c>
      <c r="B89" t="s">
        <v>51</v>
      </c>
      <c r="C89" t="s">
        <v>40</v>
      </c>
      <c r="D89" s="1">
        <v>12894</v>
      </c>
      <c r="E89" s="1">
        <v>130050</v>
      </c>
      <c r="F89" s="2">
        <v>62259</v>
      </c>
    </row>
    <row r="90" spans="1:6" hidden="1" x14ac:dyDescent="0.3">
      <c r="A90">
        <v>2020</v>
      </c>
      <c r="B90" t="s">
        <v>51</v>
      </c>
      <c r="C90" t="s">
        <v>41</v>
      </c>
      <c r="D90" s="1">
        <v>55014</v>
      </c>
      <c r="E90" s="1">
        <v>737125</v>
      </c>
      <c r="F90" s="2">
        <v>68929</v>
      </c>
    </row>
    <row r="91" spans="1:6" hidden="1" x14ac:dyDescent="0.3">
      <c r="A91">
        <v>2020</v>
      </c>
      <c r="B91" t="s">
        <v>51</v>
      </c>
      <c r="C91" t="s">
        <v>42</v>
      </c>
      <c r="D91" s="1">
        <v>12932</v>
      </c>
      <c r="E91" s="1">
        <v>115416</v>
      </c>
      <c r="F91" s="2">
        <v>57474</v>
      </c>
    </row>
    <row r="92" spans="1:6" hidden="1" x14ac:dyDescent="0.3">
      <c r="A92">
        <v>2020</v>
      </c>
      <c r="B92" t="s">
        <v>51</v>
      </c>
      <c r="C92" t="s">
        <v>43</v>
      </c>
      <c r="D92" s="1">
        <v>2839</v>
      </c>
      <c r="E92" s="1">
        <v>14269</v>
      </c>
      <c r="F92" s="2">
        <v>55130</v>
      </c>
    </row>
    <row r="93" spans="1:6" hidden="1" x14ac:dyDescent="0.3">
      <c r="A93">
        <v>2020</v>
      </c>
      <c r="B93" t="s">
        <v>51</v>
      </c>
      <c r="C93" t="s">
        <v>44</v>
      </c>
      <c r="D93" s="1">
        <v>21412</v>
      </c>
      <c r="E93" s="1">
        <v>201137</v>
      </c>
      <c r="F93" s="2">
        <v>63521</v>
      </c>
    </row>
    <row r="94" spans="1:6" hidden="1" x14ac:dyDescent="0.3">
      <c r="A94">
        <v>2020</v>
      </c>
      <c r="B94" t="s">
        <v>51</v>
      </c>
      <c r="C94" t="s">
        <v>45</v>
      </c>
      <c r="D94" s="1">
        <v>27072</v>
      </c>
      <c r="E94" s="1">
        <v>199964</v>
      </c>
      <c r="F94" s="2">
        <v>69827</v>
      </c>
    </row>
    <row r="95" spans="1:6" hidden="1" x14ac:dyDescent="0.3">
      <c r="A95">
        <v>2020</v>
      </c>
      <c r="B95" t="s">
        <v>51</v>
      </c>
      <c r="C95" t="s">
        <v>46</v>
      </c>
      <c r="D95" s="1">
        <v>4300</v>
      </c>
      <c r="E95" s="1">
        <v>29583</v>
      </c>
      <c r="F95" s="2">
        <v>60489</v>
      </c>
    </row>
    <row r="96" spans="1:6" hidden="1" x14ac:dyDescent="0.3">
      <c r="A96">
        <v>2020</v>
      </c>
      <c r="B96" t="s">
        <v>51</v>
      </c>
      <c r="C96" t="s">
        <v>47</v>
      </c>
      <c r="D96" s="1">
        <v>14760</v>
      </c>
      <c r="E96" s="1">
        <v>123846</v>
      </c>
      <c r="F96" s="2">
        <v>66423</v>
      </c>
    </row>
    <row r="97" spans="1:6" hidden="1" x14ac:dyDescent="0.3">
      <c r="A97">
        <v>2020</v>
      </c>
      <c r="B97" t="s">
        <v>51</v>
      </c>
      <c r="C97" t="s">
        <v>48</v>
      </c>
      <c r="D97" s="1">
        <v>3478</v>
      </c>
      <c r="E97" s="1">
        <v>21200</v>
      </c>
      <c r="F97" s="2">
        <v>56640</v>
      </c>
    </row>
    <row r="98" spans="1:6" x14ac:dyDescent="0.3">
      <c r="A98">
        <v>2020</v>
      </c>
      <c r="B98" t="s">
        <v>52</v>
      </c>
      <c r="C98" t="s">
        <v>1</v>
      </c>
      <c r="D98" s="1">
        <v>5773</v>
      </c>
      <c r="E98" s="1">
        <v>258328</v>
      </c>
      <c r="F98" s="2">
        <v>60387</v>
      </c>
    </row>
    <row r="99" spans="1:6" hidden="1" x14ac:dyDescent="0.3">
      <c r="A99">
        <v>2020</v>
      </c>
      <c r="B99" t="s">
        <v>52</v>
      </c>
      <c r="C99" t="s">
        <v>2</v>
      </c>
      <c r="D99" s="1">
        <v>5213</v>
      </c>
      <c r="E99" s="1">
        <v>177110</v>
      </c>
      <c r="F99" s="2">
        <v>82375</v>
      </c>
    </row>
    <row r="100" spans="1:6" hidden="1" x14ac:dyDescent="0.3">
      <c r="A100">
        <v>2020</v>
      </c>
      <c r="B100" t="s">
        <v>52</v>
      </c>
      <c r="C100" t="s">
        <v>3</v>
      </c>
      <c r="D100" s="1">
        <v>2961</v>
      </c>
      <c r="E100" s="1">
        <v>154922</v>
      </c>
      <c r="F100" s="2">
        <v>51570</v>
      </c>
    </row>
    <row r="101" spans="1:6" hidden="1" x14ac:dyDescent="0.3">
      <c r="A101">
        <v>2020</v>
      </c>
      <c r="B101" t="s">
        <v>52</v>
      </c>
      <c r="C101" t="s">
        <v>4</v>
      </c>
      <c r="D101" s="1">
        <v>44156</v>
      </c>
      <c r="E101" s="1">
        <v>1263780</v>
      </c>
      <c r="F101" s="2">
        <v>109888</v>
      </c>
    </row>
    <row r="102" spans="1:6" hidden="1" x14ac:dyDescent="0.3">
      <c r="A102">
        <v>2020</v>
      </c>
      <c r="B102" t="s">
        <v>52</v>
      </c>
      <c r="C102" t="s">
        <v>5</v>
      </c>
      <c r="D102" s="1">
        <v>5888</v>
      </c>
      <c r="E102" s="1">
        <v>146473</v>
      </c>
      <c r="F102" s="2">
        <v>77207</v>
      </c>
    </row>
    <row r="103" spans="1:6" hidden="1" x14ac:dyDescent="0.3">
      <c r="A103">
        <v>2020</v>
      </c>
      <c r="B103" t="s">
        <v>52</v>
      </c>
      <c r="C103" t="s">
        <v>6</v>
      </c>
      <c r="D103" s="1">
        <v>4386</v>
      </c>
      <c r="E103" s="1">
        <v>153812</v>
      </c>
      <c r="F103" s="2">
        <v>87706</v>
      </c>
    </row>
    <row r="104" spans="1:6" hidden="1" x14ac:dyDescent="0.3">
      <c r="A104">
        <v>2020</v>
      </c>
      <c r="B104" t="s">
        <v>52</v>
      </c>
      <c r="C104" t="s">
        <v>7</v>
      </c>
      <c r="D104">
        <v>678</v>
      </c>
      <c r="E104" s="1">
        <v>25520</v>
      </c>
      <c r="F104" s="2">
        <v>68049</v>
      </c>
    </row>
    <row r="105" spans="1:6" hidden="1" x14ac:dyDescent="0.3">
      <c r="A105">
        <v>2020</v>
      </c>
      <c r="B105" t="s">
        <v>52</v>
      </c>
      <c r="C105" t="s">
        <v>8</v>
      </c>
      <c r="D105" s="1">
        <v>21275</v>
      </c>
      <c r="E105" s="1">
        <v>376070</v>
      </c>
      <c r="F105" s="2">
        <v>66758</v>
      </c>
    </row>
    <row r="106" spans="1:6" hidden="1" x14ac:dyDescent="0.3">
      <c r="A106">
        <v>2020</v>
      </c>
      <c r="B106" t="s">
        <v>52</v>
      </c>
      <c r="C106" t="s">
        <v>9</v>
      </c>
      <c r="D106" s="1">
        <v>10646</v>
      </c>
      <c r="E106" s="1">
        <v>382938</v>
      </c>
      <c r="F106" s="2">
        <v>60184</v>
      </c>
    </row>
    <row r="107" spans="1:6" hidden="1" x14ac:dyDescent="0.3">
      <c r="A107">
        <v>2020</v>
      </c>
      <c r="B107" t="s">
        <v>52</v>
      </c>
      <c r="C107" t="s">
        <v>10</v>
      </c>
      <c r="D107" s="1">
        <v>2886</v>
      </c>
      <c r="E107" s="1">
        <v>67700</v>
      </c>
      <c r="F107" s="2">
        <v>65603</v>
      </c>
    </row>
    <row r="108" spans="1:6" hidden="1" x14ac:dyDescent="0.3">
      <c r="A108">
        <v>2020</v>
      </c>
      <c r="B108" t="s">
        <v>52</v>
      </c>
      <c r="C108" t="s">
        <v>11</v>
      </c>
      <c r="D108" s="1">
        <v>18033</v>
      </c>
      <c r="E108" s="1">
        <v>554712</v>
      </c>
      <c r="F108" s="2">
        <v>74855</v>
      </c>
    </row>
    <row r="109" spans="1:6" hidden="1" x14ac:dyDescent="0.3">
      <c r="A109">
        <v>2020</v>
      </c>
      <c r="B109" t="s">
        <v>52</v>
      </c>
      <c r="C109" t="s">
        <v>12</v>
      </c>
      <c r="D109" s="1">
        <v>9255</v>
      </c>
      <c r="E109" s="1">
        <v>504460</v>
      </c>
      <c r="F109" s="2">
        <v>65092</v>
      </c>
    </row>
    <row r="110" spans="1:6" hidden="1" x14ac:dyDescent="0.3">
      <c r="A110">
        <v>2020</v>
      </c>
      <c r="B110" t="s">
        <v>52</v>
      </c>
      <c r="C110" t="s">
        <v>13</v>
      </c>
      <c r="D110" s="1">
        <v>4099</v>
      </c>
      <c r="E110" s="1">
        <v>216615</v>
      </c>
      <c r="F110" s="2">
        <v>63103</v>
      </c>
    </row>
    <row r="111" spans="1:6" hidden="1" x14ac:dyDescent="0.3">
      <c r="A111">
        <v>2020</v>
      </c>
      <c r="B111" t="s">
        <v>52</v>
      </c>
      <c r="C111" t="s">
        <v>14</v>
      </c>
      <c r="D111" s="1">
        <v>3109</v>
      </c>
      <c r="E111" s="1">
        <v>158784</v>
      </c>
      <c r="F111" s="2">
        <v>62958</v>
      </c>
    </row>
    <row r="112" spans="1:6" hidden="1" x14ac:dyDescent="0.3">
      <c r="A112">
        <v>2020</v>
      </c>
      <c r="B112" t="s">
        <v>52</v>
      </c>
      <c r="C112" t="s">
        <v>15</v>
      </c>
      <c r="D112" s="1">
        <v>4978</v>
      </c>
      <c r="E112" s="1">
        <v>235564</v>
      </c>
      <c r="F112" s="2">
        <v>62902</v>
      </c>
    </row>
    <row r="113" spans="1:6" hidden="1" x14ac:dyDescent="0.3">
      <c r="A113">
        <v>2020</v>
      </c>
      <c r="B113" t="s">
        <v>52</v>
      </c>
      <c r="C113" t="s">
        <v>16</v>
      </c>
      <c r="D113" s="1">
        <v>4501</v>
      </c>
      <c r="E113" s="1">
        <v>131430</v>
      </c>
      <c r="F113" s="2">
        <v>78183</v>
      </c>
    </row>
    <row r="114" spans="1:6" hidden="1" x14ac:dyDescent="0.3">
      <c r="A114">
        <v>2020</v>
      </c>
      <c r="B114" t="s">
        <v>52</v>
      </c>
      <c r="C114" t="s">
        <v>17</v>
      </c>
      <c r="D114" s="1">
        <v>1863</v>
      </c>
      <c r="E114" s="1">
        <v>50166</v>
      </c>
      <c r="F114" s="2">
        <v>61682</v>
      </c>
    </row>
    <row r="115" spans="1:6" hidden="1" x14ac:dyDescent="0.3">
      <c r="A115">
        <v>2020</v>
      </c>
      <c r="B115" t="s">
        <v>52</v>
      </c>
      <c r="C115" t="s">
        <v>18</v>
      </c>
      <c r="D115" s="1">
        <v>4168</v>
      </c>
      <c r="E115" s="1">
        <v>108500</v>
      </c>
      <c r="F115" s="2">
        <v>85426</v>
      </c>
    </row>
    <row r="116" spans="1:6" hidden="1" x14ac:dyDescent="0.3">
      <c r="A116">
        <v>2020</v>
      </c>
      <c r="B116" t="s">
        <v>52</v>
      </c>
      <c r="C116" t="s">
        <v>19</v>
      </c>
      <c r="D116" s="1">
        <v>6616</v>
      </c>
      <c r="E116" s="1">
        <v>229741</v>
      </c>
      <c r="F116" s="2">
        <v>96190</v>
      </c>
    </row>
    <row r="117" spans="1:6" hidden="1" x14ac:dyDescent="0.3">
      <c r="A117">
        <v>2020</v>
      </c>
      <c r="B117" t="s">
        <v>52</v>
      </c>
      <c r="C117" t="s">
        <v>20</v>
      </c>
      <c r="D117" s="1">
        <v>17437</v>
      </c>
      <c r="E117" s="1">
        <v>554767</v>
      </c>
      <c r="F117" s="2">
        <v>70769</v>
      </c>
    </row>
    <row r="118" spans="1:6" hidden="1" x14ac:dyDescent="0.3">
      <c r="A118">
        <v>2020</v>
      </c>
      <c r="B118" t="s">
        <v>52</v>
      </c>
      <c r="C118" t="s">
        <v>21</v>
      </c>
      <c r="D118" s="1">
        <v>8284</v>
      </c>
      <c r="E118" s="1">
        <v>309006</v>
      </c>
      <c r="F118" s="2">
        <v>70870</v>
      </c>
    </row>
    <row r="119" spans="1:6" hidden="1" x14ac:dyDescent="0.3">
      <c r="A119">
        <v>2020</v>
      </c>
      <c r="B119" t="s">
        <v>52</v>
      </c>
      <c r="C119" t="s">
        <v>22</v>
      </c>
      <c r="D119" s="1">
        <v>2375</v>
      </c>
      <c r="E119" s="1">
        <v>139480</v>
      </c>
      <c r="F119" s="2">
        <v>51918</v>
      </c>
    </row>
    <row r="120" spans="1:6" hidden="1" x14ac:dyDescent="0.3">
      <c r="A120">
        <v>2020</v>
      </c>
      <c r="B120" t="s">
        <v>52</v>
      </c>
      <c r="C120" t="s">
        <v>23</v>
      </c>
      <c r="D120" s="1">
        <v>6859</v>
      </c>
      <c r="E120" s="1">
        <v>266452</v>
      </c>
      <c r="F120" s="2">
        <v>61836</v>
      </c>
    </row>
    <row r="121" spans="1:6" hidden="1" x14ac:dyDescent="0.3">
      <c r="A121">
        <v>2020</v>
      </c>
      <c r="B121" t="s">
        <v>52</v>
      </c>
      <c r="C121" t="s">
        <v>24</v>
      </c>
      <c r="D121" s="1">
        <v>1672</v>
      </c>
      <c r="E121" s="1">
        <v>20421</v>
      </c>
      <c r="F121" s="2">
        <v>54178</v>
      </c>
    </row>
    <row r="122" spans="1:6" hidden="1" x14ac:dyDescent="0.3">
      <c r="A122">
        <v>2020</v>
      </c>
      <c r="B122" t="s">
        <v>52</v>
      </c>
      <c r="C122" t="s">
        <v>25</v>
      </c>
      <c r="D122" s="1">
        <v>1949</v>
      </c>
      <c r="E122" s="1">
        <v>97530</v>
      </c>
      <c r="F122" s="2">
        <v>56492</v>
      </c>
    </row>
    <row r="123" spans="1:6" hidden="1" x14ac:dyDescent="0.3">
      <c r="A123">
        <v>2020</v>
      </c>
      <c r="B123" t="s">
        <v>52</v>
      </c>
      <c r="C123" t="s">
        <v>26</v>
      </c>
      <c r="D123" s="1">
        <v>2054</v>
      </c>
      <c r="E123" s="1">
        <v>55673</v>
      </c>
      <c r="F123" s="2">
        <v>66821</v>
      </c>
    </row>
    <row r="124" spans="1:6" hidden="1" x14ac:dyDescent="0.3">
      <c r="A124">
        <v>2020</v>
      </c>
      <c r="B124" t="s">
        <v>52</v>
      </c>
      <c r="C124" t="s">
        <v>27</v>
      </c>
      <c r="D124" s="1">
        <v>2001</v>
      </c>
      <c r="E124" s="1">
        <v>67282</v>
      </c>
      <c r="F124" s="2">
        <v>77769</v>
      </c>
    </row>
    <row r="125" spans="1:6" hidden="1" x14ac:dyDescent="0.3">
      <c r="A125">
        <v>2020</v>
      </c>
      <c r="B125" t="s">
        <v>52</v>
      </c>
      <c r="C125" t="s">
        <v>28</v>
      </c>
      <c r="D125" s="1">
        <v>8964</v>
      </c>
      <c r="E125" s="1">
        <v>235850</v>
      </c>
      <c r="F125" s="2">
        <v>86277</v>
      </c>
    </row>
    <row r="126" spans="1:6" hidden="1" x14ac:dyDescent="0.3">
      <c r="A126">
        <v>2020</v>
      </c>
      <c r="B126" t="s">
        <v>52</v>
      </c>
      <c r="C126" t="s">
        <v>29</v>
      </c>
      <c r="D126" s="1">
        <v>1776</v>
      </c>
      <c r="E126" s="1">
        <v>27201</v>
      </c>
      <c r="F126" s="2">
        <v>58794</v>
      </c>
    </row>
    <row r="127" spans="1:6" hidden="1" x14ac:dyDescent="0.3">
      <c r="A127">
        <v>2020</v>
      </c>
      <c r="B127" t="s">
        <v>52</v>
      </c>
      <c r="C127" t="s">
        <v>30</v>
      </c>
      <c r="D127" s="1">
        <v>16292</v>
      </c>
      <c r="E127" s="1">
        <v>399337</v>
      </c>
      <c r="F127" s="2">
        <v>73103</v>
      </c>
    </row>
    <row r="128" spans="1:6" hidden="1" x14ac:dyDescent="0.3">
      <c r="A128">
        <v>2020</v>
      </c>
      <c r="B128" t="s">
        <v>52</v>
      </c>
      <c r="C128" t="s">
        <v>31</v>
      </c>
      <c r="D128" s="1">
        <v>10303</v>
      </c>
      <c r="E128" s="1">
        <v>452637</v>
      </c>
      <c r="F128" s="2">
        <v>63281</v>
      </c>
    </row>
    <row r="129" spans="1:6" hidden="1" x14ac:dyDescent="0.3">
      <c r="A129">
        <v>2020</v>
      </c>
      <c r="B129" t="s">
        <v>52</v>
      </c>
      <c r="C129" t="s">
        <v>32</v>
      </c>
      <c r="D129">
        <v>799</v>
      </c>
      <c r="E129" s="1">
        <v>25259</v>
      </c>
      <c r="F129" s="2">
        <v>57695</v>
      </c>
    </row>
    <row r="130" spans="1:6" hidden="1" x14ac:dyDescent="0.3">
      <c r="A130">
        <v>2020</v>
      </c>
      <c r="B130" t="s">
        <v>52</v>
      </c>
      <c r="C130" t="s">
        <v>33</v>
      </c>
      <c r="D130" s="1">
        <v>15453</v>
      </c>
      <c r="E130" s="1">
        <v>653028</v>
      </c>
      <c r="F130" s="2">
        <v>64995</v>
      </c>
    </row>
    <row r="131" spans="1:6" hidden="1" x14ac:dyDescent="0.3">
      <c r="A131">
        <v>2020</v>
      </c>
      <c r="B131" t="s">
        <v>52</v>
      </c>
      <c r="C131" t="s">
        <v>34</v>
      </c>
      <c r="D131" s="1">
        <v>4178</v>
      </c>
      <c r="E131" s="1">
        <v>131206</v>
      </c>
      <c r="F131" s="2">
        <v>60915</v>
      </c>
    </row>
    <row r="132" spans="1:6" hidden="1" x14ac:dyDescent="0.3">
      <c r="A132">
        <v>2020</v>
      </c>
      <c r="B132" t="s">
        <v>52</v>
      </c>
      <c r="C132" t="s">
        <v>35</v>
      </c>
      <c r="D132" s="1">
        <v>6354</v>
      </c>
      <c r="E132" s="1">
        <v>184947</v>
      </c>
      <c r="F132" s="2">
        <v>74927</v>
      </c>
    </row>
    <row r="133" spans="1:6" hidden="1" x14ac:dyDescent="0.3">
      <c r="A133">
        <v>2020</v>
      </c>
      <c r="B133" t="s">
        <v>52</v>
      </c>
      <c r="C133" t="s">
        <v>36</v>
      </c>
      <c r="D133" s="1">
        <v>14363</v>
      </c>
      <c r="E133" s="1">
        <v>537402</v>
      </c>
      <c r="F133" s="2">
        <v>66931</v>
      </c>
    </row>
    <row r="134" spans="1:6" hidden="1" x14ac:dyDescent="0.3">
      <c r="A134">
        <v>2020</v>
      </c>
      <c r="B134" t="s">
        <v>52</v>
      </c>
      <c r="C134" t="s">
        <v>37</v>
      </c>
      <c r="D134" s="1">
        <v>1516</v>
      </c>
      <c r="E134" s="1">
        <v>37411</v>
      </c>
      <c r="F134" s="2">
        <v>63645</v>
      </c>
    </row>
    <row r="135" spans="1:6" hidden="1" x14ac:dyDescent="0.3">
      <c r="A135">
        <v>2020</v>
      </c>
      <c r="B135" t="s">
        <v>52</v>
      </c>
      <c r="C135" t="s">
        <v>38</v>
      </c>
      <c r="D135" s="1">
        <v>6655</v>
      </c>
      <c r="E135" s="1">
        <v>244395</v>
      </c>
      <c r="F135" s="2">
        <v>61779</v>
      </c>
    </row>
    <row r="136" spans="1:6" hidden="1" x14ac:dyDescent="0.3">
      <c r="A136">
        <v>2020</v>
      </c>
      <c r="B136" t="s">
        <v>52</v>
      </c>
      <c r="C136" t="s">
        <v>39</v>
      </c>
      <c r="D136" s="1">
        <v>1072</v>
      </c>
      <c r="E136" s="1">
        <v>43135</v>
      </c>
      <c r="F136" s="2">
        <v>53285</v>
      </c>
    </row>
    <row r="137" spans="1:6" hidden="1" x14ac:dyDescent="0.3">
      <c r="A137">
        <v>2020</v>
      </c>
      <c r="B137" t="s">
        <v>52</v>
      </c>
      <c r="C137" t="s">
        <v>40</v>
      </c>
      <c r="D137" s="1">
        <v>7620</v>
      </c>
      <c r="E137" s="1">
        <v>334972</v>
      </c>
      <c r="F137" s="2">
        <v>63122</v>
      </c>
    </row>
    <row r="138" spans="1:6" hidden="1" x14ac:dyDescent="0.3">
      <c r="A138">
        <v>2020</v>
      </c>
      <c r="B138" t="s">
        <v>52</v>
      </c>
      <c r="C138" t="s">
        <v>41</v>
      </c>
      <c r="D138" s="1">
        <v>26257</v>
      </c>
      <c r="E138" s="1">
        <v>867807</v>
      </c>
      <c r="F138" s="2">
        <v>81206</v>
      </c>
    </row>
    <row r="139" spans="1:6" hidden="1" x14ac:dyDescent="0.3">
      <c r="A139">
        <v>2020</v>
      </c>
      <c r="B139" t="s">
        <v>52</v>
      </c>
      <c r="C139" t="s">
        <v>42</v>
      </c>
      <c r="D139" s="1">
        <v>4616</v>
      </c>
      <c r="E139" s="1">
        <v>135571</v>
      </c>
      <c r="F139" s="2">
        <v>61796</v>
      </c>
    </row>
    <row r="140" spans="1:6" hidden="1" x14ac:dyDescent="0.3">
      <c r="A140">
        <v>2020</v>
      </c>
      <c r="B140" t="s">
        <v>52</v>
      </c>
      <c r="C140" t="s">
        <v>43</v>
      </c>
      <c r="D140" s="1">
        <v>1107</v>
      </c>
      <c r="E140" s="1">
        <v>28176</v>
      </c>
      <c r="F140" s="2">
        <v>62352</v>
      </c>
    </row>
    <row r="141" spans="1:6" hidden="1" x14ac:dyDescent="0.3">
      <c r="A141">
        <v>2020</v>
      </c>
      <c r="B141" t="s">
        <v>52</v>
      </c>
      <c r="C141" t="s">
        <v>44</v>
      </c>
      <c r="D141" s="1">
        <v>7023</v>
      </c>
      <c r="E141" s="1">
        <v>232300</v>
      </c>
      <c r="F141" s="2">
        <v>63958</v>
      </c>
    </row>
    <row r="142" spans="1:6" hidden="1" x14ac:dyDescent="0.3">
      <c r="A142">
        <v>2020</v>
      </c>
      <c r="B142" t="s">
        <v>52</v>
      </c>
      <c r="C142" t="s">
        <v>45</v>
      </c>
      <c r="D142" s="1">
        <v>7882</v>
      </c>
      <c r="E142" s="1">
        <v>268553</v>
      </c>
      <c r="F142" s="2">
        <v>82000</v>
      </c>
    </row>
    <row r="143" spans="1:6" hidden="1" x14ac:dyDescent="0.3">
      <c r="A143">
        <v>2020</v>
      </c>
      <c r="B143" t="s">
        <v>52</v>
      </c>
      <c r="C143" t="s">
        <v>46</v>
      </c>
      <c r="D143" s="1">
        <v>1261</v>
      </c>
      <c r="E143" s="1">
        <v>44429</v>
      </c>
      <c r="F143" s="2">
        <v>62359</v>
      </c>
    </row>
    <row r="144" spans="1:6" hidden="1" x14ac:dyDescent="0.3">
      <c r="A144">
        <v>2020</v>
      </c>
      <c r="B144" t="s">
        <v>52</v>
      </c>
      <c r="C144" t="s">
        <v>47</v>
      </c>
      <c r="D144" s="1">
        <v>9214</v>
      </c>
      <c r="E144" s="1">
        <v>458262</v>
      </c>
      <c r="F144" s="2">
        <v>61039</v>
      </c>
    </row>
    <row r="145" spans="1:6" hidden="1" x14ac:dyDescent="0.3">
      <c r="A145">
        <v>2020</v>
      </c>
      <c r="B145" t="s">
        <v>52</v>
      </c>
      <c r="C145" t="s">
        <v>48</v>
      </c>
      <c r="D145">
        <v>620</v>
      </c>
      <c r="E145" s="1">
        <v>9580</v>
      </c>
      <c r="F145" s="2">
        <v>70308</v>
      </c>
    </row>
    <row r="146" spans="1:6" x14ac:dyDescent="0.3">
      <c r="A146">
        <v>2020</v>
      </c>
      <c r="B146" t="s">
        <v>54</v>
      </c>
      <c r="C146" t="s">
        <v>1</v>
      </c>
      <c r="D146" s="1">
        <v>32424</v>
      </c>
      <c r="E146" s="1">
        <v>372620</v>
      </c>
      <c r="F146" s="2">
        <v>45853</v>
      </c>
    </row>
    <row r="147" spans="1:6" hidden="1" x14ac:dyDescent="0.3">
      <c r="A147">
        <v>2020</v>
      </c>
      <c r="B147" t="s">
        <v>54</v>
      </c>
      <c r="C147" t="s">
        <v>2</v>
      </c>
      <c r="D147" s="1">
        <v>33859</v>
      </c>
      <c r="E147" s="1">
        <v>546143</v>
      </c>
      <c r="F147" s="2">
        <v>51498</v>
      </c>
    </row>
    <row r="148" spans="1:6" hidden="1" x14ac:dyDescent="0.3">
      <c r="A148">
        <v>2020</v>
      </c>
      <c r="B148" t="s">
        <v>54</v>
      </c>
      <c r="C148" t="s">
        <v>3</v>
      </c>
      <c r="D148" s="1">
        <v>21836</v>
      </c>
      <c r="E148" s="1">
        <v>244074</v>
      </c>
      <c r="F148" s="2">
        <v>45673</v>
      </c>
    </row>
    <row r="149" spans="1:6" hidden="1" x14ac:dyDescent="0.3">
      <c r="A149">
        <v>2020</v>
      </c>
      <c r="B149" t="s">
        <v>54</v>
      </c>
      <c r="C149" t="s">
        <v>4</v>
      </c>
      <c r="D149" s="1">
        <v>200632</v>
      </c>
      <c r="E149" s="1">
        <v>2888684</v>
      </c>
      <c r="F149" s="2">
        <v>58800</v>
      </c>
    </row>
    <row r="150" spans="1:6" hidden="1" x14ac:dyDescent="0.3">
      <c r="A150">
        <v>2020</v>
      </c>
      <c r="B150" t="s">
        <v>54</v>
      </c>
      <c r="C150" t="s">
        <v>5</v>
      </c>
      <c r="D150" s="1">
        <v>36421</v>
      </c>
      <c r="E150" s="1">
        <v>465887</v>
      </c>
      <c r="F150" s="2">
        <v>55719</v>
      </c>
    </row>
    <row r="151" spans="1:6" hidden="1" x14ac:dyDescent="0.3">
      <c r="A151">
        <v>2020</v>
      </c>
      <c r="B151" t="s">
        <v>54</v>
      </c>
      <c r="C151" t="s">
        <v>6</v>
      </c>
      <c r="D151" s="1">
        <v>24725</v>
      </c>
      <c r="E151" s="1">
        <v>276491</v>
      </c>
      <c r="F151" s="2">
        <v>55859</v>
      </c>
    </row>
    <row r="152" spans="1:6" hidden="1" x14ac:dyDescent="0.3">
      <c r="A152">
        <v>2020</v>
      </c>
      <c r="B152" t="s">
        <v>54</v>
      </c>
      <c r="C152" t="s">
        <v>7</v>
      </c>
      <c r="D152" s="1">
        <v>7050</v>
      </c>
      <c r="E152" s="1">
        <v>76267</v>
      </c>
      <c r="F152" s="2">
        <v>45667</v>
      </c>
    </row>
    <row r="153" spans="1:6" hidden="1" x14ac:dyDescent="0.3">
      <c r="A153">
        <v>2020</v>
      </c>
      <c r="B153" t="s">
        <v>54</v>
      </c>
      <c r="C153" t="s">
        <v>8</v>
      </c>
      <c r="D153" s="1">
        <v>142700</v>
      </c>
      <c r="E153" s="1">
        <v>1739110</v>
      </c>
      <c r="F153" s="2">
        <v>49391</v>
      </c>
    </row>
    <row r="154" spans="1:6" hidden="1" x14ac:dyDescent="0.3">
      <c r="A154">
        <v>2020</v>
      </c>
      <c r="B154" t="s">
        <v>54</v>
      </c>
      <c r="C154" t="s">
        <v>9</v>
      </c>
      <c r="D154" s="1">
        <v>64380</v>
      </c>
      <c r="E154" s="1">
        <v>913981</v>
      </c>
      <c r="F154" s="2">
        <v>52104</v>
      </c>
    </row>
    <row r="155" spans="1:6" hidden="1" x14ac:dyDescent="0.3">
      <c r="A155">
        <v>2020</v>
      </c>
      <c r="B155" t="s">
        <v>54</v>
      </c>
      <c r="C155" t="s">
        <v>10</v>
      </c>
      <c r="D155" s="1">
        <v>12742</v>
      </c>
      <c r="E155" s="1">
        <v>143264</v>
      </c>
      <c r="F155" s="2">
        <v>44610</v>
      </c>
    </row>
    <row r="156" spans="1:6" hidden="1" x14ac:dyDescent="0.3">
      <c r="A156">
        <v>2020</v>
      </c>
      <c r="B156" t="s">
        <v>54</v>
      </c>
      <c r="C156" t="s">
        <v>11</v>
      </c>
      <c r="D156" s="1">
        <v>78196</v>
      </c>
      <c r="E156" s="1">
        <v>1140749</v>
      </c>
      <c r="F156" s="2">
        <v>55780</v>
      </c>
    </row>
    <row r="157" spans="1:6" hidden="1" x14ac:dyDescent="0.3">
      <c r="A157">
        <v>2020</v>
      </c>
      <c r="B157" t="s">
        <v>54</v>
      </c>
      <c r="C157" t="s">
        <v>12</v>
      </c>
      <c r="D157" s="1">
        <v>40846</v>
      </c>
      <c r="E157" s="1">
        <v>583686</v>
      </c>
      <c r="F157" s="2">
        <v>45931</v>
      </c>
    </row>
    <row r="158" spans="1:6" hidden="1" x14ac:dyDescent="0.3">
      <c r="A158">
        <v>2020</v>
      </c>
      <c r="B158" t="s">
        <v>54</v>
      </c>
      <c r="C158" t="s">
        <v>13</v>
      </c>
      <c r="D158" s="1">
        <v>23479</v>
      </c>
      <c r="E158" s="1">
        <v>298376</v>
      </c>
      <c r="F158" s="2">
        <v>44146</v>
      </c>
    </row>
    <row r="159" spans="1:6" hidden="1" x14ac:dyDescent="0.3">
      <c r="A159">
        <v>2020</v>
      </c>
      <c r="B159" t="s">
        <v>54</v>
      </c>
      <c r="C159" t="s">
        <v>14</v>
      </c>
      <c r="D159" s="1">
        <v>19497</v>
      </c>
      <c r="E159" s="1">
        <v>255575</v>
      </c>
      <c r="F159" s="2">
        <v>46012</v>
      </c>
    </row>
    <row r="160" spans="1:6" hidden="1" x14ac:dyDescent="0.3">
      <c r="A160">
        <v>2020</v>
      </c>
      <c r="B160" t="s">
        <v>54</v>
      </c>
      <c r="C160" t="s">
        <v>15</v>
      </c>
      <c r="D160" s="1">
        <v>28266</v>
      </c>
      <c r="E160" s="1">
        <v>393361</v>
      </c>
      <c r="F160" s="2">
        <v>46839</v>
      </c>
    </row>
    <row r="161" spans="1:6" hidden="1" x14ac:dyDescent="0.3">
      <c r="A161">
        <v>2020</v>
      </c>
      <c r="B161" t="s">
        <v>54</v>
      </c>
      <c r="C161" t="s">
        <v>16</v>
      </c>
      <c r="D161" s="1">
        <v>31210</v>
      </c>
      <c r="E161" s="1">
        <v>358336</v>
      </c>
      <c r="F161" s="2">
        <v>46029</v>
      </c>
    </row>
    <row r="162" spans="1:6" hidden="1" x14ac:dyDescent="0.3">
      <c r="A162">
        <v>2020</v>
      </c>
      <c r="B162" t="s">
        <v>54</v>
      </c>
      <c r="C162" t="s">
        <v>17</v>
      </c>
      <c r="D162" s="1">
        <v>10546</v>
      </c>
      <c r="E162" s="1">
        <v>111483</v>
      </c>
      <c r="F162" s="2">
        <v>43084</v>
      </c>
    </row>
    <row r="163" spans="1:6" hidden="1" x14ac:dyDescent="0.3">
      <c r="A163">
        <v>2020</v>
      </c>
      <c r="B163" t="s">
        <v>54</v>
      </c>
      <c r="C163" t="s">
        <v>18</v>
      </c>
      <c r="D163" s="1">
        <v>31685</v>
      </c>
      <c r="E163" s="1">
        <v>441680</v>
      </c>
      <c r="F163" s="2">
        <v>50800</v>
      </c>
    </row>
    <row r="164" spans="1:6" hidden="1" x14ac:dyDescent="0.3">
      <c r="A164">
        <v>2020</v>
      </c>
      <c r="B164" t="s">
        <v>54</v>
      </c>
      <c r="C164" t="s">
        <v>19</v>
      </c>
      <c r="D164" s="1">
        <v>40751</v>
      </c>
      <c r="E164" s="1">
        <v>526726</v>
      </c>
      <c r="F164" s="2">
        <v>61082</v>
      </c>
    </row>
    <row r="165" spans="1:6" hidden="1" x14ac:dyDescent="0.3">
      <c r="A165">
        <v>2020</v>
      </c>
      <c r="B165" t="s">
        <v>54</v>
      </c>
      <c r="C165" t="s">
        <v>20</v>
      </c>
      <c r="D165" s="1">
        <v>55149</v>
      </c>
      <c r="E165" s="1">
        <v>745824</v>
      </c>
      <c r="F165" s="2">
        <v>51869</v>
      </c>
    </row>
    <row r="166" spans="1:6" hidden="1" x14ac:dyDescent="0.3">
      <c r="A166">
        <v>2020</v>
      </c>
      <c r="B166" t="s">
        <v>54</v>
      </c>
      <c r="C166" t="s">
        <v>21</v>
      </c>
      <c r="D166" s="1">
        <v>37255</v>
      </c>
      <c r="E166" s="1">
        <v>499190</v>
      </c>
      <c r="F166" s="2">
        <v>53843</v>
      </c>
    </row>
    <row r="167" spans="1:6" hidden="1" x14ac:dyDescent="0.3">
      <c r="A167">
        <v>2020</v>
      </c>
      <c r="B167" t="s">
        <v>54</v>
      </c>
      <c r="C167" t="s">
        <v>22</v>
      </c>
      <c r="D167" s="1">
        <v>19589</v>
      </c>
      <c r="E167" s="1">
        <v>226629</v>
      </c>
      <c r="F167" s="2">
        <v>40176</v>
      </c>
    </row>
    <row r="168" spans="1:6" hidden="1" x14ac:dyDescent="0.3">
      <c r="A168">
        <v>2020</v>
      </c>
      <c r="B168" t="s">
        <v>54</v>
      </c>
      <c r="C168" t="s">
        <v>23</v>
      </c>
      <c r="D168" s="1">
        <v>39646</v>
      </c>
      <c r="E168" s="1">
        <v>519916</v>
      </c>
      <c r="F168" s="2">
        <v>46520</v>
      </c>
    </row>
    <row r="169" spans="1:6" hidden="1" x14ac:dyDescent="0.3">
      <c r="A169">
        <v>2020</v>
      </c>
      <c r="B169" t="s">
        <v>54</v>
      </c>
      <c r="C169" t="s">
        <v>24</v>
      </c>
      <c r="D169" s="1">
        <v>9323</v>
      </c>
      <c r="E169" s="1">
        <v>89315</v>
      </c>
      <c r="F169" s="2">
        <v>43996</v>
      </c>
    </row>
    <row r="170" spans="1:6" hidden="1" x14ac:dyDescent="0.3">
      <c r="A170">
        <v>2020</v>
      </c>
      <c r="B170" t="s">
        <v>54</v>
      </c>
      <c r="C170" t="s">
        <v>25</v>
      </c>
      <c r="D170" s="1">
        <v>14748</v>
      </c>
      <c r="E170" s="1">
        <v>182745</v>
      </c>
      <c r="F170" s="2">
        <v>44095</v>
      </c>
    </row>
    <row r="171" spans="1:6" hidden="1" x14ac:dyDescent="0.3">
      <c r="A171">
        <v>2020</v>
      </c>
      <c r="B171" t="s">
        <v>54</v>
      </c>
      <c r="C171" t="s">
        <v>26</v>
      </c>
      <c r="D171" s="1">
        <v>15481</v>
      </c>
      <c r="E171" s="1">
        <v>252623</v>
      </c>
      <c r="F171" s="2">
        <v>48334</v>
      </c>
    </row>
    <row r="172" spans="1:6" hidden="1" x14ac:dyDescent="0.3">
      <c r="A172">
        <v>2020</v>
      </c>
      <c r="B172" t="s">
        <v>54</v>
      </c>
      <c r="C172" t="s">
        <v>27</v>
      </c>
      <c r="D172" s="1">
        <v>12460</v>
      </c>
      <c r="E172" s="1">
        <v>133196</v>
      </c>
      <c r="F172" s="2">
        <v>54425</v>
      </c>
    </row>
    <row r="173" spans="1:6" hidden="1" x14ac:dyDescent="0.3">
      <c r="A173">
        <v>2020</v>
      </c>
      <c r="B173" t="s">
        <v>54</v>
      </c>
      <c r="C173" t="s">
        <v>28</v>
      </c>
      <c r="D173" s="1">
        <v>54606</v>
      </c>
      <c r="E173" s="1">
        <v>820259</v>
      </c>
      <c r="F173" s="2">
        <v>58675</v>
      </c>
    </row>
    <row r="174" spans="1:6" hidden="1" x14ac:dyDescent="0.3">
      <c r="A174">
        <v>2020</v>
      </c>
      <c r="B174" t="s">
        <v>54</v>
      </c>
      <c r="C174" t="s">
        <v>29</v>
      </c>
      <c r="D174" s="1">
        <v>10949</v>
      </c>
      <c r="E174" s="1">
        <v>130261</v>
      </c>
      <c r="F174" s="2">
        <v>41086</v>
      </c>
    </row>
    <row r="175" spans="1:6" hidden="1" x14ac:dyDescent="0.3">
      <c r="A175">
        <v>2020</v>
      </c>
      <c r="B175" t="s">
        <v>54</v>
      </c>
      <c r="C175" t="s">
        <v>30</v>
      </c>
      <c r="D175" s="1">
        <v>118946</v>
      </c>
      <c r="E175" s="1">
        <v>1366746</v>
      </c>
      <c r="F175" s="2">
        <v>57939</v>
      </c>
    </row>
    <row r="176" spans="1:6" hidden="1" x14ac:dyDescent="0.3">
      <c r="A176">
        <v>2020</v>
      </c>
      <c r="B176" t="s">
        <v>54</v>
      </c>
      <c r="C176" t="s">
        <v>31</v>
      </c>
      <c r="D176" s="1">
        <v>63455</v>
      </c>
      <c r="E176" s="1">
        <v>844765</v>
      </c>
      <c r="F176" s="2">
        <v>47171</v>
      </c>
    </row>
    <row r="177" spans="1:6" hidden="1" x14ac:dyDescent="0.3">
      <c r="A177">
        <v>2020</v>
      </c>
      <c r="B177" t="s">
        <v>54</v>
      </c>
      <c r="C177" t="s">
        <v>32</v>
      </c>
      <c r="D177" s="1">
        <v>7745</v>
      </c>
      <c r="E177" s="1">
        <v>86570</v>
      </c>
      <c r="F177" s="2">
        <v>52657</v>
      </c>
    </row>
    <row r="178" spans="1:6" hidden="1" x14ac:dyDescent="0.3">
      <c r="A178">
        <v>2020</v>
      </c>
      <c r="B178" t="s">
        <v>54</v>
      </c>
      <c r="C178" t="s">
        <v>33</v>
      </c>
      <c r="D178" s="1">
        <v>68987</v>
      </c>
      <c r="E178" s="1">
        <v>998325</v>
      </c>
      <c r="F178" s="2">
        <v>48088</v>
      </c>
    </row>
    <row r="179" spans="1:6" hidden="1" x14ac:dyDescent="0.3">
      <c r="A179">
        <v>2020</v>
      </c>
      <c r="B179" t="s">
        <v>54</v>
      </c>
      <c r="C179" t="s">
        <v>34</v>
      </c>
      <c r="D179" s="1">
        <v>23912</v>
      </c>
      <c r="E179" s="1">
        <v>301828</v>
      </c>
      <c r="F179" s="2">
        <v>43388</v>
      </c>
    </row>
    <row r="180" spans="1:6" hidden="1" x14ac:dyDescent="0.3">
      <c r="A180">
        <v>2020</v>
      </c>
      <c r="B180" t="s">
        <v>54</v>
      </c>
      <c r="C180" t="s">
        <v>35</v>
      </c>
      <c r="D180" s="1">
        <v>26241</v>
      </c>
      <c r="E180" s="1">
        <v>346783</v>
      </c>
      <c r="F180" s="2">
        <v>49251</v>
      </c>
    </row>
    <row r="181" spans="1:6" hidden="1" x14ac:dyDescent="0.3">
      <c r="A181">
        <v>2020</v>
      </c>
      <c r="B181" t="s">
        <v>54</v>
      </c>
      <c r="C181" t="s">
        <v>36</v>
      </c>
      <c r="D181" s="1">
        <v>73985</v>
      </c>
      <c r="E181" s="1">
        <v>1054388</v>
      </c>
      <c r="F181" s="2">
        <v>49535</v>
      </c>
    </row>
    <row r="182" spans="1:6" hidden="1" x14ac:dyDescent="0.3">
      <c r="A182">
        <v>2020</v>
      </c>
      <c r="B182" t="s">
        <v>54</v>
      </c>
      <c r="C182" t="s">
        <v>37</v>
      </c>
      <c r="D182" s="1">
        <v>7816</v>
      </c>
      <c r="E182" s="1">
        <v>70764</v>
      </c>
      <c r="F182" s="2">
        <v>49493</v>
      </c>
    </row>
    <row r="183" spans="1:6" hidden="1" x14ac:dyDescent="0.3">
      <c r="A183">
        <v>2020</v>
      </c>
      <c r="B183" t="s">
        <v>54</v>
      </c>
      <c r="C183" t="s">
        <v>38</v>
      </c>
      <c r="D183" s="1">
        <v>31674</v>
      </c>
      <c r="E183" s="1">
        <v>400537</v>
      </c>
      <c r="F183" s="2">
        <v>43717</v>
      </c>
    </row>
    <row r="184" spans="1:6" hidden="1" x14ac:dyDescent="0.3">
      <c r="A184">
        <v>2020</v>
      </c>
      <c r="B184" t="s">
        <v>54</v>
      </c>
      <c r="C184" t="s">
        <v>39</v>
      </c>
      <c r="D184" s="1">
        <v>8068</v>
      </c>
      <c r="E184" s="1">
        <v>83179</v>
      </c>
      <c r="F184" s="2">
        <v>44162</v>
      </c>
    </row>
    <row r="185" spans="1:6" hidden="1" x14ac:dyDescent="0.3">
      <c r="A185">
        <v>2020</v>
      </c>
      <c r="B185" t="s">
        <v>54</v>
      </c>
      <c r="C185" t="s">
        <v>40</v>
      </c>
      <c r="D185" s="1">
        <v>40806</v>
      </c>
      <c r="E185" s="1">
        <v>627005</v>
      </c>
      <c r="F185" s="2">
        <v>50111</v>
      </c>
    </row>
    <row r="186" spans="1:6" hidden="1" x14ac:dyDescent="0.3">
      <c r="A186">
        <v>2020</v>
      </c>
      <c r="B186" t="s">
        <v>54</v>
      </c>
      <c r="C186" t="s">
        <v>41</v>
      </c>
      <c r="D186" s="1">
        <v>152438</v>
      </c>
      <c r="E186" s="1">
        <v>2453267</v>
      </c>
      <c r="F186" s="2">
        <v>56485</v>
      </c>
    </row>
    <row r="187" spans="1:6" hidden="1" x14ac:dyDescent="0.3">
      <c r="A187">
        <v>2020</v>
      </c>
      <c r="B187" t="s">
        <v>54</v>
      </c>
      <c r="C187" t="s">
        <v>42</v>
      </c>
      <c r="D187" s="1">
        <v>20535</v>
      </c>
      <c r="E187" s="1">
        <v>288623</v>
      </c>
      <c r="F187" s="2">
        <v>49353</v>
      </c>
    </row>
    <row r="188" spans="1:6" hidden="1" x14ac:dyDescent="0.3">
      <c r="A188">
        <v>2020</v>
      </c>
      <c r="B188" t="s">
        <v>54</v>
      </c>
      <c r="C188" t="s">
        <v>43</v>
      </c>
      <c r="D188" s="1">
        <v>5003</v>
      </c>
      <c r="E188" s="1">
        <v>49851</v>
      </c>
      <c r="F188" s="2">
        <v>45701</v>
      </c>
    </row>
    <row r="189" spans="1:6" hidden="1" x14ac:dyDescent="0.3">
      <c r="A189">
        <v>2020</v>
      </c>
      <c r="B189" t="s">
        <v>54</v>
      </c>
      <c r="C189" t="s">
        <v>44</v>
      </c>
      <c r="D189" s="1">
        <v>42564</v>
      </c>
      <c r="E189" s="1">
        <v>627729</v>
      </c>
      <c r="F189" s="2">
        <v>48371</v>
      </c>
    </row>
    <row r="190" spans="1:6" hidden="1" x14ac:dyDescent="0.3">
      <c r="A190">
        <v>2020</v>
      </c>
      <c r="B190" t="s">
        <v>54</v>
      </c>
      <c r="C190" t="s">
        <v>45</v>
      </c>
      <c r="D190" s="1">
        <v>38688</v>
      </c>
      <c r="E190" s="1">
        <v>615415</v>
      </c>
      <c r="F190" s="2">
        <v>74160</v>
      </c>
    </row>
    <row r="191" spans="1:6" hidden="1" x14ac:dyDescent="0.3">
      <c r="A191">
        <v>2020</v>
      </c>
      <c r="B191" t="s">
        <v>54</v>
      </c>
      <c r="C191" t="s">
        <v>46</v>
      </c>
      <c r="D191" s="1">
        <v>10611</v>
      </c>
      <c r="E191" s="1">
        <v>118677</v>
      </c>
      <c r="F191" s="2">
        <v>42085</v>
      </c>
    </row>
    <row r="192" spans="1:6" hidden="1" x14ac:dyDescent="0.3">
      <c r="A192">
        <v>2020</v>
      </c>
      <c r="B192" t="s">
        <v>54</v>
      </c>
      <c r="C192" t="s">
        <v>47</v>
      </c>
      <c r="D192" s="1">
        <v>35812</v>
      </c>
      <c r="E192" s="1">
        <v>517930</v>
      </c>
      <c r="F192" s="2">
        <v>45165</v>
      </c>
    </row>
    <row r="193" spans="1:6" hidden="1" x14ac:dyDescent="0.3">
      <c r="A193">
        <v>2020</v>
      </c>
      <c r="B193" t="s">
        <v>54</v>
      </c>
      <c r="C193" t="s">
        <v>48</v>
      </c>
      <c r="D193" s="1">
        <v>4840</v>
      </c>
      <c r="E193" s="1">
        <v>48509</v>
      </c>
      <c r="F193" s="2">
        <v>44879</v>
      </c>
    </row>
    <row r="194" spans="1:6" x14ac:dyDescent="0.3">
      <c r="A194">
        <v>2020</v>
      </c>
      <c r="B194" t="s">
        <v>53</v>
      </c>
      <c r="C194" t="s">
        <v>1</v>
      </c>
      <c r="D194" s="1">
        <v>2566</v>
      </c>
      <c r="E194" s="1">
        <v>19310</v>
      </c>
      <c r="F194" s="2">
        <v>69393</v>
      </c>
    </row>
    <row r="195" spans="1:6" hidden="1" x14ac:dyDescent="0.3">
      <c r="A195">
        <v>2020</v>
      </c>
      <c r="B195" t="s">
        <v>53</v>
      </c>
      <c r="C195" t="s">
        <v>2</v>
      </c>
      <c r="D195" s="1">
        <v>4017</v>
      </c>
      <c r="E195" s="1">
        <v>45513</v>
      </c>
      <c r="F195" s="2">
        <v>90871</v>
      </c>
    </row>
    <row r="196" spans="1:6" hidden="1" x14ac:dyDescent="0.3">
      <c r="A196">
        <v>2020</v>
      </c>
      <c r="B196" t="s">
        <v>53</v>
      </c>
      <c r="C196" t="s">
        <v>3</v>
      </c>
      <c r="D196" s="1">
        <v>1536</v>
      </c>
      <c r="E196" s="1">
        <v>11509</v>
      </c>
      <c r="F196" s="2">
        <v>69820</v>
      </c>
    </row>
    <row r="197" spans="1:6" hidden="1" x14ac:dyDescent="0.3">
      <c r="A197">
        <v>2020</v>
      </c>
      <c r="B197" t="s">
        <v>53</v>
      </c>
      <c r="C197" t="s">
        <v>4</v>
      </c>
      <c r="D197" s="1">
        <v>29491</v>
      </c>
      <c r="E197" s="1">
        <v>527549</v>
      </c>
      <c r="F197" s="2">
        <v>217892</v>
      </c>
    </row>
    <row r="198" spans="1:6" hidden="1" x14ac:dyDescent="0.3">
      <c r="A198">
        <v>2020</v>
      </c>
      <c r="B198" t="s">
        <v>53</v>
      </c>
      <c r="C198" t="s">
        <v>5</v>
      </c>
      <c r="D198" s="1">
        <v>4548</v>
      </c>
      <c r="E198" s="1">
        <v>74867</v>
      </c>
      <c r="F198" s="2">
        <v>123495</v>
      </c>
    </row>
    <row r="199" spans="1:6" hidden="1" x14ac:dyDescent="0.3">
      <c r="A199">
        <v>2020</v>
      </c>
      <c r="B199" t="s">
        <v>53</v>
      </c>
      <c r="C199" t="s">
        <v>6</v>
      </c>
      <c r="D199" s="1">
        <v>2880</v>
      </c>
      <c r="E199" s="1">
        <v>29237</v>
      </c>
      <c r="F199" s="2">
        <v>138917</v>
      </c>
    </row>
    <row r="200" spans="1:6" hidden="1" x14ac:dyDescent="0.3">
      <c r="A200">
        <v>2020</v>
      </c>
      <c r="B200" t="s">
        <v>53</v>
      </c>
      <c r="C200" t="s">
        <v>7</v>
      </c>
      <c r="D200">
        <v>549</v>
      </c>
      <c r="E200" s="1">
        <v>3622</v>
      </c>
      <c r="F200" s="2">
        <v>78966</v>
      </c>
    </row>
    <row r="201" spans="1:6" hidden="1" x14ac:dyDescent="0.3">
      <c r="A201">
        <v>2020</v>
      </c>
      <c r="B201" t="s">
        <v>53</v>
      </c>
      <c r="C201" t="s">
        <v>8</v>
      </c>
      <c r="D201" s="1">
        <v>12659</v>
      </c>
      <c r="E201" s="1">
        <v>130298</v>
      </c>
      <c r="F201" s="2">
        <v>93350</v>
      </c>
    </row>
    <row r="202" spans="1:6" hidden="1" x14ac:dyDescent="0.3">
      <c r="A202">
        <v>2020</v>
      </c>
      <c r="B202" t="s">
        <v>53</v>
      </c>
      <c r="C202" t="s">
        <v>9</v>
      </c>
      <c r="D202" s="1">
        <v>6010</v>
      </c>
      <c r="E202" s="1">
        <v>109190</v>
      </c>
      <c r="F202" s="2">
        <v>108735</v>
      </c>
    </row>
    <row r="203" spans="1:6" hidden="1" x14ac:dyDescent="0.3">
      <c r="A203">
        <v>2020</v>
      </c>
      <c r="B203" t="s">
        <v>53</v>
      </c>
      <c r="C203" t="s">
        <v>10</v>
      </c>
      <c r="D203" s="1">
        <v>1385</v>
      </c>
      <c r="E203" s="1">
        <v>7346</v>
      </c>
      <c r="F203" s="2">
        <v>64408</v>
      </c>
    </row>
    <row r="204" spans="1:6" hidden="1" x14ac:dyDescent="0.3">
      <c r="A204">
        <v>2020</v>
      </c>
      <c r="B204" t="s">
        <v>53</v>
      </c>
      <c r="C204" t="s">
        <v>11</v>
      </c>
      <c r="D204" s="1">
        <v>7162</v>
      </c>
      <c r="E204" s="1">
        <v>87520</v>
      </c>
      <c r="F204" s="2">
        <v>110059</v>
      </c>
    </row>
    <row r="205" spans="1:6" hidden="1" x14ac:dyDescent="0.3">
      <c r="A205">
        <v>2020</v>
      </c>
      <c r="B205" t="s">
        <v>53</v>
      </c>
      <c r="C205" t="s">
        <v>12</v>
      </c>
      <c r="D205" s="1">
        <v>2521</v>
      </c>
      <c r="E205" s="1">
        <v>26075</v>
      </c>
      <c r="F205" s="2">
        <v>67191</v>
      </c>
    </row>
    <row r="206" spans="1:6" hidden="1" x14ac:dyDescent="0.3">
      <c r="A206">
        <v>2020</v>
      </c>
      <c r="B206" t="s">
        <v>53</v>
      </c>
      <c r="C206" t="s">
        <v>13</v>
      </c>
      <c r="D206" s="1">
        <v>1811</v>
      </c>
      <c r="E206" s="1">
        <v>19135</v>
      </c>
      <c r="F206" s="2">
        <v>66858</v>
      </c>
    </row>
    <row r="207" spans="1:6" hidden="1" x14ac:dyDescent="0.3">
      <c r="A207">
        <v>2020</v>
      </c>
      <c r="B207" t="s">
        <v>53</v>
      </c>
      <c r="C207" t="s">
        <v>14</v>
      </c>
      <c r="D207" s="1">
        <v>1561</v>
      </c>
      <c r="E207" s="1">
        <v>16734</v>
      </c>
      <c r="F207" s="2">
        <v>73749</v>
      </c>
    </row>
    <row r="208" spans="1:6" hidden="1" x14ac:dyDescent="0.3">
      <c r="A208">
        <v>2020</v>
      </c>
      <c r="B208" t="s">
        <v>53</v>
      </c>
      <c r="C208" t="s">
        <v>15</v>
      </c>
      <c r="D208" s="1">
        <v>2111</v>
      </c>
      <c r="E208" s="1">
        <v>20268</v>
      </c>
      <c r="F208" s="2">
        <v>63462</v>
      </c>
    </row>
    <row r="209" spans="1:6" hidden="1" x14ac:dyDescent="0.3">
      <c r="A209">
        <v>2020</v>
      </c>
      <c r="B209" t="s">
        <v>53</v>
      </c>
      <c r="C209" t="s">
        <v>16</v>
      </c>
      <c r="D209" s="1">
        <v>1935</v>
      </c>
      <c r="E209" s="1">
        <v>18712</v>
      </c>
      <c r="F209" s="2">
        <v>65700</v>
      </c>
    </row>
    <row r="210" spans="1:6" hidden="1" x14ac:dyDescent="0.3">
      <c r="A210">
        <v>2020</v>
      </c>
      <c r="B210" t="s">
        <v>53</v>
      </c>
      <c r="C210" t="s">
        <v>17</v>
      </c>
      <c r="D210">
        <v>916</v>
      </c>
      <c r="E210" s="1">
        <v>6415</v>
      </c>
      <c r="F210" s="2">
        <v>64265</v>
      </c>
    </row>
    <row r="211" spans="1:6" hidden="1" x14ac:dyDescent="0.3">
      <c r="A211">
        <v>2020</v>
      </c>
      <c r="B211" t="s">
        <v>53</v>
      </c>
      <c r="C211" t="s">
        <v>18</v>
      </c>
      <c r="D211" s="1">
        <v>2855</v>
      </c>
      <c r="E211" s="1">
        <v>33029</v>
      </c>
      <c r="F211" s="2">
        <v>110569</v>
      </c>
    </row>
    <row r="212" spans="1:6" hidden="1" x14ac:dyDescent="0.3">
      <c r="A212">
        <v>2020</v>
      </c>
      <c r="B212" t="s">
        <v>53</v>
      </c>
      <c r="C212" t="s">
        <v>19</v>
      </c>
      <c r="D212" s="1">
        <v>6073</v>
      </c>
      <c r="E212" s="1">
        <v>89231</v>
      </c>
      <c r="F212" s="2">
        <v>146746</v>
      </c>
    </row>
    <row r="213" spans="1:6" hidden="1" x14ac:dyDescent="0.3">
      <c r="A213">
        <v>2020</v>
      </c>
      <c r="B213" t="s">
        <v>53</v>
      </c>
      <c r="C213" t="s">
        <v>20</v>
      </c>
      <c r="D213" s="1">
        <v>7671</v>
      </c>
      <c r="E213" s="1">
        <v>50511</v>
      </c>
      <c r="F213" s="2">
        <v>88745</v>
      </c>
    </row>
    <row r="214" spans="1:6" hidden="1" x14ac:dyDescent="0.3">
      <c r="A214">
        <v>2020</v>
      </c>
      <c r="B214" t="s">
        <v>53</v>
      </c>
      <c r="C214" t="s">
        <v>21</v>
      </c>
      <c r="D214" s="1">
        <v>4304</v>
      </c>
      <c r="E214" s="1">
        <v>43145</v>
      </c>
      <c r="F214" s="2">
        <v>92292</v>
      </c>
    </row>
    <row r="215" spans="1:6" hidden="1" x14ac:dyDescent="0.3">
      <c r="A215">
        <v>2020</v>
      </c>
      <c r="B215" t="s">
        <v>53</v>
      </c>
      <c r="C215" t="s">
        <v>22</v>
      </c>
      <c r="D215">
        <v>964</v>
      </c>
      <c r="E215" s="1">
        <v>9629</v>
      </c>
      <c r="F215" s="2">
        <v>54301</v>
      </c>
    </row>
    <row r="216" spans="1:6" hidden="1" x14ac:dyDescent="0.3">
      <c r="A216">
        <v>2020</v>
      </c>
      <c r="B216" t="s">
        <v>53</v>
      </c>
      <c r="C216" t="s">
        <v>23</v>
      </c>
      <c r="D216" s="1">
        <v>3562</v>
      </c>
      <c r="E216" s="1">
        <v>43675</v>
      </c>
      <c r="F216" s="2">
        <v>89327</v>
      </c>
    </row>
    <row r="217" spans="1:6" hidden="1" x14ac:dyDescent="0.3">
      <c r="A217">
        <v>2020</v>
      </c>
      <c r="B217" t="s">
        <v>53</v>
      </c>
      <c r="C217" t="s">
        <v>24</v>
      </c>
      <c r="D217">
        <v>856</v>
      </c>
      <c r="E217" s="1">
        <v>5797</v>
      </c>
      <c r="F217" s="2">
        <v>65673</v>
      </c>
    </row>
    <row r="218" spans="1:6" hidden="1" x14ac:dyDescent="0.3">
      <c r="A218">
        <v>2020</v>
      </c>
      <c r="B218" t="s">
        <v>53</v>
      </c>
      <c r="C218" t="s">
        <v>25</v>
      </c>
      <c r="D218" s="1">
        <v>1071</v>
      </c>
      <c r="E218" s="1">
        <v>16165</v>
      </c>
      <c r="F218" s="2">
        <v>76361</v>
      </c>
    </row>
    <row r="219" spans="1:6" hidden="1" x14ac:dyDescent="0.3">
      <c r="A219">
        <v>2020</v>
      </c>
      <c r="B219" t="s">
        <v>53</v>
      </c>
      <c r="C219" t="s">
        <v>26</v>
      </c>
      <c r="D219" s="1">
        <v>1609</v>
      </c>
      <c r="E219" s="1">
        <v>13306</v>
      </c>
      <c r="F219" s="2">
        <v>88353</v>
      </c>
    </row>
    <row r="220" spans="1:6" hidden="1" x14ac:dyDescent="0.3">
      <c r="A220">
        <v>2020</v>
      </c>
      <c r="B220" t="s">
        <v>53</v>
      </c>
      <c r="C220" t="s">
        <v>27</v>
      </c>
      <c r="D220" s="1">
        <v>1168</v>
      </c>
      <c r="E220" s="1">
        <v>11735</v>
      </c>
      <c r="F220" s="2">
        <v>107194</v>
      </c>
    </row>
    <row r="221" spans="1:6" hidden="1" x14ac:dyDescent="0.3">
      <c r="A221">
        <v>2020</v>
      </c>
      <c r="B221" t="s">
        <v>53</v>
      </c>
      <c r="C221" t="s">
        <v>28</v>
      </c>
      <c r="D221" s="1">
        <v>3965</v>
      </c>
      <c r="E221" s="1">
        <v>67885</v>
      </c>
      <c r="F221" s="2">
        <v>130541</v>
      </c>
    </row>
    <row r="222" spans="1:6" hidden="1" x14ac:dyDescent="0.3">
      <c r="A222">
        <v>2020</v>
      </c>
      <c r="B222" t="s">
        <v>53</v>
      </c>
      <c r="C222" t="s">
        <v>29</v>
      </c>
      <c r="D222" s="1">
        <v>1108</v>
      </c>
      <c r="E222" s="1">
        <v>9076</v>
      </c>
      <c r="F222" s="2">
        <v>62393</v>
      </c>
    </row>
    <row r="223" spans="1:6" hidden="1" x14ac:dyDescent="0.3">
      <c r="A223">
        <v>2020</v>
      </c>
      <c r="B223" t="s">
        <v>53</v>
      </c>
      <c r="C223" t="s">
        <v>30</v>
      </c>
      <c r="D223" s="1">
        <v>14380</v>
      </c>
      <c r="E223" s="1">
        <v>267749</v>
      </c>
      <c r="F223" s="2">
        <v>154357</v>
      </c>
    </row>
    <row r="224" spans="1:6" hidden="1" x14ac:dyDescent="0.3">
      <c r="A224">
        <v>2020</v>
      </c>
      <c r="B224" t="s">
        <v>53</v>
      </c>
      <c r="C224" t="s">
        <v>31</v>
      </c>
      <c r="D224" s="1">
        <v>6302</v>
      </c>
      <c r="E224" s="1">
        <v>73440</v>
      </c>
      <c r="F224" s="2">
        <v>96207</v>
      </c>
    </row>
    <row r="225" spans="1:6" hidden="1" x14ac:dyDescent="0.3">
      <c r="A225">
        <v>2020</v>
      </c>
      <c r="B225" t="s">
        <v>53</v>
      </c>
      <c r="C225" t="s">
        <v>32</v>
      </c>
      <c r="D225">
        <v>417</v>
      </c>
      <c r="E225" s="1">
        <v>5780</v>
      </c>
      <c r="F225" s="2">
        <v>79624</v>
      </c>
    </row>
    <row r="226" spans="1:6" hidden="1" x14ac:dyDescent="0.3">
      <c r="A226">
        <v>2020</v>
      </c>
      <c r="B226" t="s">
        <v>53</v>
      </c>
      <c r="C226" t="s">
        <v>33</v>
      </c>
      <c r="D226" s="1">
        <v>5303</v>
      </c>
      <c r="E226" s="1">
        <v>63865</v>
      </c>
      <c r="F226" s="2">
        <v>80052</v>
      </c>
    </row>
    <row r="227" spans="1:6" hidden="1" x14ac:dyDescent="0.3">
      <c r="A227">
        <v>2020</v>
      </c>
      <c r="B227" t="s">
        <v>53</v>
      </c>
      <c r="C227" t="s">
        <v>34</v>
      </c>
      <c r="D227" s="1">
        <v>1572</v>
      </c>
      <c r="E227" s="1">
        <v>18256</v>
      </c>
      <c r="F227" s="2">
        <v>63710</v>
      </c>
    </row>
    <row r="228" spans="1:6" hidden="1" x14ac:dyDescent="0.3">
      <c r="A228">
        <v>2020</v>
      </c>
      <c r="B228" t="s">
        <v>53</v>
      </c>
      <c r="C228" t="s">
        <v>35</v>
      </c>
      <c r="D228" s="1">
        <v>4605</v>
      </c>
      <c r="E228" s="1">
        <v>33218</v>
      </c>
      <c r="F228" s="2">
        <v>101737</v>
      </c>
    </row>
    <row r="229" spans="1:6" hidden="1" x14ac:dyDescent="0.3">
      <c r="A229">
        <v>2020</v>
      </c>
      <c r="B229" t="s">
        <v>53</v>
      </c>
      <c r="C229" t="s">
        <v>36</v>
      </c>
      <c r="D229" s="1">
        <v>5891</v>
      </c>
      <c r="E229" s="1">
        <v>82872</v>
      </c>
      <c r="F229" s="2">
        <v>107388</v>
      </c>
    </row>
    <row r="230" spans="1:6" hidden="1" x14ac:dyDescent="0.3">
      <c r="A230">
        <v>2020</v>
      </c>
      <c r="B230" t="s">
        <v>53</v>
      </c>
      <c r="C230" t="s">
        <v>37</v>
      </c>
      <c r="D230">
        <v>762</v>
      </c>
      <c r="E230" s="1">
        <v>5243</v>
      </c>
      <c r="F230" s="2">
        <v>87286</v>
      </c>
    </row>
    <row r="231" spans="1:6" hidden="1" x14ac:dyDescent="0.3">
      <c r="A231">
        <v>2020</v>
      </c>
      <c r="B231" t="s">
        <v>53</v>
      </c>
      <c r="C231" t="s">
        <v>38</v>
      </c>
      <c r="D231" s="1">
        <v>3216</v>
      </c>
      <c r="E231" s="1">
        <v>24744</v>
      </c>
      <c r="F231" s="2">
        <v>73562</v>
      </c>
    </row>
    <row r="232" spans="1:6" hidden="1" x14ac:dyDescent="0.3">
      <c r="A232">
        <v>2020</v>
      </c>
      <c r="B232" t="s">
        <v>53</v>
      </c>
      <c r="C232" t="s">
        <v>39</v>
      </c>
      <c r="D232">
        <v>606</v>
      </c>
      <c r="E232" s="1">
        <v>5074</v>
      </c>
      <c r="F232" s="2">
        <v>58069</v>
      </c>
    </row>
    <row r="233" spans="1:6" hidden="1" x14ac:dyDescent="0.3">
      <c r="A233">
        <v>2020</v>
      </c>
      <c r="B233" t="s">
        <v>53</v>
      </c>
      <c r="C233" t="s">
        <v>40</v>
      </c>
      <c r="D233" s="1">
        <v>4525</v>
      </c>
      <c r="E233" s="1">
        <v>42929</v>
      </c>
      <c r="F233" s="2">
        <v>81293</v>
      </c>
    </row>
    <row r="234" spans="1:6" hidden="1" x14ac:dyDescent="0.3">
      <c r="A234">
        <v>2020</v>
      </c>
      <c r="B234" t="s">
        <v>53</v>
      </c>
      <c r="C234" t="s">
        <v>41</v>
      </c>
      <c r="D234" s="1">
        <v>11822</v>
      </c>
      <c r="E234" s="1">
        <v>198521</v>
      </c>
      <c r="F234" s="2">
        <v>102835</v>
      </c>
    </row>
    <row r="235" spans="1:6" hidden="1" x14ac:dyDescent="0.3">
      <c r="A235">
        <v>2020</v>
      </c>
      <c r="B235" t="s">
        <v>53</v>
      </c>
      <c r="C235" t="s">
        <v>42</v>
      </c>
      <c r="D235" s="1">
        <v>3177</v>
      </c>
      <c r="E235" s="1">
        <v>37222</v>
      </c>
      <c r="F235" s="2">
        <v>96974</v>
      </c>
    </row>
    <row r="236" spans="1:6" hidden="1" x14ac:dyDescent="0.3">
      <c r="A236">
        <v>2020</v>
      </c>
      <c r="B236" t="s">
        <v>53</v>
      </c>
      <c r="C236" t="s">
        <v>43</v>
      </c>
      <c r="D236">
        <v>584</v>
      </c>
      <c r="E236" s="1">
        <v>3961</v>
      </c>
      <c r="F236" s="2">
        <v>68605</v>
      </c>
    </row>
    <row r="237" spans="1:6" hidden="1" x14ac:dyDescent="0.3">
      <c r="A237">
        <v>2020</v>
      </c>
      <c r="B237" t="s">
        <v>53</v>
      </c>
      <c r="C237" t="s">
        <v>44</v>
      </c>
      <c r="D237" s="1">
        <v>4875</v>
      </c>
      <c r="E237" s="1">
        <v>64840</v>
      </c>
      <c r="F237" s="2">
        <v>117848</v>
      </c>
    </row>
    <row r="238" spans="1:6" hidden="1" x14ac:dyDescent="0.3">
      <c r="A238">
        <v>2020</v>
      </c>
      <c r="B238" t="s">
        <v>53</v>
      </c>
      <c r="C238" t="s">
        <v>45</v>
      </c>
      <c r="D238" s="1">
        <v>5419</v>
      </c>
      <c r="E238" s="1">
        <v>148556</v>
      </c>
      <c r="F238" s="2">
        <v>242273</v>
      </c>
    </row>
    <row r="239" spans="1:6" hidden="1" x14ac:dyDescent="0.3">
      <c r="A239">
        <v>2020</v>
      </c>
      <c r="B239" t="s">
        <v>53</v>
      </c>
      <c r="C239" t="s">
        <v>46</v>
      </c>
      <c r="D239">
        <v>825</v>
      </c>
      <c r="E239" s="1">
        <v>7215</v>
      </c>
      <c r="F239" s="2">
        <v>58063</v>
      </c>
    </row>
    <row r="240" spans="1:6" hidden="1" x14ac:dyDescent="0.3">
      <c r="A240">
        <v>2020</v>
      </c>
      <c r="B240" t="s">
        <v>53</v>
      </c>
      <c r="C240" t="s">
        <v>47</v>
      </c>
      <c r="D240" s="1">
        <v>2400</v>
      </c>
      <c r="E240" s="1">
        <v>44846</v>
      </c>
      <c r="F240" s="2">
        <v>88336</v>
      </c>
    </row>
    <row r="241" spans="1:6" hidden="1" x14ac:dyDescent="0.3">
      <c r="A241">
        <v>2020</v>
      </c>
      <c r="B241" t="s">
        <v>53</v>
      </c>
      <c r="C241" t="s">
        <v>48</v>
      </c>
      <c r="D241">
        <v>428</v>
      </c>
      <c r="E241" s="1">
        <v>3000</v>
      </c>
      <c r="F241" s="2">
        <v>54299</v>
      </c>
    </row>
    <row r="242" spans="1:6" x14ac:dyDescent="0.3">
      <c r="A242">
        <v>2020</v>
      </c>
      <c r="B242" t="s">
        <v>56</v>
      </c>
      <c r="C242" t="s">
        <v>1</v>
      </c>
      <c r="D242" s="1">
        <v>13880</v>
      </c>
      <c r="E242" s="1">
        <v>94715</v>
      </c>
      <c r="F242" s="2">
        <v>75982</v>
      </c>
    </row>
    <row r="243" spans="1:6" hidden="1" x14ac:dyDescent="0.3">
      <c r="A243">
        <v>2020</v>
      </c>
      <c r="B243" t="s">
        <v>56</v>
      </c>
      <c r="C243" t="s">
        <v>2</v>
      </c>
      <c r="D243" s="1">
        <v>20707</v>
      </c>
      <c r="E243" s="1">
        <v>225922</v>
      </c>
      <c r="F243" s="2">
        <v>82956</v>
      </c>
    </row>
    <row r="244" spans="1:6" hidden="1" x14ac:dyDescent="0.3">
      <c r="A244">
        <v>2020</v>
      </c>
      <c r="B244" t="s">
        <v>56</v>
      </c>
      <c r="C244" t="s">
        <v>3</v>
      </c>
      <c r="D244" s="1">
        <v>8906</v>
      </c>
      <c r="E244" s="1">
        <v>51950</v>
      </c>
      <c r="F244" s="2">
        <v>65321</v>
      </c>
    </row>
    <row r="245" spans="1:6" hidden="1" x14ac:dyDescent="0.3">
      <c r="A245">
        <v>2020</v>
      </c>
      <c r="B245" t="s">
        <v>56</v>
      </c>
      <c r="C245" t="s">
        <v>4</v>
      </c>
      <c r="D245" s="1">
        <v>112775</v>
      </c>
      <c r="E245" s="1">
        <v>817007</v>
      </c>
      <c r="F245" s="2">
        <v>124107</v>
      </c>
    </row>
    <row r="246" spans="1:6" hidden="1" x14ac:dyDescent="0.3">
      <c r="A246">
        <v>2020</v>
      </c>
      <c r="B246" t="s">
        <v>56</v>
      </c>
      <c r="C246" t="s">
        <v>5</v>
      </c>
      <c r="D246" s="1">
        <v>25139</v>
      </c>
      <c r="E246" s="1">
        <v>165271</v>
      </c>
      <c r="F246" s="2">
        <v>97276</v>
      </c>
    </row>
    <row r="247" spans="1:6" hidden="1" x14ac:dyDescent="0.3">
      <c r="A247">
        <v>2020</v>
      </c>
      <c r="B247" t="s">
        <v>56</v>
      </c>
      <c r="C247" t="s">
        <v>6</v>
      </c>
      <c r="D247" s="1">
        <v>11223</v>
      </c>
      <c r="E247" s="1">
        <v>118168</v>
      </c>
      <c r="F247" s="2">
        <v>165086</v>
      </c>
    </row>
    <row r="248" spans="1:6" hidden="1" x14ac:dyDescent="0.3">
      <c r="A248">
        <v>2020</v>
      </c>
      <c r="B248" t="s">
        <v>56</v>
      </c>
      <c r="C248" t="s">
        <v>7</v>
      </c>
      <c r="D248" s="1">
        <v>3005</v>
      </c>
      <c r="E248" s="1">
        <v>47390</v>
      </c>
      <c r="F248" s="2">
        <v>103154</v>
      </c>
    </row>
    <row r="249" spans="1:6" hidden="1" x14ac:dyDescent="0.3">
      <c r="A249">
        <v>2020</v>
      </c>
      <c r="B249" t="s">
        <v>56</v>
      </c>
      <c r="C249" t="s">
        <v>8</v>
      </c>
      <c r="D249" s="1">
        <v>80956</v>
      </c>
      <c r="E249" s="1">
        <v>586706</v>
      </c>
      <c r="F249" s="2">
        <v>84307</v>
      </c>
    </row>
    <row r="250" spans="1:6" hidden="1" x14ac:dyDescent="0.3">
      <c r="A250">
        <v>2020</v>
      </c>
      <c r="B250" t="s">
        <v>56</v>
      </c>
      <c r="C250" t="s">
        <v>9</v>
      </c>
      <c r="D250" s="1">
        <v>28810</v>
      </c>
      <c r="E250" s="1">
        <v>242175</v>
      </c>
      <c r="F250" s="2">
        <v>93145</v>
      </c>
    </row>
    <row r="251" spans="1:6" hidden="1" x14ac:dyDescent="0.3">
      <c r="A251">
        <v>2020</v>
      </c>
      <c r="B251" t="s">
        <v>56</v>
      </c>
      <c r="C251" t="s">
        <v>10</v>
      </c>
      <c r="D251" s="1">
        <v>6508</v>
      </c>
      <c r="E251" s="1">
        <v>34249</v>
      </c>
      <c r="F251" s="2">
        <v>68833</v>
      </c>
    </row>
    <row r="252" spans="1:6" hidden="1" x14ac:dyDescent="0.3">
      <c r="A252">
        <v>2020</v>
      </c>
      <c r="B252" t="s">
        <v>56</v>
      </c>
      <c r="C252" t="s">
        <v>11</v>
      </c>
      <c r="D252" s="1">
        <v>33063</v>
      </c>
      <c r="E252" s="1">
        <v>376539</v>
      </c>
      <c r="F252" s="2">
        <v>121634</v>
      </c>
    </row>
    <row r="253" spans="1:6" hidden="1" x14ac:dyDescent="0.3">
      <c r="A253">
        <v>2020</v>
      </c>
      <c r="B253" t="s">
        <v>56</v>
      </c>
      <c r="C253" t="s">
        <v>12</v>
      </c>
      <c r="D253" s="1">
        <v>17574</v>
      </c>
      <c r="E253" s="1">
        <v>133449</v>
      </c>
      <c r="F253" s="2">
        <v>72283</v>
      </c>
    </row>
    <row r="254" spans="1:6" hidden="1" x14ac:dyDescent="0.3">
      <c r="A254">
        <v>2020</v>
      </c>
      <c r="B254" t="s">
        <v>56</v>
      </c>
      <c r="C254" t="s">
        <v>13</v>
      </c>
      <c r="D254" s="1">
        <v>10731</v>
      </c>
      <c r="E254" s="1">
        <v>109283</v>
      </c>
      <c r="F254" s="2">
        <v>81131</v>
      </c>
    </row>
    <row r="255" spans="1:6" hidden="1" x14ac:dyDescent="0.3">
      <c r="A255">
        <v>2020</v>
      </c>
      <c r="B255" t="s">
        <v>56</v>
      </c>
      <c r="C255" t="s">
        <v>14</v>
      </c>
      <c r="D255" s="1">
        <v>8752</v>
      </c>
      <c r="E255" s="1">
        <v>73310</v>
      </c>
      <c r="F255" s="2">
        <v>75889</v>
      </c>
    </row>
    <row r="256" spans="1:6" hidden="1" x14ac:dyDescent="0.3">
      <c r="A256">
        <v>2020</v>
      </c>
      <c r="B256" t="s">
        <v>56</v>
      </c>
      <c r="C256" t="s">
        <v>15</v>
      </c>
      <c r="D256" s="1">
        <v>11729</v>
      </c>
      <c r="E256" s="1">
        <v>92079</v>
      </c>
      <c r="F256" s="2">
        <v>75177</v>
      </c>
    </row>
    <row r="257" spans="1:6" hidden="1" x14ac:dyDescent="0.3">
      <c r="A257">
        <v>2020</v>
      </c>
      <c r="B257" t="s">
        <v>56</v>
      </c>
      <c r="C257" t="s">
        <v>16</v>
      </c>
      <c r="D257" s="1">
        <v>14229</v>
      </c>
      <c r="E257" s="1">
        <v>81149</v>
      </c>
      <c r="F257" s="2">
        <v>69409</v>
      </c>
    </row>
    <row r="258" spans="1:6" hidden="1" x14ac:dyDescent="0.3">
      <c r="A258">
        <v>2020</v>
      </c>
      <c r="B258" t="s">
        <v>56</v>
      </c>
      <c r="C258" t="s">
        <v>17</v>
      </c>
      <c r="D258" s="1">
        <v>3926</v>
      </c>
      <c r="E258" s="1">
        <v>30107</v>
      </c>
      <c r="F258" s="2">
        <v>75870</v>
      </c>
    </row>
    <row r="259" spans="1:6" hidden="1" x14ac:dyDescent="0.3">
      <c r="A259">
        <v>2020</v>
      </c>
      <c r="B259" t="s">
        <v>56</v>
      </c>
      <c r="C259" t="s">
        <v>18</v>
      </c>
      <c r="D259" s="1">
        <v>15692</v>
      </c>
      <c r="E259" s="1">
        <v>129771</v>
      </c>
      <c r="F259" s="2">
        <v>110159</v>
      </c>
    </row>
    <row r="260" spans="1:6" hidden="1" x14ac:dyDescent="0.3">
      <c r="A260">
        <v>2020</v>
      </c>
      <c r="B260" t="s">
        <v>56</v>
      </c>
      <c r="C260" t="s">
        <v>19</v>
      </c>
      <c r="D260" s="1">
        <v>18137</v>
      </c>
      <c r="E260" s="1">
        <v>212062</v>
      </c>
      <c r="F260" s="2">
        <v>159120</v>
      </c>
    </row>
    <row r="261" spans="1:6" hidden="1" x14ac:dyDescent="0.3">
      <c r="A261">
        <v>2020</v>
      </c>
      <c r="B261" t="s">
        <v>56</v>
      </c>
      <c r="C261" t="s">
        <v>20</v>
      </c>
      <c r="D261" s="1">
        <v>20626</v>
      </c>
      <c r="E261" s="1">
        <v>207448</v>
      </c>
      <c r="F261" s="2">
        <v>81720</v>
      </c>
    </row>
    <row r="262" spans="1:6" hidden="1" x14ac:dyDescent="0.3">
      <c r="A262">
        <v>2020</v>
      </c>
      <c r="B262" t="s">
        <v>56</v>
      </c>
      <c r="C262" t="s">
        <v>21</v>
      </c>
      <c r="D262" s="1">
        <v>16134</v>
      </c>
      <c r="E262" s="1">
        <v>179728</v>
      </c>
      <c r="F262" s="2">
        <v>104989</v>
      </c>
    </row>
    <row r="263" spans="1:6" hidden="1" x14ac:dyDescent="0.3">
      <c r="A263">
        <v>2020</v>
      </c>
      <c r="B263" t="s">
        <v>56</v>
      </c>
      <c r="C263" t="s">
        <v>22</v>
      </c>
      <c r="D263" s="1">
        <v>7984</v>
      </c>
      <c r="E263" s="1">
        <v>41912</v>
      </c>
      <c r="F263" s="2">
        <v>59263</v>
      </c>
    </row>
    <row r="264" spans="1:6" hidden="1" x14ac:dyDescent="0.3">
      <c r="A264">
        <v>2020</v>
      </c>
      <c r="B264" t="s">
        <v>56</v>
      </c>
      <c r="C264" t="s">
        <v>23</v>
      </c>
      <c r="D264" s="1">
        <v>18815</v>
      </c>
      <c r="E264" s="1">
        <v>165564</v>
      </c>
      <c r="F264" s="2">
        <v>82664</v>
      </c>
    </row>
    <row r="265" spans="1:6" hidden="1" x14ac:dyDescent="0.3">
      <c r="A265">
        <v>2020</v>
      </c>
      <c r="B265" t="s">
        <v>56</v>
      </c>
      <c r="C265" t="s">
        <v>24</v>
      </c>
      <c r="D265" s="1">
        <v>4557</v>
      </c>
      <c r="E265" s="1">
        <v>21986</v>
      </c>
      <c r="F265" s="2">
        <v>67330</v>
      </c>
    </row>
    <row r="266" spans="1:6" hidden="1" x14ac:dyDescent="0.3">
      <c r="A266">
        <v>2020</v>
      </c>
      <c r="B266" t="s">
        <v>56</v>
      </c>
      <c r="C266" t="s">
        <v>25</v>
      </c>
      <c r="D266" s="1">
        <v>7000</v>
      </c>
      <c r="E266" s="1">
        <v>66588</v>
      </c>
      <c r="F266" s="2">
        <v>74942</v>
      </c>
    </row>
    <row r="267" spans="1:6" hidden="1" x14ac:dyDescent="0.3">
      <c r="A267">
        <v>2020</v>
      </c>
      <c r="B267" t="s">
        <v>56</v>
      </c>
      <c r="C267" t="s">
        <v>26</v>
      </c>
      <c r="D267" s="1">
        <v>9293</v>
      </c>
      <c r="E267" s="1">
        <v>62325</v>
      </c>
      <c r="F267" s="2">
        <v>79236</v>
      </c>
    </row>
    <row r="268" spans="1:6" hidden="1" x14ac:dyDescent="0.3">
      <c r="A268">
        <v>2020</v>
      </c>
      <c r="B268" t="s">
        <v>56</v>
      </c>
      <c r="C268" t="s">
        <v>27</v>
      </c>
      <c r="D268" s="1">
        <v>3946</v>
      </c>
      <c r="E268" s="1">
        <v>33027</v>
      </c>
      <c r="F268" s="2">
        <v>109751</v>
      </c>
    </row>
    <row r="269" spans="1:6" hidden="1" x14ac:dyDescent="0.3">
      <c r="A269">
        <v>2020</v>
      </c>
      <c r="B269" t="s">
        <v>56</v>
      </c>
      <c r="C269" t="s">
        <v>28</v>
      </c>
      <c r="D269" s="1">
        <v>20469</v>
      </c>
      <c r="E269" s="1">
        <v>235676</v>
      </c>
      <c r="F269" s="2">
        <v>127870</v>
      </c>
    </row>
    <row r="270" spans="1:6" hidden="1" x14ac:dyDescent="0.3">
      <c r="A270">
        <v>2020</v>
      </c>
      <c r="B270" t="s">
        <v>56</v>
      </c>
      <c r="C270" t="s">
        <v>29</v>
      </c>
      <c r="D270" s="1">
        <v>5600</v>
      </c>
      <c r="E270" s="1">
        <v>32608</v>
      </c>
      <c r="F270" s="2">
        <v>62343</v>
      </c>
    </row>
    <row r="271" spans="1:6" hidden="1" x14ac:dyDescent="0.3">
      <c r="A271">
        <v>2020</v>
      </c>
      <c r="B271" t="s">
        <v>56</v>
      </c>
      <c r="C271" t="s">
        <v>30</v>
      </c>
      <c r="D271" s="1">
        <v>63948</v>
      </c>
      <c r="E271" s="1">
        <v>700031</v>
      </c>
      <c r="F271" s="2">
        <v>207014</v>
      </c>
    </row>
    <row r="272" spans="1:6" hidden="1" x14ac:dyDescent="0.3">
      <c r="A272">
        <v>2020</v>
      </c>
      <c r="B272" t="s">
        <v>56</v>
      </c>
      <c r="C272" t="s">
        <v>31</v>
      </c>
      <c r="D272" s="1">
        <v>30275</v>
      </c>
      <c r="E272" s="1">
        <v>251672</v>
      </c>
      <c r="F272" s="2">
        <v>97234</v>
      </c>
    </row>
    <row r="273" spans="1:6" hidden="1" x14ac:dyDescent="0.3">
      <c r="A273">
        <v>2020</v>
      </c>
      <c r="B273" t="s">
        <v>56</v>
      </c>
      <c r="C273" t="s">
        <v>32</v>
      </c>
      <c r="D273" s="1">
        <v>3042</v>
      </c>
      <c r="E273" s="1">
        <v>22496</v>
      </c>
      <c r="F273" s="2">
        <v>69243</v>
      </c>
    </row>
    <row r="274" spans="1:6" hidden="1" x14ac:dyDescent="0.3">
      <c r="A274">
        <v>2020</v>
      </c>
      <c r="B274" t="s">
        <v>56</v>
      </c>
      <c r="C274" t="s">
        <v>33</v>
      </c>
      <c r="D274" s="1">
        <v>29307</v>
      </c>
      <c r="E274" s="1">
        <v>287990</v>
      </c>
      <c r="F274" s="2">
        <v>82336</v>
      </c>
    </row>
    <row r="275" spans="1:6" hidden="1" x14ac:dyDescent="0.3">
      <c r="A275">
        <v>2020</v>
      </c>
      <c r="B275" t="s">
        <v>56</v>
      </c>
      <c r="C275" t="s">
        <v>34</v>
      </c>
      <c r="D275" s="1">
        <v>11701</v>
      </c>
      <c r="E275" s="1">
        <v>74614</v>
      </c>
      <c r="F275" s="2">
        <v>64030</v>
      </c>
    </row>
    <row r="276" spans="1:6" hidden="1" x14ac:dyDescent="0.3">
      <c r="A276">
        <v>2020</v>
      </c>
      <c r="B276" t="s">
        <v>56</v>
      </c>
      <c r="C276" t="s">
        <v>35</v>
      </c>
      <c r="D276" s="1">
        <v>13352</v>
      </c>
      <c r="E276" s="1">
        <v>83937</v>
      </c>
      <c r="F276" s="2">
        <v>80727</v>
      </c>
    </row>
    <row r="277" spans="1:6" hidden="1" x14ac:dyDescent="0.3">
      <c r="A277">
        <v>2020</v>
      </c>
      <c r="B277" t="s">
        <v>56</v>
      </c>
      <c r="C277" t="s">
        <v>36</v>
      </c>
      <c r="D277" s="1">
        <v>29714</v>
      </c>
      <c r="E277" s="1">
        <v>325571</v>
      </c>
      <c r="F277" s="2">
        <v>97231</v>
      </c>
    </row>
    <row r="278" spans="1:6" hidden="1" x14ac:dyDescent="0.3">
      <c r="A278">
        <v>2020</v>
      </c>
      <c r="B278" t="s">
        <v>56</v>
      </c>
      <c r="C278" t="s">
        <v>37</v>
      </c>
      <c r="D278" s="1">
        <v>3038</v>
      </c>
      <c r="E278" s="1">
        <v>31304</v>
      </c>
      <c r="F278" s="2">
        <v>100316</v>
      </c>
    </row>
    <row r="279" spans="1:6" hidden="1" x14ac:dyDescent="0.3">
      <c r="A279">
        <v>2020</v>
      </c>
      <c r="B279" t="s">
        <v>56</v>
      </c>
      <c r="C279" t="s">
        <v>38</v>
      </c>
      <c r="D279" s="1">
        <v>15078</v>
      </c>
      <c r="E279" s="1">
        <v>101637</v>
      </c>
      <c r="F279" s="2">
        <v>71361</v>
      </c>
    </row>
    <row r="280" spans="1:6" hidden="1" x14ac:dyDescent="0.3">
      <c r="A280">
        <v>2020</v>
      </c>
      <c r="B280" t="s">
        <v>56</v>
      </c>
      <c r="C280" t="s">
        <v>39</v>
      </c>
      <c r="D280" s="1">
        <v>3397</v>
      </c>
      <c r="E280" s="1">
        <v>27809</v>
      </c>
      <c r="F280" s="2">
        <v>69345</v>
      </c>
    </row>
    <row r="281" spans="1:6" hidden="1" x14ac:dyDescent="0.3">
      <c r="A281">
        <v>2020</v>
      </c>
      <c r="B281" t="s">
        <v>56</v>
      </c>
      <c r="C281" t="s">
        <v>40</v>
      </c>
      <c r="D281" s="1">
        <v>16893</v>
      </c>
      <c r="E281" s="1">
        <v>155926</v>
      </c>
      <c r="F281" s="2">
        <v>85116</v>
      </c>
    </row>
    <row r="282" spans="1:6" hidden="1" x14ac:dyDescent="0.3">
      <c r="A282">
        <v>2020</v>
      </c>
      <c r="B282" t="s">
        <v>56</v>
      </c>
      <c r="C282" t="s">
        <v>41</v>
      </c>
      <c r="D282" s="1">
        <v>78940</v>
      </c>
      <c r="E282" s="1">
        <v>778554</v>
      </c>
      <c r="F282" s="2">
        <v>92477</v>
      </c>
    </row>
    <row r="283" spans="1:6" hidden="1" x14ac:dyDescent="0.3">
      <c r="A283">
        <v>2020</v>
      </c>
      <c r="B283" t="s">
        <v>56</v>
      </c>
      <c r="C283" t="s">
        <v>42</v>
      </c>
      <c r="D283" s="1">
        <v>12580</v>
      </c>
      <c r="E283" s="1">
        <v>93379</v>
      </c>
      <c r="F283" s="2">
        <v>79806</v>
      </c>
    </row>
    <row r="284" spans="1:6" hidden="1" x14ac:dyDescent="0.3">
      <c r="A284">
        <v>2020</v>
      </c>
      <c r="B284" t="s">
        <v>56</v>
      </c>
      <c r="C284" t="s">
        <v>43</v>
      </c>
      <c r="D284" s="1">
        <v>1719</v>
      </c>
      <c r="E284" s="1">
        <v>11578</v>
      </c>
      <c r="F284" s="2">
        <v>80135</v>
      </c>
    </row>
    <row r="285" spans="1:6" hidden="1" x14ac:dyDescent="0.3">
      <c r="A285">
        <v>2020</v>
      </c>
      <c r="B285" t="s">
        <v>56</v>
      </c>
      <c r="C285" t="s">
        <v>44</v>
      </c>
      <c r="D285" s="1">
        <v>22750</v>
      </c>
      <c r="E285" s="1">
        <v>195671</v>
      </c>
      <c r="F285" s="2">
        <v>97246</v>
      </c>
    </row>
    <row r="286" spans="1:6" hidden="1" x14ac:dyDescent="0.3">
      <c r="A286">
        <v>2020</v>
      </c>
      <c r="B286" t="s">
        <v>56</v>
      </c>
      <c r="C286" t="s">
        <v>45</v>
      </c>
      <c r="D286" s="1">
        <v>18828</v>
      </c>
      <c r="E286" s="1">
        <v>147772</v>
      </c>
      <c r="F286" s="2">
        <v>95674</v>
      </c>
    </row>
    <row r="287" spans="1:6" hidden="1" x14ac:dyDescent="0.3">
      <c r="A287">
        <v>2020</v>
      </c>
      <c r="B287" t="s">
        <v>56</v>
      </c>
      <c r="C287" t="s">
        <v>46</v>
      </c>
      <c r="D287" s="1">
        <v>4042</v>
      </c>
      <c r="E287" s="1">
        <v>24190</v>
      </c>
      <c r="F287" s="2">
        <v>56764</v>
      </c>
    </row>
    <row r="288" spans="1:6" hidden="1" x14ac:dyDescent="0.3">
      <c r="A288">
        <v>2020</v>
      </c>
      <c r="B288" t="s">
        <v>56</v>
      </c>
      <c r="C288" t="s">
        <v>47</v>
      </c>
      <c r="D288" s="1">
        <v>14688</v>
      </c>
      <c r="E288" s="1">
        <v>148829</v>
      </c>
      <c r="F288" s="2">
        <v>80470</v>
      </c>
    </row>
    <row r="289" spans="1:6" hidden="1" x14ac:dyDescent="0.3">
      <c r="A289">
        <v>2020</v>
      </c>
      <c r="B289" t="s">
        <v>56</v>
      </c>
      <c r="C289" t="s">
        <v>48</v>
      </c>
      <c r="D289" s="1">
        <v>2353</v>
      </c>
      <c r="E289" s="1">
        <v>10919</v>
      </c>
      <c r="F289" s="2">
        <v>64480</v>
      </c>
    </row>
    <row r="290" spans="1:6" x14ac:dyDescent="0.3">
      <c r="A290">
        <v>2020</v>
      </c>
      <c r="B290" t="s">
        <v>57</v>
      </c>
      <c r="C290" t="s">
        <v>1</v>
      </c>
      <c r="D290" s="1">
        <v>22875</v>
      </c>
      <c r="E290" s="1">
        <v>242419</v>
      </c>
      <c r="F290" s="2">
        <v>62111</v>
      </c>
    </row>
    <row r="291" spans="1:6" hidden="1" x14ac:dyDescent="0.3">
      <c r="A291">
        <v>2020</v>
      </c>
      <c r="B291" t="s">
        <v>57</v>
      </c>
      <c r="C291" t="s">
        <v>2</v>
      </c>
      <c r="D291" s="1">
        <v>40867</v>
      </c>
      <c r="E291" s="1">
        <v>431379</v>
      </c>
      <c r="F291" s="2">
        <v>63180</v>
      </c>
    </row>
    <row r="292" spans="1:6" hidden="1" x14ac:dyDescent="0.3">
      <c r="A292">
        <v>2020</v>
      </c>
      <c r="B292" t="s">
        <v>57</v>
      </c>
      <c r="C292" t="s">
        <v>3</v>
      </c>
      <c r="D292" s="1">
        <v>15490</v>
      </c>
      <c r="E292" s="1">
        <v>139300</v>
      </c>
      <c r="F292" s="2">
        <v>68067</v>
      </c>
    </row>
    <row r="293" spans="1:6" hidden="1" x14ac:dyDescent="0.3">
      <c r="A293">
        <v>2020</v>
      </c>
      <c r="B293" t="s">
        <v>57</v>
      </c>
      <c r="C293" t="s">
        <v>4</v>
      </c>
      <c r="D293" s="1">
        <v>221985</v>
      </c>
      <c r="E293" s="1">
        <v>2600604</v>
      </c>
      <c r="F293" s="2">
        <v>106486</v>
      </c>
    </row>
    <row r="294" spans="1:6" hidden="1" x14ac:dyDescent="0.3">
      <c r="A294">
        <v>2020</v>
      </c>
      <c r="B294" t="s">
        <v>57</v>
      </c>
      <c r="C294" t="s">
        <v>5</v>
      </c>
      <c r="D294" s="1">
        <v>58286</v>
      </c>
      <c r="E294" s="1">
        <v>430367</v>
      </c>
      <c r="F294" s="2">
        <v>90744</v>
      </c>
    </row>
    <row r="295" spans="1:6" hidden="1" x14ac:dyDescent="0.3">
      <c r="A295">
        <v>2020</v>
      </c>
      <c r="B295" t="s">
        <v>57</v>
      </c>
      <c r="C295" t="s">
        <v>6</v>
      </c>
      <c r="D295" s="1">
        <v>24131</v>
      </c>
      <c r="E295" s="1">
        <v>206629</v>
      </c>
      <c r="F295" s="2">
        <v>95714</v>
      </c>
    </row>
    <row r="296" spans="1:6" hidden="1" x14ac:dyDescent="0.3">
      <c r="A296">
        <v>2020</v>
      </c>
      <c r="B296" t="s">
        <v>57</v>
      </c>
      <c r="C296" t="s">
        <v>7</v>
      </c>
      <c r="D296" s="1">
        <v>9766</v>
      </c>
      <c r="E296" s="1">
        <v>61669</v>
      </c>
      <c r="F296" s="2">
        <v>85651</v>
      </c>
    </row>
    <row r="297" spans="1:6" hidden="1" x14ac:dyDescent="0.3">
      <c r="A297">
        <v>2020</v>
      </c>
      <c r="B297" t="s">
        <v>57</v>
      </c>
      <c r="C297" t="s">
        <v>8</v>
      </c>
      <c r="D297" s="1">
        <v>179893</v>
      </c>
      <c r="E297" s="1">
        <v>1358317</v>
      </c>
      <c r="F297" s="2">
        <v>68223</v>
      </c>
    </row>
    <row r="298" spans="1:6" hidden="1" x14ac:dyDescent="0.3">
      <c r="A298">
        <v>2020</v>
      </c>
      <c r="B298" t="s">
        <v>57</v>
      </c>
      <c r="C298" t="s">
        <v>9</v>
      </c>
      <c r="D298" s="1">
        <v>60683</v>
      </c>
      <c r="E298" s="1">
        <v>692452</v>
      </c>
      <c r="F298" s="2">
        <v>76331</v>
      </c>
    </row>
    <row r="299" spans="1:6" hidden="1" x14ac:dyDescent="0.3">
      <c r="A299">
        <v>2020</v>
      </c>
      <c r="B299" t="s">
        <v>57</v>
      </c>
      <c r="C299" t="s">
        <v>10</v>
      </c>
      <c r="D299" s="1">
        <v>12911</v>
      </c>
      <c r="E299" s="1">
        <v>97097</v>
      </c>
      <c r="F299" s="2">
        <v>59743</v>
      </c>
    </row>
    <row r="300" spans="1:6" hidden="1" x14ac:dyDescent="0.3">
      <c r="A300">
        <v>2020</v>
      </c>
      <c r="B300" t="s">
        <v>57</v>
      </c>
      <c r="C300" t="s">
        <v>11</v>
      </c>
      <c r="D300" s="1">
        <v>75904</v>
      </c>
      <c r="E300" s="1">
        <v>892150</v>
      </c>
      <c r="F300" s="2">
        <v>83889</v>
      </c>
    </row>
    <row r="301" spans="1:6" hidden="1" x14ac:dyDescent="0.3">
      <c r="A301">
        <v>2020</v>
      </c>
      <c r="B301" t="s">
        <v>57</v>
      </c>
      <c r="C301" t="s">
        <v>12</v>
      </c>
      <c r="D301" s="1">
        <v>32143</v>
      </c>
      <c r="E301" s="1">
        <v>326745</v>
      </c>
      <c r="F301" s="2">
        <v>58578</v>
      </c>
    </row>
    <row r="302" spans="1:6" hidden="1" x14ac:dyDescent="0.3">
      <c r="A302">
        <v>2020</v>
      </c>
      <c r="B302" t="s">
        <v>57</v>
      </c>
      <c r="C302" t="s">
        <v>13</v>
      </c>
      <c r="D302" s="1">
        <v>16706</v>
      </c>
      <c r="E302" s="1">
        <v>134822</v>
      </c>
      <c r="F302" s="2">
        <v>61793</v>
      </c>
    </row>
    <row r="303" spans="1:6" hidden="1" x14ac:dyDescent="0.3">
      <c r="A303">
        <v>2020</v>
      </c>
      <c r="B303" t="s">
        <v>57</v>
      </c>
      <c r="C303" t="s">
        <v>14</v>
      </c>
      <c r="D303" s="1">
        <v>16823</v>
      </c>
      <c r="E303" s="1">
        <v>168813</v>
      </c>
      <c r="F303" s="2">
        <v>69538</v>
      </c>
    </row>
    <row r="304" spans="1:6" hidden="1" x14ac:dyDescent="0.3">
      <c r="A304">
        <v>2020</v>
      </c>
      <c r="B304" t="s">
        <v>57</v>
      </c>
      <c r="C304" t="s">
        <v>15</v>
      </c>
      <c r="D304" s="1">
        <v>22329</v>
      </c>
      <c r="E304" s="1">
        <v>207575</v>
      </c>
      <c r="F304" s="2">
        <v>55987</v>
      </c>
    </row>
    <row r="305" spans="1:6" hidden="1" x14ac:dyDescent="0.3">
      <c r="A305">
        <v>2020</v>
      </c>
      <c r="B305" t="s">
        <v>57</v>
      </c>
      <c r="C305" t="s">
        <v>16</v>
      </c>
      <c r="D305" s="1">
        <v>26262</v>
      </c>
      <c r="E305" s="1">
        <v>204729</v>
      </c>
      <c r="F305" s="2">
        <v>60136</v>
      </c>
    </row>
    <row r="306" spans="1:6" hidden="1" x14ac:dyDescent="0.3">
      <c r="A306">
        <v>2020</v>
      </c>
      <c r="B306" t="s">
        <v>57</v>
      </c>
      <c r="C306" t="s">
        <v>17</v>
      </c>
      <c r="D306" s="1">
        <v>11267</v>
      </c>
      <c r="E306" s="1">
        <v>68952</v>
      </c>
      <c r="F306" s="2">
        <v>66178</v>
      </c>
    </row>
    <row r="307" spans="1:6" hidden="1" x14ac:dyDescent="0.3">
      <c r="A307">
        <v>2020</v>
      </c>
      <c r="B307" t="s">
        <v>57</v>
      </c>
      <c r="C307" t="s">
        <v>18</v>
      </c>
      <c r="D307" s="1">
        <v>44172</v>
      </c>
      <c r="E307" s="1">
        <v>441860</v>
      </c>
      <c r="F307" s="2">
        <v>88391</v>
      </c>
    </row>
    <row r="308" spans="1:6" hidden="1" x14ac:dyDescent="0.3">
      <c r="A308">
        <v>2020</v>
      </c>
      <c r="B308" t="s">
        <v>57</v>
      </c>
      <c r="C308" t="s">
        <v>19</v>
      </c>
      <c r="D308" s="1">
        <v>48428</v>
      </c>
      <c r="E308" s="1">
        <v>583792</v>
      </c>
      <c r="F308" s="2">
        <v>124638</v>
      </c>
    </row>
    <row r="309" spans="1:6" hidden="1" x14ac:dyDescent="0.3">
      <c r="A309">
        <v>2020</v>
      </c>
      <c r="B309" t="s">
        <v>57</v>
      </c>
      <c r="C309" t="s">
        <v>20</v>
      </c>
      <c r="D309" s="1">
        <v>46269</v>
      </c>
      <c r="E309" s="1">
        <v>599657</v>
      </c>
      <c r="F309" s="2">
        <v>76432</v>
      </c>
    </row>
    <row r="310" spans="1:6" hidden="1" x14ac:dyDescent="0.3">
      <c r="A310">
        <v>2020</v>
      </c>
      <c r="B310" t="s">
        <v>57</v>
      </c>
      <c r="C310" t="s">
        <v>21</v>
      </c>
      <c r="D310" s="1">
        <v>33603</v>
      </c>
      <c r="E310" s="1">
        <v>361183</v>
      </c>
      <c r="F310" s="2">
        <v>91033</v>
      </c>
    </row>
    <row r="311" spans="1:6" hidden="1" x14ac:dyDescent="0.3">
      <c r="A311">
        <v>2020</v>
      </c>
      <c r="B311" t="s">
        <v>57</v>
      </c>
      <c r="C311" t="s">
        <v>22</v>
      </c>
      <c r="D311" s="1">
        <v>12692</v>
      </c>
      <c r="E311" s="1">
        <v>107758</v>
      </c>
      <c r="F311" s="2">
        <v>45573</v>
      </c>
    </row>
    <row r="312" spans="1:6" hidden="1" x14ac:dyDescent="0.3">
      <c r="A312">
        <v>2020</v>
      </c>
      <c r="B312" t="s">
        <v>57</v>
      </c>
      <c r="C312" t="s">
        <v>23</v>
      </c>
      <c r="D312" s="1">
        <v>36089</v>
      </c>
      <c r="E312" s="1">
        <v>365657</v>
      </c>
      <c r="F312" s="2">
        <v>72666</v>
      </c>
    </row>
    <row r="313" spans="1:6" hidden="1" x14ac:dyDescent="0.3">
      <c r="A313">
        <v>2020</v>
      </c>
      <c r="B313" t="s">
        <v>57</v>
      </c>
      <c r="C313" t="s">
        <v>24</v>
      </c>
      <c r="D313" s="1">
        <v>10331</v>
      </c>
      <c r="E313" s="1">
        <v>43549</v>
      </c>
      <c r="F313" s="2">
        <v>59785</v>
      </c>
    </row>
    <row r="314" spans="1:6" hidden="1" x14ac:dyDescent="0.3">
      <c r="A314">
        <v>2020</v>
      </c>
      <c r="B314" t="s">
        <v>57</v>
      </c>
      <c r="C314" t="s">
        <v>25</v>
      </c>
      <c r="D314" s="1">
        <v>11809</v>
      </c>
      <c r="E314" s="1">
        <v>117288</v>
      </c>
      <c r="F314" s="2">
        <v>65292</v>
      </c>
    </row>
    <row r="315" spans="1:6" hidden="1" x14ac:dyDescent="0.3">
      <c r="A315">
        <v>2020</v>
      </c>
      <c r="B315" t="s">
        <v>57</v>
      </c>
      <c r="C315" t="s">
        <v>26</v>
      </c>
      <c r="D315" s="1">
        <v>20046</v>
      </c>
      <c r="E315" s="1">
        <v>179092</v>
      </c>
      <c r="F315" s="2">
        <v>67081</v>
      </c>
    </row>
    <row r="316" spans="1:6" hidden="1" x14ac:dyDescent="0.3">
      <c r="A316">
        <v>2020</v>
      </c>
      <c r="B316" t="s">
        <v>57</v>
      </c>
      <c r="C316" t="s">
        <v>27</v>
      </c>
      <c r="D316" s="1">
        <v>13616</v>
      </c>
      <c r="E316" s="1">
        <v>81639</v>
      </c>
      <c r="F316" s="2">
        <v>88167</v>
      </c>
    </row>
    <row r="317" spans="1:6" hidden="1" x14ac:dyDescent="0.3">
      <c r="A317">
        <v>2020</v>
      </c>
      <c r="B317" t="s">
        <v>57</v>
      </c>
      <c r="C317" t="s">
        <v>28</v>
      </c>
      <c r="D317" s="1">
        <v>53304</v>
      </c>
      <c r="E317" s="1">
        <v>643507</v>
      </c>
      <c r="F317" s="2">
        <v>102666</v>
      </c>
    </row>
    <row r="318" spans="1:6" hidden="1" x14ac:dyDescent="0.3">
      <c r="A318">
        <v>2020</v>
      </c>
      <c r="B318" t="s">
        <v>57</v>
      </c>
      <c r="C318" t="s">
        <v>29</v>
      </c>
      <c r="D318" s="1">
        <v>11550</v>
      </c>
      <c r="E318" s="1">
        <v>107707</v>
      </c>
      <c r="F318" s="2">
        <v>69938</v>
      </c>
    </row>
    <row r="319" spans="1:6" hidden="1" x14ac:dyDescent="0.3">
      <c r="A319">
        <v>2020</v>
      </c>
      <c r="B319" t="s">
        <v>57</v>
      </c>
      <c r="C319" t="s">
        <v>30</v>
      </c>
      <c r="D319" s="1">
        <v>117347</v>
      </c>
      <c r="E319" s="1">
        <v>1242471</v>
      </c>
      <c r="F319" s="2">
        <v>109413</v>
      </c>
    </row>
    <row r="320" spans="1:6" hidden="1" x14ac:dyDescent="0.3">
      <c r="A320">
        <v>2020</v>
      </c>
      <c r="B320" t="s">
        <v>57</v>
      </c>
      <c r="C320" t="s">
        <v>31</v>
      </c>
      <c r="D320" s="1">
        <v>64843</v>
      </c>
      <c r="E320" s="1">
        <v>637719</v>
      </c>
      <c r="F320" s="2">
        <v>72078</v>
      </c>
    </row>
    <row r="321" spans="1:6" hidden="1" x14ac:dyDescent="0.3">
      <c r="A321">
        <v>2020</v>
      </c>
      <c r="B321" t="s">
        <v>57</v>
      </c>
      <c r="C321" t="s">
        <v>32</v>
      </c>
      <c r="D321" s="1">
        <v>5337</v>
      </c>
      <c r="E321" s="1">
        <v>31642</v>
      </c>
      <c r="F321" s="2">
        <v>65877</v>
      </c>
    </row>
    <row r="322" spans="1:6" hidden="1" x14ac:dyDescent="0.3">
      <c r="A322">
        <v>2020</v>
      </c>
      <c r="B322" t="s">
        <v>57</v>
      </c>
      <c r="C322" t="s">
        <v>33</v>
      </c>
      <c r="D322" s="1">
        <v>55987</v>
      </c>
      <c r="E322" s="1">
        <v>697244</v>
      </c>
      <c r="F322" s="2">
        <v>71920</v>
      </c>
    </row>
    <row r="323" spans="1:6" hidden="1" x14ac:dyDescent="0.3">
      <c r="A323">
        <v>2020</v>
      </c>
      <c r="B323" t="s">
        <v>57</v>
      </c>
      <c r="C323" t="s">
        <v>34</v>
      </c>
      <c r="D323" s="1">
        <v>21652</v>
      </c>
      <c r="E323" s="1">
        <v>185307</v>
      </c>
      <c r="F323" s="2">
        <v>58539</v>
      </c>
    </row>
    <row r="324" spans="1:6" hidden="1" x14ac:dyDescent="0.3">
      <c r="A324">
        <v>2020</v>
      </c>
      <c r="B324" t="s">
        <v>57</v>
      </c>
      <c r="C324" t="s">
        <v>35</v>
      </c>
      <c r="D324" s="1">
        <v>27033</v>
      </c>
      <c r="E324" s="1">
        <v>242218</v>
      </c>
      <c r="F324" s="2">
        <v>81224</v>
      </c>
    </row>
    <row r="325" spans="1:6" hidden="1" x14ac:dyDescent="0.3">
      <c r="A325">
        <v>2020</v>
      </c>
      <c r="B325" t="s">
        <v>57</v>
      </c>
      <c r="C325" t="s">
        <v>36</v>
      </c>
      <c r="D325" s="1">
        <v>66210</v>
      </c>
      <c r="E325" s="1">
        <v>766122</v>
      </c>
      <c r="F325" s="2">
        <v>86971</v>
      </c>
    </row>
    <row r="326" spans="1:6" hidden="1" x14ac:dyDescent="0.3">
      <c r="A326">
        <v>2020</v>
      </c>
      <c r="B326" t="s">
        <v>57</v>
      </c>
      <c r="C326" t="s">
        <v>37</v>
      </c>
      <c r="D326" s="1">
        <v>9567</v>
      </c>
      <c r="E326" s="1">
        <v>65232</v>
      </c>
      <c r="F326" s="2">
        <v>75829</v>
      </c>
    </row>
    <row r="327" spans="1:6" hidden="1" x14ac:dyDescent="0.3">
      <c r="A327">
        <v>2020</v>
      </c>
      <c r="B327" t="s">
        <v>57</v>
      </c>
      <c r="C327" t="s">
        <v>38</v>
      </c>
      <c r="D327" s="1">
        <v>30793</v>
      </c>
      <c r="E327" s="1">
        <v>281874</v>
      </c>
      <c r="F327" s="2">
        <v>56907</v>
      </c>
    </row>
    <row r="328" spans="1:6" hidden="1" x14ac:dyDescent="0.3">
      <c r="A328">
        <v>2020</v>
      </c>
      <c r="B328" t="s">
        <v>57</v>
      </c>
      <c r="C328" t="s">
        <v>39</v>
      </c>
      <c r="D328" s="1">
        <v>5876</v>
      </c>
      <c r="E328" s="1">
        <v>32771</v>
      </c>
      <c r="F328" s="2">
        <v>63709</v>
      </c>
    </row>
    <row r="329" spans="1:6" hidden="1" x14ac:dyDescent="0.3">
      <c r="A329">
        <v>2020</v>
      </c>
      <c r="B329" t="s">
        <v>57</v>
      </c>
      <c r="C329" t="s">
        <v>40</v>
      </c>
      <c r="D329" s="1">
        <v>32595</v>
      </c>
      <c r="E329" s="1">
        <v>414644</v>
      </c>
      <c r="F329" s="2">
        <v>66460</v>
      </c>
    </row>
    <row r="330" spans="1:6" hidden="1" x14ac:dyDescent="0.3">
      <c r="A330">
        <v>2020</v>
      </c>
      <c r="B330" t="s">
        <v>57</v>
      </c>
      <c r="C330" t="s">
        <v>41</v>
      </c>
      <c r="D330" s="1">
        <v>146639</v>
      </c>
      <c r="E330" s="1">
        <v>1758991</v>
      </c>
      <c r="F330" s="2">
        <v>81123</v>
      </c>
    </row>
    <row r="331" spans="1:6" hidden="1" x14ac:dyDescent="0.3">
      <c r="A331">
        <v>2020</v>
      </c>
      <c r="B331" t="s">
        <v>57</v>
      </c>
      <c r="C331" t="s">
        <v>42</v>
      </c>
      <c r="D331" s="1">
        <v>25941</v>
      </c>
      <c r="E331" s="1">
        <v>223284</v>
      </c>
      <c r="F331" s="2">
        <v>68355</v>
      </c>
    </row>
    <row r="332" spans="1:6" hidden="1" x14ac:dyDescent="0.3">
      <c r="A332">
        <v>2020</v>
      </c>
      <c r="B332" t="s">
        <v>57</v>
      </c>
      <c r="C332" t="s">
        <v>43</v>
      </c>
      <c r="D332" s="1">
        <v>6346</v>
      </c>
      <c r="E332" s="1">
        <v>28512</v>
      </c>
      <c r="F332" s="2">
        <v>74442</v>
      </c>
    </row>
    <row r="333" spans="1:6" hidden="1" x14ac:dyDescent="0.3">
      <c r="A333">
        <v>2020</v>
      </c>
      <c r="B333" t="s">
        <v>57</v>
      </c>
      <c r="C333" t="s">
        <v>44</v>
      </c>
      <c r="D333" s="1">
        <v>60099</v>
      </c>
      <c r="E333" s="1">
        <v>752090</v>
      </c>
      <c r="F333" s="2">
        <v>96046</v>
      </c>
    </row>
    <row r="334" spans="1:6" hidden="1" x14ac:dyDescent="0.3">
      <c r="A334">
        <v>2020</v>
      </c>
      <c r="B334" t="s">
        <v>57</v>
      </c>
      <c r="C334" t="s">
        <v>45</v>
      </c>
      <c r="D334" s="1">
        <v>43094</v>
      </c>
      <c r="E334" s="1">
        <v>415190</v>
      </c>
      <c r="F334" s="2">
        <v>92279</v>
      </c>
    </row>
    <row r="335" spans="1:6" hidden="1" x14ac:dyDescent="0.3">
      <c r="A335">
        <v>2020</v>
      </c>
      <c r="B335" t="s">
        <v>57</v>
      </c>
      <c r="C335" t="s">
        <v>46</v>
      </c>
      <c r="D335" s="1">
        <v>8599</v>
      </c>
      <c r="E335" s="1">
        <v>65715</v>
      </c>
      <c r="F335" s="2">
        <v>53557</v>
      </c>
    </row>
    <row r="336" spans="1:6" hidden="1" x14ac:dyDescent="0.3">
      <c r="A336">
        <v>2020</v>
      </c>
      <c r="B336" t="s">
        <v>57</v>
      </c>
      <c r="C336" t="s">
        <v>47</v>
      </c>
      <c r="D336" s="1">
        <v>27048</v>
      </c>
      <c r="E336" s="1">
        <v>309780</v>
      </c>
      <c r="F336" s="2">
        <v>67254</v>
      </c>
    </row>
    <row r="337" spans="1:6" hidden="1" x14ac:dyDescent="0.3">
      <c r="A337">
        <v>2020</v>
      </c>
      <c r="B337" t="s">
        <v>57</v>
      </c>
      <c r="C337" t="s">
        <v>48</v>
      </c>
      <c r="D337" s="1">
        <v>4986</v>
      </c>
      <c r="E337" s="1">
        <v>18382</v>
      </c>
      <c r="F337" s="2">
        <v>60233</v>
      </c>
    </row>
    <row r="338" spans="1:6" x14ac:dyDescent="0.3">
      <c r="A338">
        <v>2020</v>
      </c>
      <c r="B338" t="s">
        <v>58</v>
      </c>
      <c r="C338" t="s">
        <v>1</v>
      </c>
      <c r="D338" s="1">
        <v>15859</v>
      </c>
      <c r="E338" s="1">
        <v>228486</v>
      </c>
      <c r="F338" s="2">
        <v>51193</v>
      </c>
    </row>
    <row r="339" spans="1:6" hidden="1" x14ac:dyDescent="0.3">
      <c r="A339">
        <v>2020</v>
      </c>
      <c r="B339" t="s">
        <v>58</v>
      </c>
      <c r="C339" t="s">
        <v>2</v>
      </c>
      <c r="D339" s="1">
        <v>20727</v>
      </c>
      <c r="E339" s="1">
        <v>455356</v>
      </c>
      <c r="F339" s="2">
        <v>56159</v>
      </c>
    </row>
    <row r="340" spans="1:6" hidden="1" x14ac:dyDescent="0.3">
      <c r="A340">
        <v>2020</v>
      </c>
      <c r="B340" t="s">
        <v>58</v>
      </c>
      <c r="C340" t="s">
        <v>3</v>
      </c>
      <c r="D340" s="1">
        <v>15656</v>
      </c>
      <c r="E340" s="1">
        <v>181169</v>
      </c>
      <c r="F340" s="2">
        <v>47435</v>
      </c>
    </row>
    <row r="341" spans="1:6" hidden="1" x14ac:dyDescent="0.3">
      <c r="A341">
        <v>2020</v>
      </c>
      <c r="B341" t="s">
        <v>58</v>
      </c>
      <c r="C341" t="s">
        <v>4</v>
      </c>
      <c r="D341" s="1">
        <v>656765</v>
      </c>
      <c r="E341" s="1">
        <v>2651781</v>
      </c>
      <c r="F341" s="2">
        <v>57668</v>
      </c>
    </row>
    <row r="342" spans="1:6" hidden="1" x14ac:dyDescent="0.3">
      <c r="A342">
        <v>2020</v>
      </c>
      <c r="B342" t="s">
        <v>58</v>
      </c>
      <c r="C342" t="s">
        <v>5</v>
      </c>
      <c r="D342" s="1">
        <v>23475</v>
      </c>
      <c r="E342" s="1">
        <v>332209</v>
      </c>
      <c r="F342" s="2">
        <v>55198</v>
      </c>
    </row>
    <row r="343" spans="1:6" hidden="1" x14ac:dyDescent="0.3">
      <c r="A343">
        <v>2020</v>
      </c>
      <c r="B343" t="s">
        <v>58</v>
      </c>
      <c r="C343" t="s">
        <v>6</v>
      </c>
      <c r="D343" s="1">
        <v>19964</v>
      </c>
      <c r="E343" s="1">
        <v>319881</v>
      </c>
      <c r="F343" s="2">
        <v>61215</v>
      </c>
    </row>
    <row r="344" spans="1:6" hidden="1" x14ac:dyDescent="0.3">
      <c r="A344">
        <v>2020</v>
      </c>
      <c r="B344" t="s">
        <v>58</v>
      </c>
      <c r="C344" t="s">
        <v>7</v>
      </c>
      <c r="D344" s="1">
        <v>5522</v>
      </c>
      <c r="E344" s="1">
        <v>74184</v>
      </c>
      <c r="F344" s="2">
        <v>57470</v>
      </c>
    </row>
    <row r="345" spans="1:6" hidden="1" x14ac:dyDescent="0.3">
      <c r="A345">
        <v>2020</v>
      </c>
      <c r="B345" t="s">
        <v>58</v>
      </c>
      <c r="C345" t="s">
        <v>8</v>
      </c>
      <c r="D345" s="1">
        <v>85058</v>
      </c>
      <c r="E345" s="1">
        <v>1293582</v>
      </c>
      <c r="F345" s="2">
        <v>55114</v>
      </c>
    </row>
    <row r="346" spans="1:6" hidden="1" x14ac:dyDescent="0.3">
      <c r="A346">
        <v>2020</v>
      </c>
      <c r="B346" t="s">
        <v>58</v>
      </c>
      <c r="C346" t="s">
        <v>9</v>
      </c>
      <c r="D346" s="1">
        <v>31842</v>
      </c>
      <c r="E346" s="1">
        <v>561390</v>
      </c>
      <c r="F346" s="2">
        <v>57141</v>
      </c>
    </row>
    <row r="347" spans="1:6" hidden="1" x14ac:dyDescent="0.3">
      <c r="A347">
        <v>2020</v>
      </c>
      <c r="B347" t="s">
        <v>58</v>
      </c>
      <c r="C347" t="s">
        <v>10</v>
      </c>
      <c r="D347" s="1">
        <v>9128</v>
      </c>
      <c r="E347" s="1">
        <v>106752</v>
      </c>
      <c r="F347" s="2">
        <v>45479</v>
      </c>
    </row>
    <row r="348" spans="1:6" hidden="1" x14ac:dyDescent="0.3">
      <c r="A348">
        <v>2020</v>
      </c>
      <c r="B348" t="s">
        <v>58</v>
      </c>
      <c r="C348" t="s">
        <v>11</v>
      </c>
      <c r="D348" s="1">
        <v>39684</v>
      </c>
      <c r="E348" s="1">
        <v>882088</v>
      </c>
      <c r="F348" s="2">
        <v>55678</v>
      </c>
    </row>
    <row r="349" spans="1:6" hidden="1" x14ac:dyDescent="0.3">
      <c r="A349">
        <v>2020</v>
      </c>
      <c r="B349" t="s">
        <v>58</v>
      </c>
      <c r="C349" t="s">
        <v>12</v>
      </c>
      <c r="D349" s="1">
        <v>16899</v>
      </c>
      <c r="E349" s="1">
        <v>451743</v>
      </c>
      <c r="F349" s="2">
        <v>52802</v>
      </c>
    </row>
    <row r="350" spans="1:6" hidden="1" x14ac:dyDescent="0.3">
      <c r="A350">
        <v>2020</v>
      </c>
      <c r="B350" t="s">
        <v>58</v>
      </c>
      <c r="C350" t="s">
        <v>13</v>
      </c>
      <c r="D350" s="1">
        <v>13294</v>
      </c>
      <c r="E350" s="1">
        <v>209301</v>
      </c>
      <c r="F350" s="2">
        <v>47222</v>
      </c>
    </row>
    <row r="351" spans="1:6" hidden="1" x14ac:dyDescent="0.3">
      <c r="A351">
        <v>2020</v>
      </c>
      <c r="B351" t="s">
        <v>58</v>
      </c>
      <c r="C351" t="s">
        <v>14</v>
      </c>
      <c r="D351" s="1">
        <v>10330</v>
      </c>
      <c r="E351" s="1">
        <v>194569</v>
      </c>
      <c r="F351" s="2">
        <v>48486</v>
      </c>
    </row>
    <row r="352" spans="1:6" hidden="1" x14ac:dyDescent="0.3">
      <c r="A352">
        <v>2020</v>
      </c>
      <c r="B352" t="s">
        <v>58</v>
      </c>
      <c r="C352" t="s">
        <v>15</v>
      </c>
      <c r="D352" s="1">
        <v>20809</v>
      </c>
      <c r="E352" s="1">
        <v>263195</v>
      </c>
      <c r="F352" s="2">
        <v>52098</v>
      </c>
    </row>
    <row r="353" spans="1:6" hidden="1" x14ac:dyDescent="0.3">
      <c r="A353">
        <v>2020</v>
      </c>
      <c r="B353" t="s">
        <v>58</v>
      </c>
      <c r="C353" t="s">
        <v>16</v>
      </c>
      <c r="D353" s="1">
        <v>16834</v>
      </c>
      <c r="E353" s="1">
        <v>296324</v>
      </c>
      <c r="F353" s="2">
        <v>48222</v>
      </c>
    </row>
    <row r="354" spans="1:6" hidden="1" x14ac:dyDescent="0.3">
      <c r="A354">
        <v>2020</v>
      </c>
      <c r="B354" t="s">
        <v>58</v>
      </c>
      <c r="C354" t="s">
        <v>17</v>
      </c>
      <c r="D354" s="1">
        <v>5591</v>
      </c>
      <c r="E354" s="1">
        <v>115511</v>
      </c>
      <c r="F354" s="2">
        <v>53739</v>
      </c>
    </row>
    <row r="355" spans="1:6" hidden="1" x14ac:dyDescent="0.3">
      <c r="A355">
        <v>2020</v>
      </c>
      <c r="B355" t="s">
        <v>58</v>
      </c>
      <c r="C355" t="s">
        <v>18</v>
      </c>
      <c r="D355" s="1">
        <v>21505</v>
      </c>
      <c r="E355" s="1">
        <v>420463</v>
      </c>
      <c r="F355" s="2">
        <v>59854</v>
      </c>
    </row>
    <row r="356" spans="1:6" hidden="1" x14ac:dyDescent="0.3">
      <c r="A356">
        <v>2020</v>
      </c>
      <c r="B356" t="s">
        <v>58</v>
      </c>
      <c r="C356" t="s">
        <v>19</v>
      </c>
      <c r="D356" s="1">
        <v>71270</v>
      </c>
      <c r="E356" s="1">
        <v>742606</v>
      </c>
      <c r="F356" s="2">
        <v>64556</v>
      </c>
    </row>
    <row r="357" spans="1:6" hidden="1" x14ac:dyDescent="0.3">
      <c r="A357">
        <v>2020</v>
      </c>
      <c r="B357" t="s">
        <v>58</v>
      </c>
      <c r="C357" t="s">
        <v>20</v>
      </c>
      <c r="D357" s="1">
        <v>32965</v>
      </c>
      <c r="E357" s="1">
        <v>622119</v>
      </c>
      <c r="F357" s="2">
        <v>54163</v>
      </c>
    </row>
    <row r="358" spans="1:6" hidden="1" x14ac:dyDescent="0.3">
      <c r="A358">
        <v>2020</v>
      </c>
      <c r="B358" t="s">
        <v>58</v>
      </c>
      <c r="C358" t="s">
        <v>21</v>
      </c>
      <c r="D358" s="1">
        <v>22985</v>
      </c>
      <c r="E358" s="1">
        <v>513228</v>
      </c>
      <c r="F358" s="2">
        <v>55127</v>
      </c>
    </row>
    <row r="359" spans="1:6" hidden="1" x14ac:dyDescent="0.3">
      <c r="A359">
        <v>2020</v>
      </c>
      <c r="B359" t="s">
        <v>58</v>
      </c>
      <c r="C359" t="s">
        <v>22</v>
      </c>
      <c r="D359" s="1">
        <v>7693</v>
      </c>
      <c r="E359" s="1">
        <v>138876</v>
      </c>
      <c r="F359" s="2">
        <v>45670</v>
      </c>
    </row>
    <row r="360" spans="1:6" hidden="1" x14ac:dyDescent="0.3">
      <c r="A360">
        <v>2020</v>
      </c>
      <c r="B360" t="s">
        <v>58</v>
      </c>
      <c r="C360" t="s">
        <v>23</v>
      </c>
      <c r="D360" s="1">
        <v>56134</v>
      </c>
      <c r="E360" s="1">
        <v>448355</v>
      </c>
      <c r="F360" s="2">
        <v>50460</v>
      </c>
    </row>
    <row r="361" spans="1:6" hidden="1" x14ac:dyDescent="0.3">
      <c r="A361">
        <v>2020</v>
      </c>
      <c r="B361" t="s">
        <v>58</v>
      </c>
      <c r="C361" t="s">
        <v>24</v>
      </c>
      <c r="D361" s="1">
        <v>5112</v>
      </c>
      <c r="E361" s="1">
        <v>73374</v>
      </c>
      <c r="F361" s="2">
        <v>52612</v>
      </c>
    </row>
    <row r="362" spans="1:6" hidden="1" x14ac:dyDescent="0.3">
      <c r="A362">
        <v>2020</v>
      </c>
      <c r="B362" t="s">
        <v>58</v>
      </c>
      <c r="C362" t="s">
        <v>25</v>
      </c>
      <c r="D362" s="1">
        <v>10522</v>
      </c>
      <c r="E362" s="1">
        <v>135205</v>
      </c>
      <c r="F362" s="2">
        <v>51740</v>
      </c>
    </row>
    <row r="363" spans="1:6" hidden="1" x14ac:dyDescent="0.3">
      <c r="A363">
        <v>2020</v>
      </c>
      <c r="B363" t="s">
        <v>58</v>
      </c>
      <c r="C363" t="s">
        <v>26</v>
      </c>
      <c r="D363" s="1">
        <v>9126</v>
      </c>
      <c r="E363" s="1">
        <v>139696</v>
      </c>
      <c r="F363" s="2">
        <v>58047</v>
      </c>
    </row>
    <row r="364" spans="1:6" hidden="1" x14ac:dyDescent="0.3">
      <c r="A364">
        <v>2020</v>
      </c>
      <c r="B364" t="s">
        <v>58</v>
      </c>
      <c r="C364" t="s">
        <v>27</v>
      </c>
      <c r="D364" s="1">
        <v>4900</v>
      </c>
      <c r="E364" s="1">
        <v>108757</v>
      </c>
      <c r="F364" s="2">
        <v>63675</v>
      </c>
    </row>
    <row r="365" spans="1:6" hidden="1" x14ac:dyDescent="0.3">
      <c r="A365">
        <v>2020</v>
      </c>
      <c r="B365" t="s">
        <v>58</v>
      </c>
      <c r="C365" t="s">
        <v>28</v>
      </c>
      <c r="D365" s="1">
        <v>43568</v>
      </c>
      <c r="E365" s="1">
        <v>622420</v>
      </c>
      <c r="F365" s="2">
        <v>60044</v>
      </c>
    </row>
    <row r="366" spans="1:6" hidden="1" x14ac:dyDescent="0.3">
      <c r="A366">
        <v>2020</v>
      </c>
      <c r="B366" t="s">
        <v>58</v>
      </c>
      <c r="C366" t="s">
        <v>29</v>
      </c>
      <c r="D366" s="1">
        <v>11448</v>
      </c>
      <c r="E366" s="1">
        <v>126459</v>
      </c>
      <c r="F366" s="2">
        <v>45191</v>
      </c>
    </row>
    <row r="367" spans="1:6" hidden="1" x14ac:dyDescent="0.3">
      <c r="A367">
        <v>2020</v>
      </c>
      <c r="B367" t="s">
        <v>58</v>
      </c>
      <c r="C367" t="s">
        <v>30</v>
      </c>
      <c r="D367" s="1">
        <v>67893</v>
      </c>
      <c r="E367" s="1">
        <v>1872526</v>
      </c>
      <c r="F367" s="2">
        <v>58936</v>
      </c>
    </row>
    <row r="368" spans="1:6" hidden="1" x14ac:dyDescent="0.3">
      <c r="A368">
        <v>2020</v>
      </c>
      <c r="B368" t="s">
        <v>58</v>
      </c>
      <c r="C368" t="s">
        <v>31</v>
      </c>
      <c r="D368" s="1">
        <v>29514</v>
      </c>
      <c r="E368" s="1">
        <v>584896</v>
      </c>
      <c r="F368" s="2">
        <v>53252</v>
      </c>
    </row>
    <row r="369" spans="1:6" hidden="1" x14ac:dyDescent="0.3">
      <c r="A369">
        <v>2020</v>
      </c>
      <c r="B369" t="s">
        <v>58</v>
      </c>
      <c r="C369" t="s">
        <v>32</v>
      </c>
      <c r="D369" s="1">
        <v>2737</v>
      </c>
      <c r="E369" s="1">
        <v>64418</v>
      </c>
      <c r="F369" s="2">
        <v>55234</v>
      </c>
    </row>
    <row r="370" spans="1:6" hidden="1" x14ac:dyDescent="0.3">
      <c r="A370">
        <v>2020</v>
      </c>
      <c r="B370" t="s">
        <v>58</v>
      </c>
      <c r="C370" t="s">
        <v>33</v>
      </c>
      <c r="D370" s="1">
        <v>35930</v>
      </c>
      <c r="E370" s="1">
        <v>868191</v>
      </c>
      <c r="F370" s="2">
        <v>51366</v>
      </c>
    </row>
    <row r="371" spans="1:6" hidden="1" x14ac:dyDescent="0.3">
      <c r="A371">
        <v>2020</v>
      </c>
      <c r="B371" t="s">
        <v>58</v>
      </c>
      <c r="C371" t="s">
        <v>34</v>
      </c>
      <c r="D371" s="1">
        <v>13656</v>
      </c>
      <c r="E371" s="1">
        <v>209679</v>
      </c>
      <c r="F371" s="2">
        <v>49095</v>
      </c>
    </row>
    <row r="372" spans="1:6" hidden="1" x14ac:dyDescent="0.3">
      <c r="A372">
        <v>2020</v>
      </c>
      <c r="B372" t="s">
        <v>58</v>
      </c>
      <c r="C372" t="s">
        <v>35</v>
      </c>
      <c r="D372" s="1">
        <v>28106</v>
      </c>
      <c r="E372" s="1">
        <v>292631</v>
      </c>
      <c r="F372" s="2">
        <v>54216</v>
      </c>
    </row>
    <row r="373" spans="1:6" hidden="1" x14ac:dyDescent="0.3">
      <c r="A373">
        <v>2020</v>
      </c>
      <c r="B373" t="s">
        <v>58</v>
      </c>
      <c r="C373" t="s">
        <v>36</v>
      </c>
      <c r="D373" s="1">
        <v>57935</v>
      </c>
      <c r="E373" s="1">
        <v>1179840</v>
      </c>
      <c r="F373" s="2">
        <v>57087</v>
      </c>
    </row>
    <row r="374" spans="1:6" hidden="1" x14ac:dyDescent="0.3">
      <c r="A374">
        <v>2020</v>
      </c>
      <c r="B374" t="s">
        <v>58</v>
      </c>
      <c r="C374" t="s">
        <v>37</v>
      </c>
      <c r="D374" s="1">
        <v>4907</v>
      </c>
      <c r="E374" s="1">
        <v>95079</v>
      </c>
      <c r="F374" s="2">
        <v>54510</v>
      </c>
    </row>
    <row r="375" spans="1:6" hidden="1" x14ac:dyDescent="0.3">
      <c r="A375">
        <v>2020</v>
      </c>
      <c r="B375" t="s">
        <v>58</v>
      </c>
      <c r="C375" t="s">
        <v>38</v>
      </c>
      <c r="D375" s="1">
        <v>15612</v>
      </c>
      <c r="E375" s="1">
        <v>231072</v>
      </c>
      <c r="F375" s="2">
        <v>50055</v>
      </c>
    </row>
    <row r="376" spans="1:6" hidden="1" x14ac:dyDescent="0.3">
      <c r="A376">
        <v>2020</v>
      </c>
      <c r="B376" t="s">
        <v>58</v>
      </c>
      <c r="C376" t="s">
        <v>39</v>
      </c>
      <c r="D376" s="1">
        <v>2934</v>
      </c>
      <c r="E376" s="1">
        <v>68990</v>
      </c>
      <c r="F376" s="2">
        <v>57054</v>
      </c>
    </row>
    <row r="377" spans="1:6" hidden="1" x14ac:dyDescent="0.3">
      <c r="A377">
        <v>2020</v>
      </c>
      <c r="B377" t="s">
        <v>58</v>
      </c>
      <c r="C377" t="s">
        <v>40</v>
      </c>
      <c r="D377" s="1">
        <v>21213</v>
      </c>
      <c r="E377" s="1">
        <v>421097</v>
      </c>
      <c r="F377" s="2">
        <v>56401</v>
      </c>
    </row>
    <row r="378" spans="1:6" hidden="1" x14ac:dyDescent="0.3">
      <c r="A378">
        <v>2020</v>
      </c>
      <c r="B378" t="s">
        <v>58</v>
      </c>
      <c r="C378" t="s">
        <v>41</v>
      </c>
      <c r="D378" s="1">
        <v>98681</v>
      </c>
      <c r="E378" s="1">
        <v>1646144</v>
      </c>
      <c r="F378" s="2">
        <v>51856</v>
      </c>
    </row>
    <row r="379" spans="1:6" hidden="1" x14ac:dyDescent="0.3">
      <c r="A379">
        <v>2020</v>
      </c>
      <c r="B379" t="s">
        <v>58</v>
      </c>
      <c r="C379" t="s">
        <v>42</v>
      </c>
      <c r="D379" s="1">
        <v>13463</v>
      </c>
      <c r="E379" s="1">
        <v>193157</v>
      </c>
      <c r="F379" s="2">
        <v>48260</v>
      </c>
    </row>
    <row r="380" spans="1:6" hidden="1" x14ac:dyDescent="0.3">
      <c r="A380">
        <v>2020</v>
      </c>
      <c r="B380" t="s">
        <v>58</v>
      </c>
      <c r="C380" t="s">
        <v>43</v>
      </c>
      <c r="D380" s="1">
        <v>2516</v>
      </c>
      <c r="E380" s="1">
        <v>58443</v>
      </c>
      <c r="F380" s="2">
        <v>52779</v>
      </c>
    </row>
    <row r="381" spans="1:6" hidden="1" x14ac:dyDescent="0.3">
      <c r="A381">
        <v>2020</v>
      </c>
      <c r="B381" t="s">
        <v>58</v>
      </c>
      <c r="C381" t="s">
        <v>44</v>
      </c>
      <c r="D381" s="1">
        <v>49705</v>
      </c>
      <c r="E381" s="1">
        <v>492598</v>
      </c>
      <c r="F381" s="2">
        <v>54119</v>
      </c>
    </row>
    <row r="382" spans="1:6" hidden="1" x14ac:dyDescent="0.3">
      <c r="A382">
        <v>2020</v>
      </c>
      <c r="B382" t="s">
        <v>58</v>
      </c>
      <c r="C382" t="s">
        <v>45</v>
      </c>
      <c r="D382" s="1">
        <v>74944</v>
      </c>
      <c r="E382" s="1">
        <v>468495</v>
      </c>
      <c r="F382" s="2">
        <v>55544</v>
      </c>
    </row>
    <row r="383" spans="1:6" hidden="1" x14ac:dyDescent="0.3">
      <c r="A383">
        <v>2020</v>
      </c>
      <c r="B383" t="s">
        <v>58</v>
      </c>
      <c r="C383" t="s">
        <v>46</v>
      </c>
      <c r="D383" s="1">
        <v>8500</v>
      </c>
      <c r="E383" s="1">
        <v>124604</v>
      </c>
      <c r="F383" s="2">
        <v>50597</v>
      </c>
    </row>
    <row r="384" spans="1:6" hidden="1" x14ac:dyDescent="0.3">
      <c r="A384">
        <v>2020</v>
      </c>
      <c r="B384" t="s">
        <v>58</v>
      </c>
      <c r="C384" t="s">
        <v>47</v>
      </c>
      <c r="D384" s="1">
        <v>31125</v>
      </c>
      <c r="E384" s="1">
        <v>427152</v>
      </c>
      <c r="F384" s="2">
        <v>52993</v>
      </c>
    </row>
    <row r="385" spans="1:6" hidden="1" x14ac:dyDescent="0.3">
      <c r="A385">
        <v>2020</v>
      </c>
      <c r="B385" t="s">
        <v>58</v>
      </c>
      <c r="C385" t="s">
        <v>48</v>
      </c>
      <c r="D385" s="1">
        <v>3485</v>
      </c>
      <c r="E385" s="1">
        <v>26942</v>
      </c>
      <c r="F385" s="2">
        <v>46334</v>
      </c>
    </row>
    <row r="386" spans="1:6" x14ac:dyDescent="0.3">
      <c r="A386">
        <v>2020</v>
      </c>
      <c r="B386" t="s">
        <v>59</v>
      </c>
      <c r="C386" t="s">
        <v>1</v>
      </c>
      <c r="D386" s="1">
        <v>11221</v>
      </c>
      <c r="E386" s="1">
        <v>178057</v>
      </c>
      <c r="F386" s="2">
        <v>18554</v>
      </c>
    </row>
    <row r="387" spans="1:6" hidden="1" x14ac:dyDescent="0.3">
      <c r="A387">
        <v>2020</v>
      </c>
      <c r="B387" t="s">
        <v>59</v>
      </c>
      <c r="C387" t="s">
        <v>2</v>
      </c>
      <c r="D387" s="1">
        <v>14444</v>
      </c>
      <c r="E387" s="1">
        <v>274985</v>
      </c>
      <c r="F387" s="2">
        <v>26810</v>
      </c>
    </row>
    <row r="388" spans="1:6" hidden="1" x14ac:dyDescent="0.3">
      <c r="A388">
        <v>2020</v>
      </c>
      <c r="B388" t="s">
        <v>59</v>
      </c>
      <c r="C388" t="s">
        <v>3</v>
      </c>
      <c r="D388" s="1">
        <v>7458</v>
      </c>
      <c r="E388" s="1">
        <v>106295</v>
      </c>
      <c r="F388" s="2">
        <v>18414</v>
      </c>
    </row>
    <row r="389" spans="1:6" hidden="1" x14ac:dyDescent="0.3">
      <c r="A389">
        <v>2020</v>
      </c>
      <c r="B389" t="s">
        <v>59</v>
      </c>
      <c r="C389" t="s">
        <v>4</v>
      </c>
      <c r="D389" s="1">
        <v>117833</v>
      </c>
      <c r="E389" s="1">
        <v>1482600</v>
      </c>
      <c r="F389" s="2">
        <v>36090</v>
      </c>
    </row>
    <row r="390" spans="1:6" hidden="1" x14ac:dyDescent="0.3">
      <c r="A390">
        <v>2020</v>
      </c>
      <c r="B390" t="s">
        <v>59</v>
      </c>
      <c r="C390" t="s">
        <v>5</v>
      </c>
      <c r="D390" s="1">
        <v>17650</v>
      </c>
      <c r="E390" s="1">
        <v>271680</v>
      </c>
      <c r="F390" s="2">
        <v>28424</v>
      </c>
    </row>
    <row r="391" spans="1:6" hidden="1" x14ac:dyDescent="0.3">
      <c r="A391">
        <v>2020</v>
      </c>
      <c r="B391" t="s">
        <v>59</v>
      </c>
      <c r="C391" t="s">
        <v>6</v>
      </c>
      <c r="D391" s="1">
        <v>10916</v>
      </c>
      <c r="E391" s="1">
        <v>117365</v>
      </c>
      <c r="F391" s="2">
        <v>26295</v>
      </c>
    </row>
    <row r="392" spans="1:6" hidden="1" x14ac:dyDescent="0.3">
      <c r="A392">
        <v>2020</v>
      </c>
      <c r="B392" t="s">
        <v>59</v>
      </c>
      <c r="C392" t="s">
        <v>7</v>
      </c>
      <c r="D392" s="1">
        <v>2698</v>
      </c>
      <c r="E392" s="1">
        <v>41103</v>
      </c>
      <c r="F392" s="2">
        <v>22228</v>
      </c>
    </row>
    <row r="393" spans="1:6" hidden="1" x14ac:dyDescent="0.3">
      <c r="A393">
        <v>2020</v>
      </c>
      <c r="B393" t="s">
        <v>59</v>
      </c>
      <c r="C393" t="s">
        <v>8</v>
      </c>
      <c r="D393" s="1">
        <v>59645</v>
      </c>
      <c r="E393" s="1">
        <v>1007574</v>
      </c>
      <c r="F393" s="2">
        <v>27709</v>
      </c>
    </row>
    <row r="394" spans="1:6" hidden="1" x14ac:dyDescent="0.3">
      <c r="A394">
        <v>2020</v>
      </c>
      <c r="B394" t="s">
        <v>59</v>
      </c>
      <c r="C394" t="s">
        <v>9</v>
      </c>
      <c r="D394" s="1">
        <v>26741</v>
      </c>
      <c r="E394" s="1">
        <v>414059</v>
      </c>
      <c r="F394" s="2">
        <v>22009</v>
      </c>
    </row>
    <row r="395" spans="1:6" hidden="1" x14ac:dyDescent="0.3">
      <c r="A395">
        <v>2020</v>
      </c>
      <c r="B395" t="s">
        <v>59</v>
      </c>
      <c r="C395" t="s">
        <v>10</v>
      </c>
      <c r="D395" s="1">
        <v>5242</v>
      </c>
      <c r="E395" s="1">
        <v>74574</v>
      </c>
      <c r="F395" s="2">
        <v>18637</v>
      </c>
    </row>
    <row r="396" spans="1:6" hidden="1" x14ac:dyDescent="0.3">
      <c r="A396">
        <v>2020</v>
      </c>
      <c r="B396" t="s">
        <v>59</v>
      </c>
      <c r="C396" t="s">
        <v>11</v>
      </c>
      <c r="D396" s="1">
        <v>32842</v>
      </c>
      <c r="E396" s="1">
        <v>462216</v>
      </c>
      <c r="F396" s="2">
        <v>25054</v>
      </c>
    </row>
    <row r="397" spans="1:6" hidden="1" x14ac:dyDescent="0.3">
      <c r="A397">
        <v>2020</v>
      </c>
      <c r="B397" t="s">
        <v>59</v>
      </c>
      <c r="C397" t="s">
        <v>12</v>
      </c>
      <c r="D397" s="1">
        <v>16068</v>
      </c>
      <c r="E397" s="1">
        <v>263892</v>
      </c>
      <c r="F397" s="2">
        <v>20493</v>
      </c>
    </row>
    <row r="398" spans="1:6" hidden="1" x14ac:dyDescent="0.3">
      <c r="A398">
        <v>2020</v>
      </c>
      <c r="B398" t="s">
        <v>59</v>
      </c>
      <c r="C398" t="s">
        <v>13</v>
      </c>
      <c r="D398" s="1">
        <v>8734</v>
      </c>
      <c r="E398" s="1">
        <v>118383</v>
      </c>
      <c r="F398" s="2">
        <v>18002</v>
      </c>
    </row>
    <row r="399" spans="1:6" hidden="1" x14ac:dyDescent="0.3">
      <c r="A399">
        <v>2020</v>
      </c>
      <c r="B399" t="s">
        <v>59</v>
      </c>
      <c r="C399" t="s">
        <v>14</v>
      </c>
      <c r="D399" s="1">
        <v>6792</v>
      </c>
      <c r="E399" s="1">
        <v>110526</v>
      </c>
      <c r="F399" s="2">
        <v>18088</v>
      </c>
    </row>
    <row r="400" spans="1:6" hidden="1" x14ac:dyDescent="0.3">
      <c r="A400">
        <v>2020</v>
      </c>
      <c r="B400" t="s">
        <v>59</v>
      </c>
      <c r="C400" t="s">
        <v>15</v>
      </c>
      <c r="D400" s="1">
        <v>10331</v>
      </c>
      <c r="E400" s="1">
        <v>165335</v>
      </c>
      <c r="F400" s="2">
        <v>19522</v>
      </c>
    </row>
    <row r="401" spans="1:6" hidden="1" x14ac:dyDescent="0.3">
      <c r="A401">
        <v>2020</v>
      </c>
      <c r="B401" t="s">
        <v>59</v>
      </c>
      <c r="C401" t="s">
        <v>16</v>
      </c>
      <c r="D401" s="1">
        <v>13351</v>
      </c>
      <c r="E401" s="1">
        <v>188383</v>
      </c>
      <c r="F401" s="2">
        <v>22216</v>
      </c>
    </row>
    <row r="402" spans="1:6" hidden="1" x14ac:dyDescent="0.3">
      <c r="A402">
        <v>2020</v>
      </c>
      <c r="B402" t="s">
        <v>59</v>
      </c>
      <c r="C402" t="s">
        <v>17</v>
      </c>
      <c r="D402" s="1">
        <v>5172</v>
      </c>
      <c r="E402" s="1">
        <v>51781</v>
      </c>
      <c r="F402" s="2">
        <v>25112</v>
      </c>
    </row>
    <row r="403" spans="1:6" hidden="1" x14ac:dyDescent="0.3">
      <c r="A403">
        <v>2020</v>
      </c>
      <c r="B403" t="s">
        <v>59</v>
      </c>
      <c r="C403" t="s">
        <v>18</v>
      </c>
      <c r="D403" s="1">
        <v>14823</v>
      </c>
      <c r="E403" s="1">
        <v>210848</v>
      </c>
      <c r="F403" s="2">
        <v>26383</v>
      </c>
    </row>
    <row r="404" spans="1:6" hidden="1" x14ac:dyDescent="0.3">
      <c r="A404">
        <v>2020</v>
      </c>
      <c r="B404" t="s">
        <v>59</v>
      </c>
      <c r="C404" t="s">
        <v>19</v>
      </c>
      <c r="D404" s="1">
        <v>20158</v>
      </c>
      <c r="E404" s="1">
        <v>262049</v>
      </c>
      <c r="F404" s="2">
        <v>30457</v>
      </c>
    </row>
    <row r="405" spans="1:6" hidden="1" x14ac:dyDescent="0.3">
      <c r="A405">
        <v>2020</v>
      </c>
      <c r="B405" t="s">
        <v>59</v>
      </c>
      <c r="C405" t="s">
        <v>20</v>
      </c>
      <c r="D405" s="1">
        <v>23032</v>
      </c>
      <c r="E405" s="1">
        <v>323435</v>
      </c>
      <c r="F405" s="2">
        <v>22254</v>
      </c>
    </row>
    <row r="406" spans="1:6" hidden="1" x14ac:dyDescent="0.3">
      <c r="A406">
        <v>2020</v>
      </c>
      <c r="B406" t="s">
        <v>59</v>
      </c>
      <c r="C406" t="s">
        <v>21</v>
      </c>
      <c r="D406" s="1">
        <v>15355</v>
      </c>
      <c r="E406" s="1">
        <v>204519</v>
      </c>
      <c r="F406" s="2">
        <v>24167</v>
      </c>
    </row>
    <row r="407" spans="1:6" hidden="1" x14ac:dyDescent="0.3">
      <c r="A407">
        <v>2020</v>
      </c>
      <c r="B407" t="s">
        <v>59</v>
      </c>
      <c r="C407" t="s">
        <v>22</v>
      </c>
      <c r="D407" s="1">
        <v>6644</v>
      </c>
      <c r="E407" s="1">
        <v>118107</v>
      </c>
      <c r="F407" s="2">
        <v>18380</v>
      </c>
    </row>
    <row r="408" spans="1:6" hidden="1" x14ac:dyDescent="0.3">
      <c r="A408">
        <v>2020</v>
      </c>
      <c r="B408" t="s">
        <v>59</v>
      </c>
      <c r="C408" t="s">
        <v>23</v>
      </c>
      <c r="D408" s="1">
        <v>15398</v>
      </c>
      <c r="E408" s="1">
        <v>253244</v>
      </c>
      <c r="F408" s="2">
        <v>22154</v>
      </c>
    </row>
    <row r="409" spans="1:6" hidden="1" x14ac:dyDescent="0.3">
      <c r="A409">
        <v>2020</v>
      </c>
      <c r="B409" t="s">
        <v>59</v>
      </c>
      <c r="C409" t="s">
        <v>24</v>
      </c>
      <c r="D409" s="1">
        <v>5182</v>
      </c>
      <c r="E409" s="1">
        <v>58811</v>
      </c>
      <c r="F409" s="2">
        <v>21078</v>
      </c>
    </row>
    <row r="410" spans="1:6" hidden="1" x14ac:dyDescent="0.3">
      <c r="A410">
        <v>2020</v>
      </c>
      <c r="B410" t="s">
        <v>59</v>
      </c>
      <c r="C410" t="s">
        <v>25</v>
      </c>
      <c r="D410" s="1">
        <v>5552</v>
      </c>
      <c r="E410" s="1">
        <v>79529</v>
      </c>
      <c r="F410" s="2">
        <v>18131</v>
      </c>
    </row>
    <row r="411" spans="1:6" hidden="1" x14ac:dyDescent="0.3">
      <c r="A411">
        <v>2020</v>
      </c>
      <c r="B411" t="s">
        <v>59</v>
      </c>
      <c r="C411" t="s">
        <v>26</v>
      </c>
      <c r="D411" s="1">
        <v>8698</v>
      </c>
      <c r="E411" s="1">
        <v>255447</v>
      </c>
      <c r="F411" s="2">
        <v>34061</v>
      </c>
    </row>
    <row r="412" spans="1:6" hidden="1" x14ac:dyDescent="0.3">
      <c r="A412">
        <v>2020</v>
      </c>
      <c r="B412" t="s">
        <v>59</v>
      </c>
      <c r="C412" t="s">
        <v>27</v>
      </c>
      <c r="D412" s="1">
        <v>4677</v>
      </c>
      <c r="E412" s="1">
        <v>57132</v>
      </c>
      <c r="F412" s="2">
        <v>24729</v>
      </c>
    </row>
    <row r="413" spans="1:6" hidden="1" x14ac:dyDescent="0.3">
      <c r="A413">
        <v>2020</v>
      </c>
      <c r="B413" t="s">
        <v>59</v>
      </c>
      <c r="C413" t="s">
        <v>28</v>
      </c>
      <c r="D413" s="1">
        <v>24584</v>
      </c>
      <c r="E413" s="1">
        <v>281546</v>
      </c>
      <c r="F413" s="2">
        <v>28639</v>
      </c>
    </row>
    <row r="414" spans="1:6" hidden="1" x14ac:dyDescent="0.3">
      <c r="A414">
        <v>2020</v>
      </c>
      <c r="B414" t="s">
        <v>59</v>
      </c>
      <c r="C414" t="s">
        <v>29</v>
      </c>
      <c r="D414" s="1">
        <v>5276</v>
      </c>
      <c r="E414" s="1">
        <v>78539</v>
      </c>
      <c r="F414" s="2">
        <v>19988</v>
      </c>
    </row>
    <row r="415" spans="1:6" hidden="1" x14ac:dyDescent="0.3">
      <c r="A415">
        <v>2020</v>
      </c>
      <c r="B415" t="s">
        <v>59</v>
      </c>
      <c r="C415" t="s">
        <v>30</v>
      </c>
      <c r="D415" s="1">
        <v>64959</v>
      </c>
      <c r="E415" s="1">
        <v>632760</v>
      </c>
      <c r="F415" s="2">
        <v>36986</v>
      </c>
    </row>
    <row r="416" spans="1:6" hidden="1" x14ac:dyDescent="0.3">
      <c r="A416">
        <v>2020</v>
      </c>
      <c r="B416" t="s">
        <v>59</v>
      </c>
      <c r="C416" t="s">
        <v>31</v>
      </c>
      <c r="D416" s="1">
        <v>27015</v>
      </c>
      <c r="E416" s="1">
        <v>420420</v>
      </c>
      <c r="F416" s="2">
        <v>21462</v>
      </c>
    </row>
    <row r="417" spans="1:6" hidden="1" x14ac:dyDescent="0.3">
      <c r="A417">
        <v>2020</v>
      </c>
      <c r="B417" t="s">
        <v>59</v>
      </c>
      <c r="C417" t="s">
        <v>32</v>
      </c>
      <c r="D417" s="1">
        <v>2621</v>
      </c>
      <c r="E417" s="1">
        <v>34228</v>
      </c>
      <c r="F417" s="2">
        <v>19193</v>
      </c>
    </row>
    <row r="418" spans="1:6" hidden="1" x14ac:dyDescent="0.3">
      <c r="A418">
        <v>2020</v>
      </c>
      <c r="B418" t="s">
        <v>59</v>
      </c>
      <c r="C418" t="s">
        <v>33</v>
      </c>
      <c r="D418" s="1">
        <v>29197</v>
      </c>
      <c r="E418" s="1">
        <v>466069</v>
      </c>
      <c r="F418" s="2">
        <v>21027</v>
      </c>
    </row>
    <row r="419" spans="1:6" hidden="1" x14ac:dyDescent="0.3">
      <c r="A419">
        <v>2020</v>
      </c>
      <c r="B419" t="s">
        <v>59</v>
      </c>
      <c r="C419" t="s">
        <v>34</v>
      </c>
      <c r="D419" s="1">
        <v>9364</v>
      </c>
      <c r="E419" s="1">
        <v>156230</v>
      </c>
      <c r="F419" s="2">
        <v>19310</v>
      </c>
    </row>
    <row r="420" spans="1:6" hidden="1" x14ac:dyDescent="0.3">
      <c r="A420">
        <v>2020</v>
      </c>
      <c r="B420" t="s">
        <v>59</v>
      </c>
      <c r="C420" t="s">
        <v>35</v>
      </c>
      <c r="D420" s="1">
        <v>13993</v>
      </c>
      <c r="E420" s="1">
        <v>161570</v>
      </c>
      <c r="F420" s="2">
        <v>24338</v>
      </c>
    </row>
    <row r="421" spans="1:6" hidden="1" x14ac:dyDescent="0.3">
      <c r="A421">
        <v>2020</v>
      </c>
      <c r="B421" t="s">
        <v>59</v>
      </c>
      <c r="C421" t="s">
        <v>36</v>
      </c>
      <c r="D421" s="1">
        <v>33532</v>
      </c>
      <c r="E421" s="1">
        <v>424092</v>
      </c>
      <c r="F421" s="2">
        <v>22945</v>
      </c>
    </row>
    <row r="422" spans="1:6" hidden="1" x14ac:dyDescent="0.3">
      <c r="A422">
        <v>2020</v>
      </c>
      <c r="B422" t="s">
        <v>59</v>
      </c>
      <c r="C422" t="s">
        <v>37</v>
      </c>
      <c r="D422" s="1">
        <v>3890</v>
      </c>
      <c r="E422" s="1">
        <v>44621</v>
      </c>
      <c r="F422" s="2">
        <v>24733</v>
      </c>
    </row>
    <row r="423" spans="1:6" hidden="1" x14ac:dyDescent="0.3">
      <c r="A423">
        <v>2020</v>
      </c>
      <c r="B423" t="s">
        <v>59</v>
      </c>
      <c r="C423" t="s">
        <v>38</v>
      </c>
      <c r="D423" s="1">
        <v>13676</v>
      </c>
      <c r="E423" s="1">
        <v>226959</v>
      </c>
      <c r="F423" s="2">
        <v>19677</v>
      </c>
    </row>
    <row r="424" spans="1:6" hidden="1" x14ac:dyDescent="0.3">
      <c r="A424">
        <v>2020</v>
      </c>
      <c r="B424" t="s">
        <v>59</v>
      </c>
      <c r="C424" t="s">
        <v>39</v>
      </c>
      <c r="D424" s="1">
        <v>3184</v>
      </c>
      <c r="E424" s="1">
        <v>41000</v>
      </c>
      <c r="F424" s="2">
        <v>18829</v>
      </c>
    </row>
    <row r="425" spans="1:6" hidden="1" x14ac:dyDescent="0.3">
      <c r="A425">
        <v>2020</v>
      </c>
      <c r="B425" t="s">
        <v>59</v>
      </c>
      <c r="C425" t="s">
        <v>40</v>
      </c>
      <c r="D425" s="1">
        <v>17443</v>
      </c>
      <c r="E425" s="1">
        <v>293033</v>
      </c>
      <c r="F425" s="2">
        <v>23771</v>
      </c>
    </row>
    <row r="426" spans="1:6" hidden="1" x14ac:dyDescent="0.3">
      <c r="A426">
        <v>2020</v>
      </c>
      <c r="B426" t="s">
        <v>59</v>
      </c>
      <c r="C426" t="s">
        <v>41</v>
      </c>
      <c r="D426" s="1">
        <v>66777</v>
      </c>
      <c r="E426" s="1">
        <v>1178456</v>
      </c>
      <c r="F426" s="2">
        <v>23001</v>
      </c>
    </row>
    <row r="427" spans="1:6" hidden="1" x14ac:dyDescent="0.3">
      <c r="A427">
        <v>2020</v>
      </c>
      <c r="B427" t="s">
        <v>59</v>
      </c>
      <c r="C427" t="s">
        <v>42</v>
      </c>
      <c r="D427" s="1">
        <v>7766</v>
      </c>
      <c r="E427" s="1">
        <v>133375</v>
      </c>
      <c r="F427" s="2">
        <v>21580</v>
      </c>
    </row>
    <row r="428" spans="1:6" hidden="1" x14ac:dyDescent="0.3">
      <c r="A428">
        <v>2020</v>
      </c>
      <c r="B428" t="s">
        <v>59</v>
      </c>
      <c r="C428" t="s">
        <v>43</v>
      </c>
      <c r="D428" s="1">
        <v>2220</v>
      </c>
      <c r="E428" s="1">
        <v>25985</v>
      </c>
      <c r="F428" s="2">
        <v>26068</v>
      </c>
    </row>
    <row r="429" spans="1:6" hidden="1" x14ac:dyDescent="0.3">
      <c r="A429">
        <v>2020</v>
      </c>
      <c r="B429" t="s">
        <v>59</v>
      </c>
      <c r="C429" t="s">
        <v>44</v>
      </c>
      <c r="D429" s="1">
        <v>20954</v>
      </c>
      <c r="E429" s="1">
        <v>322216</v>
      </c>
      <c r="F429" s="2">
        <v>22634</v>
      </c>
    </row>
    <row r="430" spans="1:6" hidden="1" x14ac:dyDescent="0.3">
      <c r="A430">
        <v>2020</v>
      </c>
      <c r="B430" t="s">
        <v>59</v>
      </c>
      <c r="C430" t="s">
        <v>45</v>
      </c>
      <c r="D430" s="1">
        <v>20710</v>
      </c>
      <c r="E430" s="1">
        <v>255412</v>
      </c>
      <c r="F430" s="2">
        <v>26657</v>
      </c>
    </row>
    <row r="431" spans="1:6" hidden="1" x14ac:dyDescent="0.3">
      <c r="A431">
        <v>2020</v>
      </c>
      <c r="B431" t="s">
        <v>59</v>
      </c>
      <c r="C431" t="s">
        <v>46</v>
      </c>
      <c r="D431" s="1">
        <v>4602</v>
      </c>
      <c r="E431" s="1">
        <v>61253</v>
      </c>
      <c r="F431" s="2">
        <v>18945</v>
      </c>
    </row>
    <row r="432" spans="1:6" hidden="1" x14ac:dyDescent="0.3">
      <c r="A432">
        <v>2020</v>
      </c>
      <c r="B432" t="s">
        <v>59</v>
      </c>
      <c r="C432" t="s">
        <v>47</v>
      </c>
      <c r="D432" s="1">
        <v>16783</v>
      </c>
      <c r="E432" s="1">
        <v>227495</v>
      </c>
      <c r="F432" s="2">
        <v>19473</v>
      </c>
    </row>
    <row r="433" spans="1:6" hidden="1" x14ac:dyDescent="0.3">
      <c r="A433">
        <v>2020</v>
      </c>
      <c r="B433" t="s">
        <v>59</v>
      </c>
      <c r="C433" t="s">
        <v>48</v>
      </c>
      <c r="D433" s="1">
        <v>2418</v>
      </c>
      <c r="E433" s="1">
        <v>32312</v>
      </c>
      <c r="F433" s="2">
        <v>23041</v>
      </c>
    </row>
    <row r="434" spans="1:6" x14ac:dyDescent="0.3">
      <c r="A434">
        <v>2020</v>
      </c>
      <c r="B434" t="s">
        <v>60</v>
      </c>
      <c r="C434" t="s">
        <v>1</v>
      </c>
      <c r="D434" s="1">
        <v>9048</v>
      </c>
      <c r="E434" s="1">
        <v>42367</v>
      </c>
      <c r="F434" s="2">
        <v>41437</v>
      </c>
    </row>
    <row r="435" spans="1:6" hidden="1" x14ac:dyDescent="0.3">
      <c r="A435">
        <v>2020</v>
      </c>
      <c r="B435" t="s">
        <v>60</v>
      </c>
      <c r="C435" t="s">
        <v>2</v>
      </c>
      <c r="D435" s="1">
        <v>10878</v>
      </c>
      <c r="E435" s="1">
        <v>69183</v>
      </c>
      <c r="F435" s="2">
        <v>42482</v>
      </c>
    </row>
    <row r="436" spans="1:6" hidden="1" x14ac:dyDescent="0.3">
      <c r="A436">
        <v>2020</v>
      </c>
      <c r="B436" t="s">
        <v>60</v>
      </c>
      <c r="C436" t="s">
        <v>3</v>
      </c>
      <c r="D436" s="1">
        <v>5464</v>
      </c>
      <c r="E436" s="1">
        <v>23724</v>
      </c>
      <c r="F436" s="2">
        <v>38111</v>
      </c>
    </row>
    <row r="437" spans="1:6" hidden="1" x14ac:dyDescent="0.3">
      <c r="A437">
        <v>2020</v>
      </c>
      <c r="B437" t="s">
        <v>60</v>
      </c>
      <c r="C437" t="s">
        <v>4</v>
      </c>
      <c r="D437" s="1">
        <v>97116</v>
      </c>
      <c r="E437" s="1">
        <v>452175</v>
      </c>
      <c r="F437" s="2">
        <v>47080</v>
      </c>
    </row>
    <row r="438" spans="1:6" hidden="1" x14ac:dyDescent="0.3">
      <c r="A438">
        <v>2020</v>
      </c>
      <c r="B438" t="s">
        <v>60</v>
      </c>
      <c r="C438" t="s">
        <v>5</v>
      </c>
      <c r="D438" s="1">
        <v>16860</v>
      </c>
      <c r="E438" s="1">
        <v>76766</v>
      </c>
      <c r="F438" s="2">
        <v>45642</v>
      </c>
    </row>
    <row r="439" spans="1:6" hidden="1" x14ac:dyDescent="0.3">
      <c r="A439">
        <v>2020</v>
      </c>
      <c r="B439" t="s">
        <v>60</v>
      </c>
      <c r="C439" t="s">
        <v>6</v>
      </c>
      <c r="D439" s="1">
        <v>12480</v>
      </c>
      <c r="E439" s="1">
        <v>48120</v>
      </c>
      <c r="F439" s="2">
        <v>42136</v>
      </c>
    </row>
    <row r="440" spans="1:6" hidden="1" x14ac:dyDescent="0.3">
      <c r="A440">
        <v>2020</v>
      </c>
      <c r="B440" t="s">
        <v>60</v>
      </c>
      <c r="C440" t="s">
        <v>7</v>
      </c>
      <c r="D440" s="1">
        <v>2088</v>
      </c>
      <c r="E440" s="1">
        <v>10706</v>
      </c>
      <c r="F440" s="2">
        <v>38135</v>
      </c>
    </row>
    <row r="441" spans="1:6" hidden="1" x14ac:dyDescent="0.3">
      <c r="A441">
        <v>2020</v>
      </c>
      <c r="B441" t="s">
        <v>60</v>
      </c>
      <c r="C441" t="s">
        <v>8</v>
      </c>
      <c r="D441" s="1">
        <v>54871</v>
      </c>
      <c r="E441" s="1">
        <v>254577</v>
      </c>
      <c r="F441" s="2">
        <v>41154</v>
      </c>
    </row>
    <row r="442" spans="1:6" hidden="1" x14ac:dyDescent="0.3">
      <c r="A442">
        <v>2020</v>
      </c>
      <c r="B442" t="s">
        <v>60</v>
      </c>
      <c r="C442" t="s">
        <v>9</v>
      </c>
      <c r="D442" s="1">
        <v>19294</v>
      </c>
      <c r="E442" s="1">
        <v>101509</v>
      </c>
      <c r="F442" s="2">
        <v>41319</v>
      </c>
    </row>
    <row r="443" spans="1:6" hidden="1" x14ac:dyDescent="0.3">
      <c r="A443">
        <v>2020</v>
      </c>
      <c r="B443" t="s">
        <v>60</v>
      </c>
      <c r="C443" t="s">
        <v>10</v>
      </c>
      <c r="D443" s="1">
        <v>4119</v>
      </c>
      <c r="E443" s="1">
        <v>18237</v>
      </c>
      <c r="F443" s="2">
        <v>35029</v>
      </c>
    </row>
    <row r="444" spans="1:6" hidden="1" x14ac:dyDescent="0.3">
      <c r="A444">
        <v>2020</v>
      </c>
      <c r="B444" t="s">
        <v>60</v>
      </c>
      <c r="C444" t="s">
        <v>11</v>
      </c>
      <c r="D444" s="1">
        <v>35477</v>
      </c>
      <c r="E444" s="1">
        <v>184359</v>
      </c>
      <c r="F444" s="2">
        <v>48230</v>
      </c>
    </row>
    <row r="445" spans="1:6" hidden="1" x14ac:dyDescent="0.3">
      <c r="A445">
        <v>2020</v>
      </c>
      <c r="B445" t="s">
        <v>60</v>
      </c>
      <c r="C445" t="s">
        <v>12</v>
      </c>
      <c r="D445" s="1">
        <v>13233</v>
      </c>
      <c r="E445" s="1">
        <v>80627</v>
      </c>
      <c r="F445" s="2">
        <v>36636</v>
      </c>
    </row>
    <row r="446" spans="1:6" hidden="1" x14ac:dyDescent="0.3">
      <c r="A446">
        <v>2020</v>
      </c>
      <c r="B446" t="s">
        <v>60</v>
      </c>
      <c r="C446" t="s">
        <v>13</v>
      </c>
      <c r="D446" s="1">
        <v>7585</v>
      </c>
      <c r="E446" s="1">
        <v>37229</v>
      </c>
      <c r="F446" s="2">
        <v>40163</v>
      </c>
    </row>
    <row r="447" spans="1:6" hidden="1" x14ac:dyDescent="0.3">
      <c r="A447">
        <v>2020</v>
      </c>
      <c r="B447" t="s">
        <v>60</v>
      </c>
      <c r="C447" t="s">
        <v>14</v>
      </c>
      <c r="D447" s="1">
        <v>5873</v>
      </c>
      <c r="E447" s="1">
        <v>31183</v>
      </c>
      <c r="F447" s="2">
        <v>38965</v>
      </c>
    </row>
    <row r="448" spans="1:6" hidden="1" x14ac:dyDescent="0.3">
      <c r="A448">
        <v>2020</v>
      </c>
      <c r="B448" t="s">
        <v>60</v>
      </c>
      <c r="C448" t="s">
        <v>15</v>
      </c>
      <c r="D448" s="1">
        <v>9084</v>
      </c>
      <c r="E448" s="1">
        <v>40228</v>
      </c>
      <c r="F448" s="2">
        <v>38895</v>
      </c>
    </row>
    <row r="449" spans="1:6" hidden="1" x14ac:dyDescent="0.3">
      <c r="A449">
        <v>2020</v>
      </c>
      <c r="B449" t="s">
        <v>60</v>
      </c>
      <c r="C449" t="s">
        <v>16</v>
      </c>
      <c r="D449" s="1">
        <v>9437</v>
      </c>
      <c r="E449" s="1">
        <v>41500</v>
      </c>
      <c r="F449" s="2">
        <v>41226</v>
      </c>
    </row>
    <row r="450" spans="1:6" hidden="1" x14ac:dyDescent="0.3">
      <c r="A450">
        <v>2020</v>
      </c>
      <c r="B450" t="s">
        <v>60</v>
      </c>
      <c r="C450" t="s">
        <v>17</v>
      </c>
      <c r="D450" s="1">
        <v>3830</v>
      </c>
      <c r="E450" s="1">
        <v>16120</v>
      </c>
      <c r="F450" s="2">
        <v>39497</v>
      </c>
    </row>
    <row r="451" spans="1:6" hidden="1" x14ac:dyDescent="0.3">
      <c r="A451">
        <v>2020</v>
      </c>
      <c r="B451" t="s">
        <v>60</v>
      </c>
      <c r="C451" t="s">
        <v>18</v>
      </c>
      <c r="D451" s="1">
        <v>19028</v>
      </c>
      <c r="E451" s="1">
        <v>78236</v>
      </c>
      <c r="F451" s="2">
        <v>48238</v>
      </c>
    </row>
    <row r="452" spans="1:6" hidden="1" x14ac:dyDescent="0.3">
      <c r="A452">
        <v>2020</v>
      </c>
      <c r="B452" t="s">
        <v>60</v>
      </c>
      <c r="C452" t="s">
        <v>19</v>
      </c>
      <c r="D452" s="1">
        <v>21927</v>
      </c>
      <c r="E452" s="1">
        <v>98276</v>
      </c>
      <c r="F452" s="2">
        <v>46345</v>
      </c>
    </row>
    <row r="453" spans="1:6" hidden="1" x14ac:dyDescent="0.3">
      <c r="A453">
        <v>2020</v>
      </c>
      <c r="B453" t="s">
        <v>60</v>
      </c>
      <c r="C453" t="s">
        <v>20</v>
      </c>
      <c r="D453" s="1">
        <v>25486</v>
      </c>
      <c r="E453" s="1">
        <v>114074</v>
      </c>
      <c r="F453" s="2">
        <v>39650</v>
      </c>
    </row>
    <row r="454" spans="1:6" hidden="1" x14ac:dyDescent="0.3">
      <c r="A454">
        <v>2020</v>
      </c>
      <c r="B454" t="s">
        <v>60</v>
      </c>
      <c r="C454" t="s">
        <v>21</v>
      </c>
      <c r="D454" s="1">
        <v>17118</v>
      </c>
      <c r="E454" s="1">
        <v>77083</v>
      </c>
      <c r="F454" s="2">
        <v>39485</v>
      </c>
    </row>
    <row r="455" spans="1:6" hidden="1" x14ac:dyDescent="0.3">
      <c r="A455">
        <v>2020</v>
      </c>
      <c r="B455" t="s">
        <v>60</v>
      </c>
      <c r="C455" t="s">
        <v>22</v>
      </c>
      <c r="D455" s="1">
        <v>4625</v>
      </c>
      <c r="E455" s="1">
        <v>19993</v>
      </c>
      <c r="F455" s="2">
        <v>38520</v>
      </c>
    </row>
    <row r="456" spans="1:6" hidden="1" x14ac:dyDescent="0.3">
      <c r="A456">
        <v>2020</v>
      </c>
      <c r="B456" t="s">
        <v>60</v>
      </c>
      <c r="C456" t="s">
        <v>23</v>
      </c>
      <c r="D456" s="1">
        <v>13399</v>
      </c>
      <c r="E456" s="1">
        <v>68557</v>
      </c>
      <c r="F456" s="2">
        <v>38496</v>
      </c>
    </row>
    <row r="457" spans="1:6" hidden="1" x14ac:dyDescent="0.3">
      <c r="A457">
        <v>2020</v>
      </c>
      <c r="B457" t="s">
        <v>60</v>
      </c>
      <c r="C457" t="s">
        <v>24</v>
      </c>
      <c r="D457" s="1">
        <v>4199</v>
      </c>
      <c r="E457" s="1">
        <v>17236</v>
      </c>
      <c r="F457" s="2">
        <v>34349</v>
      </c>
    </row>
    <row r="458" spans="1:6" hidden="1" x14ac:dyDescent="0.3">
      <c r="A458">
        <v>2020</v>
      </c>
      <c r="B458" t="s">
        <v>60</v>
      </c>
      <c r="C458" t="s">
        <v>25</v>
      </c>
      <c r="D458" s="1">
        <v>4602</v>
      </c>
      <c r="E458" s="1">
        <v>24061</v>
      </c>
      <c r="F458" s="2">
        <v>36266</v>
      </c>
    </row>
    <row r="459" spans="1:6" hidden="1" x14ac:dyDescent="0.3">
      <c r="A459">
        <v>2020</v>
      </c>
      <c r="B459" t="s">
        <v>60</v>
      </c>
      <c r="C459" t="s">
        <v>26</v>
      </c>
      <c r="D459" s="1">
        <v>5067</v>
      </c>
      <c r="E459" s="1">
        <v>30593</v>
      </c>
      <c r="F459" s="2">
        <v>41698</v>
      </c>
    </row>
    <row r="460" spans="1:6" hidden="1" x14ac:dyDescent="0.3">
      <c r="A460">
        <v>2020</v>
      </c>
      <c r="B460" t="s">
        <v>60</v>
      </c>
      <c r="C460" t="s">
        <v>27</v>
      </c>
      <c r="D460" s="1">
        <v>4109</v>
      </c>
      <c r="E460" s="1">
        <v>18869</v>
      </c>
      <c r="F460" s="2">
        <v>43107</v>
      </c>
    </row>
    <row r="461" spans="1:6" hidden="1" x14ac:dyDescent="0.3">
      <c r="A461">
        <v>2020</v>
      </c>
      <c r="B461" t="s">
        <v>60</v>
      </c>
      <c r="C461" t="s">
        <v>28</v>
      </c>
      <c r="D461" s="1">
        <v>24307</v>
      </c>
      <c r="E461" s="1">
        <v>114130</v>
      </c>
      <c r="F461" s="2">
        <v>41197</v>
      </c>
    </row>
    <row r="462" spans="1:6" hidden="1" x14ac:dyDescent="0.3">
      <c r="A462">
        <v>2020</v>
      </c>
      <c r="B462" t="s">
        <v>60</v>
      </c>
      <c r="C462" t="s">
        <v>29</v>
      </c>
      <c r="D462" s="1">
        <v>4261</v>
      </c>
      <c r="E462" s="1">
        <v>18424</v>
      </c>
      <c r="F462" s="2">
        <v>38699</v>
      </c>
    </row>
    <row r="463" spans="1:6" hidden="1" x14ac:dyDescent="0.3">
      <c r="A463">
        <v>2020</v>
      </c>
      <c r="B463" t="s">
        <v>60</v>
      </c>
      <c r="C463" t="s">
        <v>30</v>
      </c>
      <c r="D463" s="1">
        <v>70935</v>
      </c>
      <c r="E463" s="1">
        <v>307026</v>
      </c>
      <c r="F463" s="2">
        <v>49001</v>
      </c>
    </row>
    <row r="464" spans="1:6" hidden="1" x14ac:dyDescent="0.3">
      <c r="A464">
        <v>2020</v>
      </c>
      <c r="B464" t="s">
        <v>60</v>
      </c>
      <c r="C464" t="s">
        <v>31</v>
      </c>
      <c r="D464" s="1">
        <v>26011</v>
      </c>
      <c r="E464" s="1">
        <v>107703</v>
      </c>
      <c r="F464" s="2">
        <v>39794</v>
      </c>
    </row>
    <row r="465" spans="1:6" hidden="1" x14ac:dyDescent="0.3">
      <c r="A465">
        <v>2020</v>
      </c>
      <c r="B465" t="s">
        <v>60</v>
      </c>
      <c r="C465" t="s">
        <v>32</v>
      </c>
      <c r="D465" s="1">
        <v>2141</v>
      </c>
      <c r="E465" s="1">
        <v>10645</v>
      </c>
      <c r="F465" s="2">
        <v>40484</v>
      </c>
    </row>
    <row r="466" spans="1:6" hidden="1" x14ac:dyDescent="0.3">
      <c r="A466">
        <v>2020</v>
      </c>
      <c r="B466" t="s">
        <v>60</v>
      </c>
      <c r="C466" t="s">
        <v>33</v>
      </c>
      <c r="D466" s="1">
        <v>23929</v>
      </c>
      <c r="E466" s="1">
        <v>138448</v>
      </c>
      <c r="F466" s="2">
        <v>38332</v>
      </c>
    </row>
    <row r="467" spans="1:6" hidden="1" x14ac:dyDescent="0.3">
      <c r="A467">
        <v>2020</v>
      </c>
      <c r="B467" t="s">
        <v>60</v>
      </c>
      <c r="C467" t="s">
        <v>34</v>
      </c>
      <c r="D467" s="1">
        <v>6600</v>
      </c>
      <c r="E467" s="1">
        <v>34047</v>
      </c>
      <c r="F467" s="2">
        <v>37686</v>
      </c>
    </row>
    <row r="468" spans="1:6" hidden="1" x14ac:dyDescent="0.3">
      <c r="A468">
        <v>2020</v>
      </c>
      <c r="B468" t="s">
        <v>60</v>
      </c>
      <c r="C468" t="s">
        <v>35</v>
      </c>
      <c r="D468" s="1">
        <v>14853</v>
      </c>
      <c r="E468" s="1">
        <v>60924</v>
      </c>
      <c r="F468" s="2">
        <v>41296</v>
      </c>
    </row>
    <row r="469" spans="1:6" hidden="1" x14ac:dyDescent="0.3">
      <c r="A469">
        <v>2020</v>
      </c>
      <c r="B469" t="s">
        <v>60</v>
      </c>
      <c r="C469" t="s">
        <v>36</v>
      </c>
      <c r="D469" s="1">
        <v>33590</v>
      </c>
      <c r="E469" s="1">
        <v>169772</v>
      </c>
      <c r="F469" s="2">
        <v>39396</v>
      </c>
    </row>
    <row r="470" spans="1:6" hidden="1" x14ac:dyDescent="0.3">
      <c r="A470">
        <v>2020</v>
      </c>
      <c r="B470" t="s">
        <v>60</v>
      </c>
      <c r="C470" t="s">
        <v>37</v>
      </c>
      <c r="D470" s="1">
        <v>3576</v>
      </c>
      <c r="E470" s="1">
        <v>15156</v>
      </c>
      <c r="F470" s="2">
        <v>38763</v>
      </c>
    </row>
    <row r="471" spans="1:6" hidden="1" x14ac:dyDescent="0.3">
      <c r="A471">
        <v>2020</v>
      </c>
      <c r="B471" t="s">
        <v>60</v>
      </c>
      <c r="C471" t="s">
        <v>38</v>
      </c>
      <c r="D471" s="1">
        <v>10267</v>
      </c>
      <c r="E471" s="1">
        <v>49710</v>
      </c>
      <c r="F471" s="2">
        <v>38110</v>
      </c>
    </row>
    <row r="472" spans="1:6" hidden="1" x14ac:dyDescent="0.3">
      <c r="A472">
        <v>2020</v>
      </c>
      <c r="B472" t="s">
        <v>60</v>
      </c>
      <c r="C472" t="s">
        <v>39</v>
      </c>
      <c r="D472" s="1">
        <v>2313</v>
      </c>
      <c r="E472" s="1">
        <v>11077</v>
      </c>
      <c r="F472" s="2">
        <v>38165</v>
      </c>
    </row>
    <row r="473" spans="1:6" hidden="1" x14ac:dyDescent="0.3">
      <c r="A473">
        <v>2020</v>
      </c>
      <c r="B473" t="s">
        <v>60</v>
      </c>
      <c r="C473" t="s">
        <v>40</v>
      </c>
      <c r="D473" s="1">
        <v>12651</v>
      </c>
      <c r="E473" s="1">
        <v>70977</v>
      </c>
      <c r="F473" s="2">
        <v>40323</v>
      </c>
    </row>
    <row r="474" spans="1:6" hidden="1" x14ac:dyDescent="0.3">
      <c r="A474">
        <v>2020</v>
      </c>
      <c r="B474" t="s">
        <v>60</v>
      </c>
      <c r="C474" t="s">
        <v>41</v>
      </c>
      <c r="D474" s="1">
        <v>57936</v>
      </c>
      <c r="E474" s="1">
        <v>310244</v>
      </c>
      <c r="F474" s="2">
        <v>44055</v>
      </c>
    </row>
    <row r="475" spans="1:6" hidden="1" x14ac:dyDescent="0.3">
      <c r="A475">
        <v>2020</v>
      </c>
      <c r="B475" t="s">
        <v>60</v>
      </c>
      <c r="C475" t="s">
        <v>42</v>
      </c>
      <c r="D475" s="1">
        <v>6849</v>
      </c>
      <c r="E475" s="1">
        <v>35002</v>
      </c>
      <c r="F475" s="2">
        <v>39528</v>
      </c>
    </row>
    <row r="476" spans="1:6" hidden="1" x14ac:dyDescent="0.3">
      <c r="A476">
        <v>2020</v>
      </c>
      <c r="B476" t="s">
        <v>60</v>
      </c>
      <c r="C476" t="s">
        <v>43</v>
      </c>
      <c r="D476" s="1">
        <v>1995</v>
      </c>
      <c r="E476" s="1">
        <v>7681</v>
      </c>
      <c r="F476" s="2">
        <v>41304</v>
      </c>
    </row>
    <row r="477" spans="1:6" hidden="1" x14ac:dyDescent="0.3">
      <c r="A477">
        <v>2020</v>
      </c>
      <c r="B477" t="s">
        <v>60</v>
      </c>
      <c r="C477" t="s">
        <v>44</v>
      </c>
      <c r="D477" s="1">
        <v>29516</v>
      </c>
      <c r="E477" s="1">
        <v>121622</v>
      </c>
      <c r="F477" s="2">
        <v>50744</v>
      </c>
    </row>
    <row r="478" spans="1:6" hidden="1" x14ac:dyDescent="0.3">
      <c r="A478">
        <v>2020</v>
      </c>
      <c r="B478" t="s">
        <v>60</v>
      </c>
      <c r="C478" t="s">
        <v>45</v>
      </c>
      <c r="D478" s="1">
        <v>20259</v>
      </c>
      <c r="E478" s="1">
        <v>89105</v>
      </c>
      <c r="F478" s="2">
        <v>46691</v>
      </c>
    </row>
    <row r="479" spans="1:6" hidden="1" x14ac:dyDescent="0.3">
      <c r="A479">
        <v>2020</v>
      </c>
      <c r="B479" t="s">
        <v>60</v>
      </c>
      <c r="C479" t="s">
        <v>46</v>
      </c>
      <c r="D479" s="1">
        <v>3442</v>
      </c>
      <c r="E479" s="1">
        <v>15621</v>
      </c>
      <c r="F479" s="2">
        <v>35759</v>
      </c>
    </row>
    <row r="480" spans="1:6" hidden="1" x14ac:dyDescent="0.3">
      <c r="A480">
        <v>2020</v>
      </c>
      <c r="B480" t="s">
        <v>60</v>
      </c>
      <c r="C480" t="s">
        <v>47</v>
      </c>
      <c r="D480" s="1">
        <v>13143</v>
      </c>
      <c r="E480" s="1">
        <v>74028</v>
      </c>
      <c r="F480" s="2">
        <v>36058</v>
      </c>
    </row>
    <row r="481" spans="1:6" hidden="1" x14ac:dyDescent="0.3">
      <c r="A481">
        <v>2020</v>
      </c>
      <c r="B481" t="s">
        <v>60</v>
      </c>
      <c r="C481" t="s">
        <v>48</v>
      </c>
      <c r="D481" s="1">
        <v>1669</v>
      </c>
      <c r="E481" s="1">
        <v>6769</v>
      </c>
      <c r="F481" s="2">
        <v>40253</v>
      </c>
    </row>
    <row r="482" spans="1:6" x14ac:dyDescent="0.3">
      <c r="A482">
        <v>2019</v>
      </c>
      <c r="B482" t="s">
        <v>55</v>
      </c>
      <c r="C482" t="s">
        <v>1</v>
      </c>
      <c r="D482" s="1">
        <v>1846</v>
      </c>
      <c r="E482" s="1">
        <v>18939</v>
      </c>
      <c r="F482" s="2">
        <v>56529</v>
      </c>
    </row>
    <row r="483" spans="1:6" hidden="1" x14ac:dyDescent="0.3">
      <c r="A483">
        <v>2019</v>
      </c>
      <c r="B483" t="s">
        <v>55</v>
      </c>
      <c r="C483" t="s">
        <v>2</v>
      </c>
      <c r="D483" s="1">
        <v>1358</v>
      </c>
      <c r="E483" s="1">
        <v>37970</v>
      </c>
      <c r="F483" s="2">
        <v>52262</v>
      </c>
    </row>
    <row r="484" spans="1:6" hidden="1" x14ac:dyDescent="0.3">
      <c r="A484">
        <v>2019</v>
      </c>
      <c r="B484" t="s">
        <v>55</v>
      </c>
      <c r="C484" t="s">
        <v>3</v>
      </c>
      <c r="D484" s="1">
        <v>2577</v>
      </c>
      <c r="E484" s="1">
        <v>16390</v>
      </c>
      <c r="F484" s="2">
        <v>48299</v>
      </c>
    </row>
    <row r="485" spans="1:6" hidden="1" x14ac:dyDescent="0.3">
      <c r="A485">
        <v>2019</v>
      </c>
      <c r="B485" t="s">
        <v>55</v>
      </c>
      <c r="C485" t="s">
        <v>4</v>
      </c>
      <c r="D485" s="1">
        <v>17663</v>
      </c>
      <c r="E485" s="1">
        <v>443581</v>
      </c>
      <c r="F485" s="2">
        <v>40246</v>
      </c>
    </row>
    <row r="486" spans="1:6" hidden="1" x14ac:dyDescent="0.3">
      <c r="A486">
        <v>2019</v>
      </c>
      <c r="B486" t="s">
        <v>55</v>
      </c>
      <c r="C486" t="s">
        <v>5</v>
      </c>
      <c r="D486" s="1">
        <v>3279</v>
      </c>
      <c r="E486" s="1">
        <v>48392</v>
      </c>
      <c r="F486" s="2">
        <v>90328</v>
      </c>
    </row>
    <row r="487" spans="1:6" hidden="1" x14ac:dyDescent="0.3">
      <c r="A487">
        <v>2019</v>
      </c>
      <c r="B487" t="s">
        <v>55</v>
      </c>
      <c r="C487" t="s">
        <v>6</v>
      </c>
      <c r="D487">
        <v>437</v>
      </c>
      <c r="E487" s="1">
        <v>5258</v>
      </c>
      <c r="F487" s="2">
        <v>41449</v>
      </c>
    </row>
    <row r="488" spans="1:6" hidden="1" x14ac:dyDescent="0.3">
      <c r="A488">
        <v>2019</v>
      </c>
      <c r="B488" t="s">
        <v>55</v>
      </c>
      <c r="C488" t="s">
        <v>7</v>
      </c>
      <c r="D488">
        <v>180</v>
      </c>
      <c r="E488" s="1">
        <v>1471</v>
      </c>
      <c r="F488" s="2">
        <v>42123</v>
      </c>
    </row>
    <row r="489" spans="1:6" hidden="1" x14ac:dyDescent="0.3">
      <c r="A489">
        <v>2019</v>
      </c>
      <c r="B489" t="s">
        <v>55</v>
      </c>
      <c r="C489" t="s">
        <v>8</v>
      </c>
      <c r="D489" s="1">
        <v>5304</v>
      </c>
      <c r="E489" s="1">
        <v>71329</v>
      </c>
      <c r="F489" s="2">
        <v>35645</v>
      </c>
    </row>
    <row r="490" spans="1:6" hidden="1" x14ac:dyDescent="0.3">
      <c r="A490">
        <v>2019</v>
      </c>
      <c r="B490" t="s">
        <v>55</v>
      </c>
      <c r="C490" t="s">
        <v>9</v>
      </c>
      <c r="D490" s="1">
        <v>2662</v>
      </c>
      <c r="E490" s="1">
        <v>29910</v>
      </c>
      <c r="F490" s="2">
        <v>43258</v>
      </c>
    </row>
    <row r="491" spans="1:6" hidden="1" x14ac:dyDescent="0.3">
      <c r="A491">
        <v>2019</v>
      </c>
      <c r="B491" t="s">
        <v>55</v>
      </c>
      <c r="C491" t="s">
        <v>10</v>
      </c>
      <c r="D491" s="1">
        <v>2401</v>
      </c>
      <c r="E491" s="1">
        <v>26555</v>
      </c>
      <c r="F491" s="2">
        <v>41105</v>
      </c>
    </row>
    <row r="492" spans="1:6" hidden="1" x14ac:dyDescent="0.3">
      <c r="A492">
        <v>2019</v>
      </c>
      <c r="B492" t="s">
        <v>55</v>
      </c>
      <c r="C492" t="s">
        <v>11</v>
      </c>
      <c r="D492" s="1">
        <v>2825</v>
      </c>
      <c r="E492" s="1">
        <v>26828</v>
      </c>
      <c r="F492" s="2">
        <v>52197</v>
      </c>
    </row>
    <row r="493" spans="1:6" hidden="1" x14ac:dyDescent="0.3">
      <c r="A493">
        <v>2019</v>
      </c>
      <c r="B493" t="s">
        <v>55</v>
      </c>
      <c r="C493" t="s">
        <v>12</v>
      </c>
      <c r="D493" s="1">
        <v>2255</v>
      </c>
      <c r="E493" s="1">
        <v>21475</v>
      </c>
      <c r="F493" s="2">
        <v>50243</v>
      </c>
    </row>
    <row r="494" spans="1:6" hidden="1" x14ac:dyDescent="0.3">
      <c r="A494">
        <v>2019</v>
      </c>
      <c r="B494" t="s">
        <v>55</v>
      </c>
      <c r="C494" t="s">
        <v>13</v>
      </c>
      <c r="D494" s="1">
        <v>2916</v>
      </c>
      <c r="E494" s="1">
        <v>23431</v>
      </c>
      <c r="F494" s="2">
        <v>44087</v>
      </c>
    </row>
    <row r="495" spans="1:6" hidden="1" x14ac:dyDescent="0.3">
      <c r="A495">
        <v>2019</v>
      </c>
      <c r="B495" t="s">
        <v>55</v>
      </c>
      <c r="C495" t="s">
        <v>14</v>
      </c>
      <c r="D495" s="1">
        <v>2612</v>
      </c>
      <c r="E495" s="1">
        <v>19353</v>
      </c>
      <c r="F495" s="2">
        <v>47802</v>
      </c>
    </row>
    <row r="496" spans="1:6" hidden="1" x14ac:dyDescent="0.3">
      <c r="A496">
        <v>2019</v>
      </c>
      <c r="B496" t="s">
        <v>55</v>
      </c>
      <c r="C496" t="s">
        <v>15</v>
      </c>
      <c r="D496" s="1">
        <v>1561</v>
      </c>
      <c r="E496" s="1">
        <v>18911</v>
      </c>
      <c r="F496" s="2">
        <v>56448</v>
      </c>
    </row>
    <row r="497" spans="1:6" hidden="1" x14ac:dyDescent="0.3">
      <c r="A497">
        <v>2019</v>
      </c>
      <c r="B497" t="s">
        <v>55</v>
      </c>
      <c r="C497" t="s">
        <v>16</v>
      </c>
      <c r="D497" s="1">
        <v>3133</v>
      </c>
      <c r="E497" s="1">
        <v>44052</v>
      </c>
      <c r="F497" s="2">
        <v>87820</v>
      </c>
    </row>
    <row r="498" spans="1:6" hidden="1" x14ac:dyDescent="0.3">
      <c r="A498">
        <v>2019</v>
      </c>
      <c r="B498" t="s">
        <v>55</v>
      </c>
      <c r="C498" t="s">
        <v>17</v>
      </c>
      <c r="D498" s="1">
        <v>1447</v>
      </c>
      <c r="E498" s="1">
        <v>7281</v>
      </c>
      <c r="F498" s="2">
        <v>41157</v>
      </c>
    </row>
    <row r="499" spans="1:6" hidden="1" x14ac:dyDescent="0.3">
      <c r="A499">
        <v>2019</v>
      </c>
      <c r="B499" t="s">
        <v>55</v>
      </c>
      <c r="C499" t="s">
        <v>18</v>
      </c>
      <c r="D499">
        <v>723</v>
      </c>
      <c r="E499" s="1">
        <v>7194</v>
      </c>
      <c r="F499" s="2">
        <v>44642</v>
      </c>
    </row>
    <row r="500" spans="1:6" hidden="1" x14ac:dyDescent="0.3">
      <c r="A500">
        <v>2019</v>
      </c>
      <c r="B500" t="s">
        <v>55</v>
      </c>
      <c r="C500" t="s">
        <v>19</v>
      </c>
      <c r="D500" s="1">
        <v>1007</v>
      </c>
      <c r="E500" s="1">
        <v>10500</v>
      </c>
      <c r="F500" s="2">
        <v>63846</v>
      </c>
    </row>
    <row r="501" spans="1:6" hidden="1" x14ac:dyDescent="0.3">
      <c r="A501">
        <v>2019</v>
      </c>
      <c r="B501" t="s">
        <v>55</v>
      </c>
      <c r="C501" t="s">
        <v>20</v>
      </c>
      <c r="D501" s="1">
        <v>3480</v>
      </c>
      <c r="E501" s="1">
        <v>35622</v>
      </c>
      <c r="F501" s="2">
        <v>41799</v>
      </c>
    </row>
    <row r="502" spans="1:6" hidden="1" x14ac:dyDescent="0.3">
      <c r="A502">
        <v>2019</v>
      </c>
      <c r="B502" t="s">
        <v>55</v>
      </c>
      <c r="C502" t="s">
        <v>21</v>
      </c>
      <c r="D502" s="1">
        <v>3094</v>
      </c>
      <c r="E502" s="1">
        <v>28134</v>
      </c>
      <c r="F502" s="2">
        <v>51107</v>
      </c>
    </row>
    <row r="503" spans="1:6" hidden="1" x14ac:dyDescent="0.3">
      <c r="A503">
        <v>2019</v>
      </c>
      <c r="B503" t="s">
        <v>55</v>
      </c>
      <c r="C503" t="s">
        <v>22</v>
      </c>
      <c r="D503" s="1">
        <v>2110</v>
      </c>
      <c r="E503" s="1">
        <v>15777</v>
      </c>
      <c r="F503" s="2">
        <v>49263</v>
      </c>
    </row>
    <row r="504" spans="1:6" hidden="1" x14ac:dyDescent="0.3">
      <c r="A504">
        <v>2019</v>
      </c>
      <c r="B504" t="s">
        <v>55</v>
      </c>
      <c r="C504" t="s">
        <v>23</v>
      </c>
      <c r="D504" s="1">
        <v>2031</v>
      </c>
      <c r="E504" s="1">
        <v>16899</v>
      </c>
      <c r="F504" s="2">
        <v>44815</v>
      </c>
    </row>
    <row r="505" spans="1:6" hidden="1" x14ac:dyDescent="0.3">
      <c r="A505">
        <v>2019</v>
      </c>
      <c r="B505" t="s">
        <v>55</v>
      </c>
      <c r="C505" t="s">
        <v>24</v>
      </c>
      <c r="D505" s="1">
        <v>1789</v>
      </c>
      <c r="E505" s="1">
        <v>12792</v>
      </c>
      <c r="F505" s="2">
        <v>67162</v>
      </c>
    </row>
    <row r="506" spans="1:6" hidden="1" x14ac:dyDescent="0.3">
      <c r="A506">
        <v>2019</v>
      </c>
      <c r="B506" t="s">
        <v>55</v>
      </c>
      <c r="C506" t="s">
        <v>25</v>
      </c>
      <c r="D506" s="1">
        <v>2414</v>
      </c>
      <c r="E506" s="1">
        <v>15761</v>
      </c>
      <c r="F506" s="2">
        <v>42685</v>
      </c>
    </row>
    <row r="507" spans="1:6" hidden="1" x14ac:dyDescent="0.3">
      <c r="A507">
        <v>2019</v>
      </c>
      <c r="B507" t="s">
        <v>55</v>
      </c>
      <c r="C507" t="s">
        <v>26</v>
      </c>
      <c r="D507">
        <v>618</v>
      </c>
      <c r="E507" s="1">
        <v>19841</v>
      </c>
      <c r="F507" s="2">
        <v>86362</v>
      </c>
    </row>
    <row r="508" spans="1:6" hidden="1" x14ac:dyDescent="0.3">
      <c r="A508">
        <v>2019</v>
      </c>
      <c r="B508" t="s">
        <v>55</v>
      </c>
      <c r="C508" t="s">
        <v>27</v>
      </c>
      <c r="D508">
        <v>350</v>
      </c>
      <c r="E508" s="1">
        <v>2627</v>
      </c>
      <c r="F508" s="2">
        <v>44073</v>
      </c>
    </row>
    <row r="509" spans="1:6" hidden="1" x14ac:dyDescent="0.3">
      <c r="A509">
        <v>2019</v>
      </c>
      <c r="B509" t="s">
        <v>55</v>
      </c>
      <c r="C509" t="s">
        <v>28</v>
      </c>
      <c r="D509">
        <v>998</v>
      </c>
      <c r="E509" s="1">
        <v>12407</v>
      </c>
      <c r="F509" s="2">
        <v>41732</v>
      </c>
    </row>
    <row r="510" spans="1:6" hidden="1" x14ac:dyDescent="0.3">
      <c r="A510">
        <v>2019</v>
      </c>
      <c r="B510" t="s">
        <v>55</v>
      </c>
      <c r="C510" t="s">
        <v>29</v>
      </c>
      <c r="D510" s="1">
        <v>2100</v>
      </c>
      <c r="E510" s="1">
        <v>36949</v>
      </c>
      <c r="F510" s="2">
        <v>68427</v>
      </c>
    </row>
    <row r="511" spans="1:6" hidden="1" x14ac:dyDescent="0.3">
      <c r="A511">
        <v>2019</v>
      </c>
      <c r="B511" t="s">
        <v>55</v>
      </c>
      <c r="C511" t="s">
        <v>30</v>
      </c>
      <c r="D511" s="1">
        <v>3053</v>
      </c>
      <c r="E511" s="1">
        <v>31787</v>
      </c>
      <c r="F511" s="2">
        <v>42992</v>
      </c>
    </row>
    <row r="512" spans="1:6" hidden="1" x14ac:dyDescent="0.3">
      <c r="A512">
        <v>2019</v>
      </c>
      <c r="B512" t="s">
        <v>55</v>
      </c>
      <c r="C512" t="s">
        <v>31</v>
      </c>
      <c r="D512" s="1">
        <v>3378</v>
      </c>
      <c r="E512" s="1">
        <v>29828</v>
      </c>
      <c r="F512" s="2">
        <v>40862</v>
      </c>
    </row>
    <row r="513" spans="1:6" hidden="1" x14ac:dyDescent="0.3">
      <c r="A513">
        <v>2019</v>
      </c>
      <c r="B513" t="s">
        <v>55</v>
      </c>
      <c r="C513" t="s">
        <v>32</v>
      </c>
      <c r="D513" s="1">
        <v>1784</v>
      </c>
      <c r="E513" s="1">
        <v>25973</v>
      </c>
      <c r="F513" s="2">
        <v>97355</v>
      </c>
    </row>
    <row r="514" spans="1:6" hidden="1" x14ac:dyDescent="0.3">
      <c r="A514">
        <v>2019</v>
      </c>
      <c r="B514" t="s">
        <v>55</v>
      </c>
      <c r="C514" t="s">
        <v>33</v>
      </c>
      <c r="D514" s="1">
        <v>2531</v>
      </c>
      <c r="E514" s="1">
        <v>28532</v>
      </c>
      <c r="F514" s="2">
        <v>51860</v>
      </c>
    </row>
    <row r="515" spans="1:6" hidden="1" x14ac:dyDescent="0.3">
      <c r="A515">
        <v>2019</v>
      </c>
      <c r="B515" t="s">
        <v>55</v>
      </c>
      <c r="C515" t="s">
        <v>34</v>
      </c>
      <c r="D515" s="1">
        <v>4402</v>
      </c>
      <c r="E515" s="1">
        <v>56786</v>
      </c>
      <c r="F515" s="2">
        <v>91249</v>
      </c>
    </row>
    <row r="516" spans="1:6" hidden="1" x14ac:dyDescent="0.3">
      <c r="A516">
        <v>2019</v>
      </c>
      <c r="B516" t="s">
        <v>55</v>
      </c>
      <c r="C516" t="s">
        <v>35</v>
      </c>
      <c r="D516" s="1">
        <v>4633</v>
      </c>
      <c r="E516" s="1">
        <v>54550</v>
      </c>
      <c r="F516" s="2">
        <v>37586</v>
      </c>
    </row>
    <row r="517" spans="1:6" hidden="1" x14ac:dyDescent="0.3">
      <c r="A517">
        <v>2019</v>
      </c>
      <c r="B517" t="s">
        <v>55</v>
      </c>
      <c r="C517" t="s">
        <v>36</v>
      </c>
      <c r="D517" s="1">
        <v>3616</v>
      </c>
      <c r="E517" s="1">
        <v>52904</v>
      </c>
      <c r="F517" s="2">
        <v>65014</v>
      </c>
    </row>
    <row r="518" spans="1:6" hidden="1" x14ac:dyDescent="0.3">
      <c r="A518">
        <v>2019</v>
      </c>
      <c r="B518" t="s">
        <v>55</v>
      </c>
      <c r="C518" t="s">
        <v>37</v>
      </c>
      <c r="D518">
        <v>198</v>
      </c>
      <c r="E518" s="1">
        <v>1121</v>
      </c>
      <c r="F518" s="2">
        <v>39917</v>
      </c>
    </row>
    <row r="519" spans="1:6" hidden="1" x14ac:dyDescent="0.3">
      <c r="A519">
        <v>2019</v>
      </c>
      <c r="B519" t="s">
        <v>55</v>
      </c>
      <c r="C519" t="s">
        <v>38</v>
      </c>
      <c r="D519" s="1">
        <v>1345</v>
      </c>
      <c r="E519" s="1">
        <v>12552</v>
      </c>
      <c r="F519" s="2">
        <v>43952</v>
      </c>
    </row>
    <row r="520" spans="1:6" hidden="1" x14ac:dyDescent="0.3">
      <c r="A520">
        <v>2019</v>
      </c>
      <c r="B520" t="s">
        <v>55</v>
      </c>
      <c r="C520" t="s">
        <v>39</v>
      </c>
      <c r="D520" s="1">
        <v>1063</v>
      </c>
      <c r="E520" s="1">
        <v>6986</v>
      </c>
      <c r="F520" s="2">
        <v>43642</v>
      </c>
    </row>
    <row r="521" spans="1:6" hidden="1" x14ac:dyDescent="0.3">
      <c r="A521">
        <v>2019</v>
      </c>
      <c r="B521" t="s">
        <v>55</v>
      </c>
      <c r="C521" t="s">
        <v>40</v>
      </c>
      <c r="D521" s="1">
        <v>1107</v>
      </c>
      <c r="E521" s="1">
        <v>11568</v>
      </c>
      <c r="F521" s="2">
        <v>46865</v>
      </c>
    </row>
    <row r="522" spans="1:6" hidden="1" x14ac:dyDescent="0.3">
      <c r="A522">
        <v>2019</v>
      </c>
      <c r="B522" t="s">
        <v>55</v>
      </c>
      <c r="C522" t="s">
        <v>41</v>
      </c>
      <c r="D522" s="1">
        <v>19971</v>
      </c>
      <c r="E522" s="1">
        <v>307800</v>
      </c>
      <c r="F522" s="2">
        <v>114918</v>
      </c>
    </row>
    <row r="523" spans="1:6" hidden="1" x14ac:dyDescent="0.3">
      <c r="A523">
        <v>2019</v>
      </c>
      <c r="B523" t="s">
        <v>55</v>
      </c>
      <c r="C523" t="s">
        <v>42</v>
      </c>
      <c r="D523" s="1">
        <v>1032</v>
      </c>
      <c r="E523" s="1">
        <v>15160</v>
      </c>
      <c r="F523" s="2">
        <v>63604</v>
      </c>
    </row>
    <row r="524" spans="1:6" hidden="1" x14ac:dyDescent="0.3">
      <c r="A524">
        <v>2019</v>
      </c>
      <c r="B524" t="s">
        <v>55</v>
      </c>
      <c r="C524" t="s">
        <v>43</v>
      </c>
      <c r="D524">
        <v>564</v>
      </c>
      <c r="E524" s="1">
        <v>4130</v>
      </c>
      <c r="F524" s="2">
        <v>39607</v>
      </c>
    </row>
    <row r="525" spans="1:6" hidden="1" x14ac:dyDescent="0.3">
      <c r="A525">
        <v>2019</v>
      </c>
      <c r="B525" t="s">
        <v>55</v>
      </c>
      <c r="C525" t="s">
        <v>44</v>
      </c>
      <c r="D525" s="1">
        <v>2095</v>
      </c>
      <c r="E525" s="1">
        <v>18691</v>
      </c>
      <c r="F525" s="2">
        <v>48704</v>
      </c>
    </row>
    <row r="526" spans="1:6" hidden="1" x14ac:dyDescent="0.3">
      <c r="A526">
        <v>2019</v>
      </c>
      <c r="B526" t="s">
        <v>55</v>
      </c>
      <c r="C526" t="s">
        <v>45</v>
      </c>
      <c r="D526" s="1">
        <v>7117</v>
      </c>
      <c r="E526" s="1">
        <v>105362</v>
      </c>
      <c r="F526" s="2">
        <v>34547</v>
      </c>
    </row>
    <row r="527" spans="1:6" hidden="1" x14ac:dyDescent="0.3">
      <c r="A527">
        <v>2019</v>
      </c>
      <c r="B527" t="s">
        <v>55</v>
      </c>
      <c r="C527" t="s">
        <v>46</v>
      </c>
      <c r="D527" s="1">
        <v>1166</v>
      </c>
      <c r="E527" s="1">
        <v>23333</v>
      </c>
      <c r="F527" s="2">
        <v>80470</v>
      </c>
    </row>
    <row r="528" spans="1:6" hidden="1" x14ac:dyDescent="0.3">
      <c r="A528">
        <v>2019</v>
      </c>
      <c r="B528" t="s">
        <v>55</v>
      </c>
      <c r="C528" t="s">
        <v>47</v>
      </c>
      <c r="D528" s="1">
        <v>2876</v>
      </c>
      <c r="E528" s="1">
        <v>31424</v>
      </c>
      <c r="F528" s="2">
        <v>40225</v>
      </c>
    </row>
    <row r="529" spans="1:6" hidden="1" x14ac:dyDescent="0.3">
      <c r="A529">
        <v>2019</v>
      </c>
      <c r="B529" t="s">
        <v>55</v>
      </c>
      <c r="C529" t="s">
        <v>48</v>
      </c>
      <c r="D529" s="1">
        <v>1463</v>
      </c>
      <c r="E529" s="1">
        <v>23524</v>
      </c>
      <c r="F529" s="2">
        <v>86467</v>
      </c>
    </row>
    <row r="530" spans="1:6" x14ac:dyDescent="0.3">
      <c r="A530">
        <v>2019</v>
      </c>
      <c r="B530" t="s">
        <v>51</v>
      </c>
      <c r="C530" t="s">
        <v>1</v>
      </c>
      <c r="D530" s="1">
        <v>10069</v>
      </c>
      <c r="E530" s="1">
        <v>93619</v>
      </c>
      <c r="F530" s="2">
        <v>56141</v>
      </c>
    </row>
    <row r="531" spans="1:6" hidden="1" x14ac:dyDescent="0.3">
      <c r="A531">
        <v>2019</v>
      </c>
      <c r="B531" t="s">
        <v>51</v>
      </c>
      <c r="C531" t="s">
        <v>2</v>
      </c>
      <c r="D531" s="1">
        <v>13677</v>
      </c>
      <c r="E531" s="1">
        <v>171309</v>
      </c>
      <c r="F531" s="2">
        <v>58621</v>
      </c>
    </row>
    <row r="532" spans="1:6" hidden="1" x14ac:dyDescent="0.3">
      <c r="A532">
        <v>2019</v>
      </c>
      <c r="B532" t="s">
        <v>51</v>
      </c>
      <c r="C532" t="s">
        <v>3</v>
      </c>
      <c r="D532" s="1">
        <v>7093</v>
      </c>
      <c r="E532" s="1">
        <v>52538</v>
      </c>
      <c r="F532" s="2">
        <v>49541</v>
      </c>
    </row>
    <row r="533" spans="1:6" hidden="1" x14ac:dyDescent="0.3">
      <c r="A533">
        <v>2019</v>
      </c>
      <c r="B533" t="s">
        <v>51</v>
      </c>
      <c r="C533" t="s">
        <v>4</v>
      </c>
      <c r="D533" s="1">
        <v>84247</v>
      </c>
      <c r="E533" s="1">
        <v>885668</v>
      </c>
      <c r="F533" s="2">
        <v>73343</v>
      </c>
    </row>
    <row r="534" spans="1:6" hidden="1" x14ac:dyDescent="0.3">
      <c r="A534">
        <v>2019</v>
      </c>
      <c r="B534" t="s">
        <v>51</v>
      </c>
      <c r="C534" t="s">
        <v>5</v>
      </c>
      <c r="D534" s="1">
        <v>20430</v>
      </c>
      <c r="E534" s="1">
        <v>178880</v>
      </c>
      <c r="F534" s="2">
        <v>64603</v>
      </c>
    </row>
    <row r="535" spans="1:6" hidden="1" x14ac:dyDescent="0.3">
      <c r="A535">
        <v>2019</v>
      </c>
      <c r="B535" t="s">
        <v>51</v>
      </c>
      <c r="C535" t="s">
        <v>6</v>
      </c>
      <c r="D535" s="1">
        <v>9496</v>
      </c>
      <c r="E535" s="1">
        <v>59731</v>
      </c>
      <c r="F535" s="2">
        <v>72413</v>
      </c>
    </row>
    <row r="536" spans="1:6" hidden="1" x14ac:dyDescent="0.3">
      <c r="A536">
        <v>2019</v>
      </c>
      <c r="B536" t="s">
        <v>51</v>
      </c>
      <c r="C536" t="s">
        <v>7</v>
      </c>
      <c r="D536" s="1">
        <v>3007</v>
      </c>
      <c r="E536" s="1">
        <v>22909</v>
      </c>
      <c r="F536" s="2">
        <v>62481</v>
      </c>
    </row>
    <row r="537" spans="1:6" hidden="1" x14ac:dyDescent="0.3">
      <c r="A537">
        <v>2019</v>
      </c>
      <c r="B537" t="s">
        <v>51</v>
      </c>
      <c r="C537" t="s">
        <v>8</v>
      </c>
      <c r="D537" s="1">
        <v>74711</v>
      </c>
      <c r="E537" s="1">
        <v>563526</v>
      </c>
      <c r="F537" s="2">
        <v>52893</v>
      </c>
    </row>
    <row r="538" spans="1:6" hidden="1" x14ac:dyDescent="0.3">
      <c r="A538">
        <v>2019</v>
      </c>
      <c r="B538" t="s">
        <v>51</v>
      </c>
      <c r="C538" t="s">
        <v>9</v>
      </c>
      <c r="D538" s="1">
        <v>21408</v>
      </c>
      <c r="E538" s="1">
        <v>203951</v>
      </c>
      <c r="F538" s="2">
        <v>63683</v>
      </c>
    </row>
    <row r="539" spans="1:6" hidden="1" x14ac:dyDescent="0.3">
      <c r="A539">
        <v>2019</v>
      </c>
      <c r="B539" t="s">
        <v>51</v>
      </c>
      <c r="C539" t="s">
        <v>10</v>
      </c>
      <c r="D539" s="1">
        <v>8175</v>
      </c>
      <c r="E539" s="1">
        <v>50684</v>
      </c>
      <c r="F539" s="2">
        <v>46258</v>
      </c>
    </row>
    <row r="540" spans="1:6" hidden="1" x14ac:dyDescent="0.3">
      <c r="A540">
        <v>2019</v>
      </c>
      <c r="B540" t="s">
        <v>51</v>
      </c>
      <c r="C540" t="s">
        <v>11</v>
      </c>
      <c r="D540" s="1">
        <v>32686</v>
      </c>
      <c r="E540" s="1">
        <v>227968</v>
      </c>
      <c r="F540" s="2">
        <v>73799</v>
      </c>
    </row>
    <row r="541" spans="1:6" hidden="1" x14ac:dyDescent="0.3">
      <c r="A541">
        <v>2019</v>
      </c>
      <c r="B541" t="s">
        <v>51</v>
      </c>
      <c r="C541" t="s">
        <v>12</v>
      </c>
      <c r="D541" s="1">
        <v>15232</v>
      </c>
      <c r="E541" s="1">
        <v>145851</v>
      </c>
      <c r="F541" s="2">
        <v>60057</v>
      </c>
    </row>
    <row r="542" spans="1:6" hidden="1" x14ac:dyDescent="0.3">
      <c r="A542">
        <v>2019</v>
      </c>
      <c r="B542" t="s">
        <v>51</v>
      </c>
      <c r="C542" t="s">
        <v>13</v>
      </c>
      <c r="D542" s="1">
        <v>9462</v>
      </c>
      <c r="E542" s="1">
        <v>78134</v>
      </c>
      <c r="F542" s="2">
        <v>58962</v>
      </c>
    </row>
    <row r="543" spans="1:6" hidden="1" x14ac:dyDescent="0.3">
      <c r="A543">
        <v>2019</v>
      </c>
      <c r="B543" t="s">
        <v>51</v>
      </c>
      <c r="C543" t="s">
        <v>14</v>
      </c>
      <c r="D543" s="1">
        <v>7399</v>
      </c>
      <c r="E543" s="1">
        <v>63735</v>
      </c>
      <c r="F543" s="2">
        <v>57030</v>
      </c>
    </row>
    <row r="544" spans="1:6" hidden="1" x14ac:dyDescent="0.3">
      <c r="A544">
        <v>2019</v>
      </c>
      <c r="B544" t="s">
        <v>51</v>
      </c>
      <c r="C544" t="s">
        <v>15</v>
      </c>
      <c r="D544" s="1">
        <v>9517</v>
      </c>
      <c r="E544" s="1">
        <v>80463</v>
      </c>
      <c r="F544" s="2">
        <v>55601</v>
      </c>
    </row>
    <row r="545" spans="1:6" hidden="1" x14ac:dyDescent="0.3">
      <c r="A545">
        <v>2019</v>
      </c>
      <c r="B545" t="s">
        <v>51</v>
      </c>
      <c r="C545" t="s">
        <v>16</v>
      </c>
      <c r="D545" s="1">
        <v>10991</v>
      </c>
      <c r="E545" s="1">
        <v>142033</v>
      </c>
      <c r="F545" s="2">
        <v>64940</v>
      </c>
    </row>
    <row r="546" spans="1:6" hidden="1" x14ac:dyDescent="0.3">
      <c r="A546">
        <v>2019</v>
      </c>
      <c r="B546" t="s">
        <v>51</v>
      </c>
      <c r="C546" t="s">
        <v>17</v>
      </c>
      <c r="D546" s="1">
        <v>5605</v>
      </c>
      <c r="E546" s="1">
        <v>29987</v>
      </c>
      <c r="F546" s="2">
        <v>51654</v>
      </c>
    </row>
    <row r="547" spans="1:6" hidden="1" x14ac:dyDescent="0.3">
      <c r="A547">
        <v>2019</v>
      </c>
      <c r="B547" t="s">
        <v>51</v>
      </c>
      <c r="C547" t="s">
        <v>18</v>
      </c>
      <c r="D547" s="1">
        <v>16694</v>
      </c>
      <c r="E547" s="1">
        <v>166132</v>
      </c>
      <c r="F547" s="2">
        <v>67799</v>
      </c>
    </row>
    <row r="548" spans="1:6" hidden="1" x14ac:dyDescent="0.3">
      <c r="A548">
        <v>2019</v>
      </c>
      <c r="B548" t="s">
        <v>51</v>
      </c>
      <c r="C548" t="s">
        <v>19</v>
      </c>
      <c r="D548" s="1">
        <v>21309</v>
      </c>
      <c r="E548" s="1">
        <v>163062</v>
      </c>
      <c r="F548" s="2">
        <v>81436</v>
      </c>
    </row>
    <row r="549" spans="1:6" hidden="1" x14ac:dyDescent="0.3">
      <c r="A549">
        <v>2019</v>
      </c>
      <c r="B549" t="s">
        <v>51</v>
      </c>
      <c r="C549" t="s">
        <v>20</v>
      </c>
      <c r="D549" s="1">
        <v>21106</v>
      </c>
      <c r="E549" s="1">
        <v>173015</v>
      </c>
      <c r="F549" s="2">
        <v>63588</v>
      </c>
    </row>
    <row r="550" spans="1:6" hidden="1" x14ac:dyDescent="0.3">
      <c r="A550">
        <v>2019</v>
      </c>
      <c r="B550" t="s">
        <v>51</v>
      </c>
      <c r="C550" t="s">
        <v>21</v>
      </c>
      <c r="D550" s="1">
        <v>16700</v>
      </c>
      <c r="E550" s="1">
        <v>127092</v>
      </c>
      <c r="F550" s="2">
        <v>69734</v>
      </c>
    </row>
    <row r="551" spans="1:6" hidden="1" x14ac:dyDescent="0.3">
      <c r="A551">
        <v>2019</v>
      </c>
      <c r="B551" t="s">
        <v>51</v>
      </c>
      <c r="C551" t="s">
        <v>22</v>
      </c>
      <c r="D551" s="1">
        <v>5771</v>
      </c>
      <c r="E551" s="1">
        <v>44543</v>
      </c>
      <c r="F551" s="2">
        <v>50925</v>
      </c>
    </row>
    <row r="552" spans="1:6" hidden="1" x14ac:dyDescent="0.3">
      <c r="A552">
        <v>2019</v>
      </c>
      <c r="B552" t="s">
        <v>51</v>
      </c>
      <c r="C552" t="s">
        <v>23</v>
      </c>
      <c r="D552" s="1">
        <v>15133</v>
      </c>
      <c r="E552" s="1">
        <v>126641</v>
      </c>
      <c r="F552" s="2">
        <v>61762</v>
      </c>
    </row>
    <row r="553" spans="1:6" hidden="1" x14ac:dyDescent="0.3">
      <c r="A553">
        <v>2019</v>
      </c>
      <c r="B553" t="s">
        <v>51</v>
      </c>
      <c r="C553" t="s">
        <v>24</v>
      </c>
      <c r="D553" s="1">
        <v>6432</v>
      </c>
      <c r="E553" s="1">
        <v>29914</v>
      </c>
      <c r="F553" s="2">
        <v>53962</v>
      </c>
    </row>
    <row r="554" spans="1:6" hidden="1" x14ac:dyDescent="0.3">
      <c r="A554">
        <v>2019</v>
      </c>
      <c r="B554" t="s">
        <v>51</v>
      </c>
      <c r="C554" t="s">
        <v>25</v>
      </c>
      <c r="D554" s="1">
        <v>7038</v>
      </c>
      <c r="E554" s="1">
        <v>53732</v>
      </c>
      <c r="F554" s="2">
        <v>53794</v>
      </c>
    </row>
    <row r="555" spans="1:6" hidden="1" x14ac:dyDescent="0.3">
      <c r="A555">
        <v>2019</v>
      </c>
      <c r="B555" t="s">
        <v>51</v>
      </c>
      <c r="C555" t="s">
        <v>26</v>
      </c>
      <c r="D555" s="1">
        <v>5852</v>
      </c>
      <c r="E555" s="1">
        <v>95939</v>
      </c>
      <c r="F555" s="2">
        <v>64365</v>
      </c>
    </row>
    <row r="556" spans="1:6" hidden="1" x14ac:dyDescent="0.3">
      <c r="A556">
        <v>2019</v>
      </c>
      <c r="B556" t="s">
        <v>51</v>
      </c>
      <c r="C556" t="s">
        <v>27</v>
      </c>
      <c r="D556" s="1">
        <v>4692</v>
      </c>
      <c r="E556" s="1">
        <v>27825</v>
      </c>
      <c r="F556" s="2">
        <v>64868</v>
      </c>
    </row>
    <row r="557" spans="1:6" hidden="1" x14ac:dyDescent="0.3">
      <c r="A557">
        <v>2019</v>
      </c>
      <c r="B557" t="s">
        <v>51</v>
      </c>
      <c r="C557" t="s">
        <v>28</v>
      </c>
      <c r="D557" s="1">
        <v>22556</v>
      </c>
      <c r="E557" s="1">
        <v>159462</v>
      </c>
      <c r="F557" s="2">
        <v>74644</v>
      </c>
    </row>
    <row r="558" spans="1:6" hidden="1" x14ac:dyDescent="0.3">
      <c r="A558">
        <v>2019</v>
      </c>
      <c r="B558" t="s">
        <v>51</v>
      </c>
      <c r="C558" t="s">
        <v>29</v>
      </c>
      <c r="D558" s="1">
        <v>5571</v>
      </c>
      <c r="E558" s="1">
        <v>50153</v>
      </c>
      <c r="F558" s="2">
        <v>52091</v>
      </c>
    </row>
    <row r="559" spans="1:6" hidden="1" x14ac:dyDescent="0.3">
      <c r="A559">
        <v>2019</v>
      </c>
      <c r="B559" t="s">
        <v>51</v>
      </c>
      <c r="C559" t="s">
        <v>30</v>
      </c>
      <c r="D559" s="1">
        <v>50432</v>
      </c>
      <c r="E559" s="1">
        <v>405650</v>
      </c>
      <c r="F559" s="2">
        <v>75570</v>
      </c>
    </row>
    <row r="560" spans="1:6" hidden="1" x14ac:dyDescent="0.3">
      <c r="A560">
        <v>2019</v>
      </c>
      <c r="B560" t="s">
        <v>51</v>
      </c>
      <c r="C560" t="s">
        <v>31</v>
      </c>
      <c r="D560" s="1">
        <v>27974</v>
      </c>
      <c r="E560" s="1">
        <v>231739</v>
      </c>
      <c r="F560" s="2">
        <v>56974</v>
      </c>
    </row>
    <row r="561" spans="1:6" hidden="1" x14ac:dyDescent="0.3">
      <c r="A561">
        <v>2019</v>
      </c>
      <c r="B561" t="s">
        <v>51</v>
      </c>
      <c r="C561" t="s">
        <v>32</v>
      </c>
      <c r="D561" s="1">
        <v>3692</v>
      </c>
      <c r="E561" s="1">
        <v>27961</v>
      </c>
      <c r="F561" s="2">
        <v>68153</v>
      </c>
    </row>
    <row r="562" spans="1:6" hidden="1" x14ac:dyDescent="0.3">
      <c r="A562">
        <v>2019</v>
      </c>
      <c r="B562" t="s">
        <v>51</v>
      </c>
      <c r="C562" t="s">
        <v>33</v>
      </c>
      <c r="D562" s="1">
        <v>23405</v>
      </c>
      <c r="E562" s="1">
        <v>226563</v>
      </c>
      <c r="F562" s="2">
        <v>62383</v>
      </c>
    </row>
    <row r="563" spans="1:6" hidden="1" x14ac:dyDescent="0.3">
      <c r="A563">
        <v>2019</v>
      </c>
      <c r="B563" t="s">
        <v>51</v>
      </c>
      <c r="C563" t="s">
        <v>34</v>
      </c>
      <c r="D563" s="1">
        <v>9801</v>
      </c>
      <c r="E563" s="1">
        <v>82834</v>
      </c>
      <c r="F563" s="2">
        <v>54435</v>
      </c>
    </row>
    <row r="564" spans="1:6" hidden="1" x14ac:dyDescent="0.3">
      <c r="A564">
        <v>2019</v>
      </c>
      <c r="B564" t="s">
        <v>51</v>
      </c>
      <c r="C564" t="s">
        <v>35</v>
      </c>
      <c r="D564" s="1">
        <v>14626</v>
      </c>
      <c r="E564" s="1">
        <v>108871</v>
      </c>
      <c r="F564" s="2">
        <v>63148</v>
      </c>
    </row>
    <row r="565" spans="1:6" hidden="1" x14ac:dyDescent="0.3">
      <c r="A565">
        <v>2019</v>
      </c>
      <c r="B565" t="s">
        <v>51</v>
      </c>
      <c r="C565" t="s">
        <v>36</v>
      </c>
      <c r="D565" s="1">
        <v>29139</v>
      </c>
      <c r="E565" s="1">
        <v>260895</v>
      </c>
      <c r="F565" s="2">
        <v>68612</v>
      </c>
    </row>
    <row r="566" spans="1:6" hidden="1" x14ac:dyDescent="0.3">
      <c r="A566">
        <v>2019</v>
      </c>
      <c r="B566" t="s">
        <v>51</v>
      </c>
      <c r="C566" t="s">
        <v>37</v>
      </c>
      <c r="D566" s="1">
        <v>3833</v>
      </c>
      <c r="E566" s="1">
        <v>19980</v>
      </c>
      <c r="F566" s="2">
        <v>63414</v>
      </c>
    </row>
    <row r="567" spans="1:6" hidden="1" x14ac:dyDescent="0.3">
      <c r="A567">
        <v>2019</v>
      </c>
      <c r="B567" t="s">
        <v>51</v>
      </c>
      <c r="C567" t="s">
        <v>38</v>
      </c>
      <c r="D567" s="1">
        <v>12956</v>
      </c>
      <c r="E567" s="1">
        <v>107028</v>
      </c>
      <c r="F567" s="2">
        <v>55230</v>
      </c>
    </row>
    <row r="568" spans="1:6" hidden="1" x14ac:dyDescent="0.3">
      <c r="A568">
        <v>2019</v>
      </c>
      <c r="B568" t="s">
        <v>51</v>
      </c>
      <c r="C568" t="s">
        <v>39</v>
      </c>
      <c r="D568" s="1">
        <v>3897</v>
      </c>
      <c r="E568" s="1">
        <v>23609</v>
      </c>
      <c r="F568" s="2">
        <v>50997</v>
      </c>
    </row>
    <row r="569" spans="1:6" hidden="1" x14ac:dyDescent="0.3">
      <c r="A569">
        <v>2019</v>
      </c>
      <c r="B569" t="s">
        <v>51</v>
      </c>
      <c r="C569" t="s">
        <v>40</v>
      </c>
      <c r="D569" s="1">
        <v>12487</v>
      </c>
      <c r="E569" s="1">
        <v>130126</v>
      </c>
      <c r="F569" s="2">
        <v>58777</v>
      </c>
    </row>
    <row r="570" spans="1:6" hidden="1" x14ac:dyDescent="0.3">
      <c r="A570">
        <v>2019</v>
      </c>
      <c r="B570" t="s">
        <v>51</v>
      </c>
      <c r="C570" t="s">
        <v>41</v>
      </c>
      <c r="D570" s="1">
        <v>53248</v>
      </c>
      <c r="E570" s="1">
        <v>774190</v>
      </c>
      <c r="F570" s="2">
        <v>67564</v>
      </c>
    </row>
    <row r="571" spans="1:6" hidden="1" x14ac:dyDescent="0.3">
      <c r="A571">
        <v>2019</v>
      </c>
      <c r="B571" t="s">
        <v>51</v>
      </c>
      <c r="C571" t="s">
        <v>42</v>
      </c>
      <c r="D571" s="1">
        <v>12212</v>
      </c>
      <c r="E571" s="1">
        <v>109486</v>
      </c>
      <c r="F571" s="2">
        <v>53428</v>
      </c>
    </row>
    <row r="572" spans="1:6" hidden="1" x14ac:dyDescent="0.3">
      <c r="A572">
        <v>2019</v>
      </c>
      <c r="B572" t="s">
        <v>51</v>
      </c>
      <c r="C572" t="s">
        <v>43</v>
      </c>
      <c r="D572" s="1">
        <v>2846</v>
      </c>
      <c r="E572" s="1">
        <v>15283</v>
      </c>
      <c r="F572" s="2">
        <v>52585</v>
      </c>
    </row>
    <row r="573" spans="1:6" hidden="1" x14ac:dyDescent="0.3">
      <c r="A573">
        <v>2019</v>
      </c>
      <c r="B573" t="s">
        <v>51</v>
      </c>
      <c r="C573" t="s">
        <v>44</v>
      </c>
      <c r="D573" s="1">
        <v>21468</v>
      </c>
      <c r="E573" s="1">
        <v>202134</v>
      </c>
      <c r="F573" s="2">
        <v>60504</v>
      </c>
    </row>
    <row r="574" spans="1:6" hidden="1" x14ac:dyDescent="0.3">
      <c r="A574">
        <v>2019</v>
      </c>
      <c r="B574" t="s">
        <v>51</v>
      </c>
      <c r="C574" t="s">
        <v>45</v>
      </c>
      <c r="D574" s="1">
        <v>26472</v>
      </c>
      <c r="E574" s="1">
        <v>205717</v>
      </c>
      <c r="F574" s="2">
        <v>67833</v>
      </c>
    </row>
    <row r="575" spans="1:6" hidden="1" x14ac:dyDescent="0.3">
      <c r="A575">
        <v>2019</v>
      </c>
      <c r="B575" t="s">
        <v>51</v>
      </c>
      <c r="C575" t="s">
        <v>46</v>
      </c>
      <c r="D575" s="1">
        <v>4338</v>
      </c>
      <c r="E575" s="1">
        <v>35459</v>
      </c>
      <c r="F575" s="2">
        <v>64460</v>
      </c>
    </row>
    <row r="576" spans="1:6" hidden="1" x14ac:dyDescent="0.3">
      <c r="A576">
        <v>2019</v>
      </c>
      <c r="B576" t="s">
        <v>51</v>
      </c>
      <c r="C576" t="s">
        <v>47</v>
      </c>
      <c r="D576" s="1">
        <v>14823</v>
      </c>
      <c r="E576" s="1">
        <v>124384</v>
      </c>
      <c r="F576" s="2">
        <v>63874</v>
      </c>
    </row>
    <row r="577" spans="1:6" hidden="1" x14ac:dyDescent="0.3">
      <c r="A577">
        <v>2019</v>
      </c>
      <c r="B577" t="s">
        <v>51</v>
      </c>
      <c r="C577" t="s">
        <v>48</v>
      </c>
      <c r="D577" s="1">
        <v>3427</v>
      </c>
      <c r="E577" s="1">
        <v>22875</v>
      </c>
      <c r="F577" s="2">
        <v>57417</v>
      </c>
    </row>
    <row r="578" spans="1:6" x14ac:dyDescent="0.3">
      <c r="A578">
        <v>2019</v>
      </c>
      <c r="B578" t="s">
        <v>52</v>
      </c>
      <c r="C578" t="s">
        <v>1</v>
      </c>
      <c r="D578" s="1">
        <v>5677</v>
      </c>
      <c r="E578" s="1">
        <v>268948</v>
      </c>
      <c r="F578" s="2">
        <v>58532</v>
      </c>
    </row>
    <row r="579" spans="1:6" hidden="1" x14ac:dyDescent="0.3">
      <c r="A579">
        <v>2019</v>
      </c>
      <c r="B579" t="s">
        <v>52</v>
      </c>
      <c r="C579" t="s">
        <v>2</v>
      </c>
      <c r="D579" s="1">
        <v>5157</v>
      </c>
      <c r="E579" s="1">
        <v>177610</v>
      </c>
      <c r="F579" s="2">
        <v>78966</v>
      </c>
    </row>
    <row r="580" spans="1:6" hidden="1" x14ac:dyDescent="0.3">
      <c r="A580">
        <v>2019</v>
      </c>
      <c r="B580" t="s">
        <v>52</v>
      </c>
      <c r="C580" t="s">
        <v>3</v>
      </c>
      <c r="D580" s="1">
        <v>2930</v>
      </c>
      <c r="E580" s="1">
        <v>162214</v>
      </c>
      <c r="F580" s="2">
        <v>49202</v>
      </c>
    </row>
    <row r="581" spans="1:6" hidden="1" x14ac:dyDescent="0.3">
      <c r="A581">
        <v>2019</v>
      </c>
      <c r="B581" t="s">
        <v>52</v>
      </c>
      <c r="C581" t="s">
        <v>4</v>
      </c>
      <c r="D581" s="1">
        <v>44539</v>
      </c>
      <c r="E581" s="1">
        <v>1322455</v>
      </c>
      <c r="F581" s="2">
        <v>98222</v>
      </c>
    </row>
    <row r="582" spans="1:6" hidden="1" x14ac:dyDescent="0.3">
      <c r="A582">
        <v>2019</v>
      </c>
      <c r="B582" t="s">
        <v>52</v>
      </c>
      <c r="C582" t="s">
        <v>5</v>
      </c>
      <c r="D582" s="1">
        <v>5849</v>
      </c>
      <c r="E582" s="1">
        <v>150109</v>
      </c>
      <c r="F582" s="2">
        <v>73935</v>
      </c>
    </row>
    <row r="583" spans="1:6" hidden="1" x14ac:dyDescent="0.3">
      <c r="A583">
        <v>2019</v>
      </c>
      <c r="B583" t="s">
        <v>52</v>
      </c>
      <c r="C583" t="s">
        <v>6</v>
      </c>
      <c r="D583" s="1">
        <v>4405</v>
      </c>
      <c r="E583" s="1">
        <v>161899</v>
      </c>
      <c r="F583" s="2">
        <v>85024</v>
      </c>
    </row>
    <row r="584" spans="1:6" hidden="1" x14ac:dyDescent="0.3">
      <c r="A584">
        <v>2019</v>
      </c>
      <c r="B584" t="s">
        <v>52</v>
      </c>
      <c r="C584" t="s">
        <v>7</v>
      </c>
      <c r="D584">
        <v>663</v>
      </c>
      <c r="E584" s="1">
        <v>27298</v>
      </c>
      <c r="F584" s="2">
        <v>66194</v>
      </c>
    </row>
    <row r="585" spans="1:6" hidden="1" x14ac:dyDescent="0.3">
      <c r="A585">
        <v>2019</v>
      </c>
      <c r="B585" t="s">
        <v>52</v>
      </c>
      <c r="C585" t="s">
        <v>8</v>
      </c>
      <c r="D585" s="1">
        <v>20799</v>
      </c>
      <c r="E585" s="1">
        <v>383956</v>
      </c>
      <c r="F585" s="2">
        <v>63877</v>
      </c>
    </row>
    <row r="586" spans="1:6" hidden="1" x14ac:dyDescent="0.3">
      <c r="A586">
        <v>2019</v>
      </c>
      <c r="B586" t="s">
        <v>52</v>
      </c>
      <c r="C586" t="s">
        <v>9</v>
      </c>
      <c r="D586" s="1">
        <v>10066</v>
      </c>
      <c r="E586" s="1">
        <v>404085</v>
      </c>
      <c r="F586" s="2">
        <v>58246</v>
      </c>
    </row>
    <row r="587" spans="1:6" hidden="1" x14ac:dyDescent="0.3">
      <c r="A587">
        <v>2019</v>
      </c>
      <c r="B587" t="s">
        <v>52</v>
      </c>
      <c r="C587" t="s">
        <v>10</v>
      </c>
      <c r="D587" s="1">
        <v>2680</v>
      </c>
      <c r="E587" s="1">
        <v>68404</v>
      </c>
      <c r="F587" s="2">
        <v>62480</v>
      </c>
    </row>
    <row r="588" spans="1:6" hidden="1" x14ac:dyDescent="0.3">
      <c r="A588">
        <v>2019</v>
      </c>
      <c r="B588" t="s">
        <v>52</v>
      </c>
      <c r="C588" t="s">
        <v>11</v>
      </c>
      <c r="D588" s="1">
        <v>18066</v>
      </c>
      <c r="E588" s="1">
        <v>585894</v>
      </c>
      <c r="F588" s="2">
        <v>72819</v>
      </c>
    </row>
    <row r="589" spans="1:6" hidden="1" x14ac:dyDescent="0.3">
      <c r="A589">
        <v>2019</v>
      </c>
      <c r="B589" t="s">
        <v>52</v>
      </c>
      <c r="C589" t="s">
        <v>12</v>
      </c>
      <c r="D589" s="1">
        <v>9083</v>
      </c>
      <c r="E589" s="1">
        <v>541099</v>
      </c>
      <c r="F589" s="2">
        <v>63320</v>
      </c>
    </row>
    <row r="590" spans="1:6" hidden="1" x14ac:dyDescent="0.3">
      <c r="A590">
        <v>2019</v>
      </c>
      <c r="B590" t="s">
        <v>52</v>
      </c>
      <c r="C590" t="s">
        <v>13</v>
      </c>
      <c r="D590" s="1">
        <v>4132</v>
      </c>
      <c r="E590" s="1">
        <v>226152</v>
      </c>
      <c r="F590" s="2">
        <v>60185</v>
      </c>
    </row>
    <row r="591" spans="1:6" hidden="1" x14ac:dyDescent="0.3">
      <c r="A591">
        <v>2019</v>
      </c>
      <c r="B591" t="s">
        <v>52</v>
      </c>
      <c r="C591" t="s">
        <v>14</v>
      </c>
      <c r="D591" s="1">
        <v>3105</v>
      </c>
      <c r="E591" s="1">
        <v>167196</v>
      </c>
      <c r="F591" s="2">
        <v>59652</v>
      </c>
    </row>
    <row r="592" spans="1:6" hidden="1" x14ac:dyDescent="0.3">
      <c r="A592">
        <v>2019</v>
      </c>
      <c r="B592" t="s">
        <v>52</v>
      </c>
      <c r="C592" t="s">
        <v>15</v>
      </c>
      <c r="D592" s="1">
        <v>4583</v>
      </c>
      <c r="E592" s="1">
        <v>252626</v>
      </c>
      <c r="F592" s="2">
        <v>61167</v>
      </c>
    </row>
    <row r="593" spans="1:6" hidden="1" x14ac:dyDescent="0.3">
      <c r="A593">
        <v>2019</v>
      </c>
      <c r="B593" t="s">
        <v>52</v>
      </c>
      <c r="C593" t="s">
        <v>16</v>
      </c>
      <c r="D593" s="1">
        <v>4453</v>
      </c>
      <c r="E593" s="1">
        <v>137729</v>
      </c>
      <c r="F593" s="2">
        <v>77600</v>
      </c>
    </row>
    <row r="594" spans="1:6" hidden="1" x14ac:dyDescent="0.3">
      <c r="A594">
        <v>2019</v>
      </c>
      <c r="B594" t="s">
        <v>52</v>
      </c>
      <c r="C594" t="s">
        <v>17</v>
      </c>
      <c r="D594" s="1">
        <v>1870</v>
      </c>
      <c r="E594" s="1">
        <v>53047</v>
      </c>
      <c r="F594" s="2">
        <v>57227</v>
      </c>
    </row>
    <row r="595" spans="1:6" hidden="1" x14ac:dyDescent="0.3">
      <c r="A595">
        <v>2019</v>
      </c>
      <c r="B595" t="s">
        <v>52</v>
      </c>
      <c r="C595" t="s">
        <v>18</v>
      </c>
      <c r="D595" s="1">
        <v>4145</v>
      </c>
      <c r="E595" s="1">
        <v>112273</v>
      </c>
      <c r="F595" s="2">
        <v>79016</v>
      </c>
    </row>
    <row r="596" spans="1:6" hidden="1" x14ac:dyDescent="0.3">
      <c r="A596">
        <v>2019</v>
      </c>
      <c r="B596" t="s">
        <v>52</v>
      </c>
      <c r="C596" t="s">
        <v>19</v>
      </c>
      <c r="D596" s="1">
        <v>6682</v>
      </c>
      <c r="E596" s="1">
        <v>244258</v>
      </c>
      <c r="F596" s="2">
        <v>89698</v>
      </c>
    </row>
    <row r="597" spans="1:6" hidden="1" x14ac:dyDescent="0.3">
      <c r="A597">
        <v>2019</v>
      </c>
      <c r="B597" t="s">
        <v>52</v>
      </c>
      <c r="C597" t="s">
        <v>20</v>
      </c>
      <c r="D597" s="1">
        <v>16948</v>
      </c>
      <c r="E597" s="1">
        <v>625676</v>
      </c>
      <c r="F597" s="2">
        <v>68465</v>
      </c>
    </row>
    <row r="598" spans="1:6" hidden="1" x14ac:dyDescent="0.3">
      <c r="A598">
        <v>2019</v>
      </c>
      <c r="B598" t="s">
        <v>52</v>
      </c>
      <c r="C598" t="s">
        <v>21</v>
      </c>
      <c r="D598" s="1">
        <v>8265</v>
      </c>
      <c r="E598" s="1">
        <v>324018</v>
      </c>
      <c r="F598" s="2">
        <v>68082</v>
      </c>
    </row>
    <row r="599" spans="1:6" hidden="1" x14ac:dyDescent="0.3">
      <c r="A599">
        <v>2019</v>
      </c>
      <c r="B599" t="s">
        <v>52</v>
      </c>
      <c r="C599" t="s">
        <v>22</v>
      </c>
      <c r="D599" s="1">
        <v>2396</v>
      </c>
      <c r="E599" s="1">
        <v>146775</v>
      </c>
      <c r="F599" s="2">
        <v>50065</v>
      </c>
    </row>
    <row r="600" spans="1:6" hidden="1" x14ac:dyDescent="0.3">
      <c r="A600">
        <v>2019</v>
      </c>
      <c r="B600" t="s">
        <v>52</v>
      </c>
      <c r="C600" t="s">
        <v>23</v>
      </c>
      <c r="D600" s="1">
        <v>6681</v>
      </c>
      <c r="E600" s="1">
        <v>277104</v>
      </c>
      <c r="F600" s="2">
        <v>59758</v>
      </c>
    </row>
    <row r="601" spans="1:6" hidden="1" x14ac:dyDescent="0.3">
      <c r="A601">
        <v>2019</v>
      </c>
      <c r="B601" t="s">
        <v>52</v>
      </c>
      <c r="C601" t="s">
        <v>24</v>
      </c>
      <c r="D601" s="1">
        <v>1625</v>
      </c>
      <c r="E601" s="1">
        <v>20972</v>
      </c>
      <c r="F601" s="2">
        <v>51666</v>
      </c>
    </row>
    <row r="602" spans="1:6" hidden="1" x14ac:dyDescent="0.3">
      <c r="A602">
        <v>2019</v>
      </c>
      <c r="B602" t="s">
        <v>52</v>
      </c>
      <c r="C602" t="s">
        <v>25</v>
      </c>
      <c r="D602" s="1">
        <v>1974</v>
      </c>
      <c r="E602" s="1">
        <v>99914</v>
      </c>
      <c r="F602" s="2">
        <v>52716</v>
      </c>
    </row>
    <row r="603" spans="1:6" hidden="1" x14ac:dyDescent="0.3">
      <c r="A603">
        <v>2019</v>
      </c>
      <c r="B603" t="s">
        <v>52</v>
      </c>
      <c r="C603" t="s">
        <v>26</v>
      </c>
      <c r="D603" s="1">
        <v>2069</v>
      </c>
      <c r="E603" s="1">
        <v>59279</v>
      </c>
      <c r="F603" s="2">
        <v>59498</v>
      </c>
    </row>
    <row r="604" spans="1:6" hidden="1" x14ac:dyDescent="0.3">
      <c r="A604">
        <v>2019</v>
      </c>
      <c r="B604" t="s">
        <v>52</v>
      </c>
      <c r="C604" t="s">
        <v>27</v>
      </c>
      <c r="D604" s="1">
        <v>2012</v>
      </c>
      <c r="E604" s="1">
        <v>71459</v>
      </c>
      <c r="F604" s="2">
        <v>73007</v>
      </c>
    </row>
    <row r="605" spans="1:6" hidden="1" x14ac:dyDescent="0.3">
      <c r="A605">
        <v>2019</v>
      </c>
      <c r="B605" t="s">
        <v>52</v>
      </c>
      <c r="C605" t="s">
        <v>28</v>
      </c>
      <c r="D605" s="1">
        <v>8994</v>
      </c>
      <c r="E605" s="1">
        <v>249464</v>
      </c>
      <c r="F605" s="2">
        <v>81649</v>
      </c>
    </row>
    <row r="606" spans="1:6" hidden="1" x14ac:dyDescent="0.3">
      <c r="A606">
        <v>2019</v>
      </c>
      <c r="B606" t="s">
        <v>52</v>
      </c>
      <c r="C606" t="s">
        <v>29</v>
      </c>
      <c r="D606" s="1">
        <v>1810</v>
      </c>
      <c r="E606" s="1">
        <v>28514</v>
      </c>
      <c r="F606" s="2">
        <v>55737</v>
      </c>
    </row>
    <row r="607" spans="1:6" hidden="1" x14ac:dyDescent="0.3">
      <c r="A607">
        <v>2019</v>
      </c>
      <c r="B607" t="s">
        <v>52</v>
      </c>
      <c r="C607" t="s">
        <v>30</v>
      </c>
      <c r="D607" s="1">
        <v>16457</v>
      </c>
      <c r="E607" s="1">
        <v>437040</v>
      </c>
      <c r="F607" s="2">
        <v>69154</v>
      </c>
    </row>
    <row r="608" spans="1:6" hidden="1" x14ac:dyDescent="0.3">
      <c r="A608">
        <v>2019</v>
      </c>
      <c r="B608" t="s">
        <v>52</v>
      </c>
      <c r="C608" t="s">
        <v>31</v>
      </c>
      <c r="D608" s="1">
        <v>10247</v>
      </c>
      <c r="E608" s="1">
        <v>477086</v>
      </c>
      <c r="F608" s="2">
        <v>61095</v>
      </c>
    </row>
    <row r="609" spans="1:6" hidden="1" x14ac:dyDescent="0.3">
      <c r="A609">
        <v>2019</v>
      </c>
      <c r="B609" t="s">
        <v>52</v>
      </c>
      <c r="C609" t="s">
        <v>32</v>
      </c>
      <c r="D609">
        <v>808</v>
      </c>
      <c r="E609" s="1">
        <v>26471</v>
      </c>
      <c r="F609" s="2">
        <v>55179</v>
      </c>
    </row>
    <row r="610" spans="1:6" hidden="1" x14ac:dyDescent="0.3">
      <c r="A610">
        <v>2019</v>
      </c>
      <c r="B610" t="s">
        <v>52</v>
      </c>
      <c r="C610" t="s">
        <v>33</v>
      </c>
      <c r="D610" s="1">
        <v>15486</v>
      </c>
      <c r="E610" s="1">
        <v>700786</v>
      </c>
      <c r="F610" s="2">
        <v>62878</v>
      </c>
    </row>
    <row r="611" spans="1:6" hidden="1" x14ac:dyDescent="0.3">
      <c r="A611">
        <v>2019</v>
      </c>
      <c r="B611" t="s">
        <v>52</v>
      </c>
      <c r="C611" t="s">
        <v>34</v>
      </c>
      <c r="D611" s="1">
        <v>4213</v>
      </c>
      <c r="E611" s="1">
        <v>140812</v>
      </c>
      <c r="F611" s="2">
        <v>59951</v>
      </c>
    </row>
    <row r="612" spans="1:6" hidden="1" x14ac:dyDescent="0.3">
      <c r="A612">
        <v>2019</v>
      </c>
      <c r="B612" t="s">
        <v>52</v>
      </c>
      <c r="C612" t="s">
        <v>35</v>
      </c>
      <c r="D612" s="1">
        <v>6396</v>
      </c>
      <c r="E612" s="1">
        <v>197626</v>
      </c>
      <c r="F612" s="2">
        <v>71436</v>
      </c>
    </row>
    <row r="613" spans="1:6" hidden="1" x14ac:dyDescent="0.3">
      <c r="A613">
        <v>2019</v>
      </c>
      <c r="B613" t="s">
        <v>52</v>
      </c>
      <c r="C613" t="s">
        <v>36</v>
      </c>
      <c r="D613" s="1">
        <v>14432</v>
      </c>
      <c r="E613" s="1">
        <v>574751</v>
      </c>
      <c r="F613" s="2">
        <v>64231</v>
      </c>
    </row>
    <row r="614" spans="1:6" hidden="1" x14ac:dyDescent="0.3">
      <c r="A614">
        <v>2019</v>
      </c>
      <c r="B614" t="s">
        <v>52</v>
      </c>
      <c r="C614" t="s">
        <v>37</v>
      </c>
      <c r="D614" s="1">
        <v>1636</v>
      </c>
      <c r="E614" s="1">
        <v>39736</v>
      </c>
      <c r="F614" s="2">
        <v>60286</v>
      </c>
    </row>
    <row r="615" spans="1:6" hidden="1" x14ac:dyDescent="0.3">
      <c r="A615">
        <v>2019</v>
      </c>
      <c r="B615" t="s">
        <v>52</v>
      </c>
      <c r="C615" t="s">
        <v>38</v>
      </c>
      <c r="D615" s="1">
        <v>6414</v>
      </c>
      <c r="E615" s="1">
        <v>258252</v>
      </c>
      <c r="F615" s="2">
        <v>60850</v>
      </c>
    </row>
    <row r="616" spans="1:6" hidden="1" x14ac:dyDescent="0.3">
      <c r="A616">
        <v>2019</v>
      </c>
      <c r="B616" t="s">
        <v>52</v>
      </c>
      <c r="C616" t="s">
        <v>39</v>
      </c>
      <c r="D616" s="1">
        <v>1067</v>
      </c>
      <c r="E616" s="1">
        <v>44972</v>
      </c>
      <c r="F616" s="2">
        <v>50219</v>
      </c>
    </row>
    <row r="617" spans="1:6" hidden="1" x14ac:dyDescent="0.3">
      <c r="A617">
        <v>2019</v>
      </c>
      <c r="B617" t="s">
        <v>52</v>
      </c>
      <c r="C617" t="s">
        <v>40</v>
      </c>
      <c r="D617" s="1">
        <v>7272</v>
      </c>
      <c r="E617" s="1">
        <v>354961</v>
      </c>
      <c r="F617" s="2">
        <v>60305</v>
      </c>
    </row>
    <row r="618" spans="1:6" hidden="1" x14ac:dyDescent="0.3">
      <c r="A618">
        <v>2019</v>
      </c>
      <c r="B618" t="s">
        <v>52</v>
      </c>
      <c r="C618" t="s">
        <v>41</v>
      </c>
      <c r="D618" s="1">
        <v>25577</v>
      </c>
      <c r="E618" s="1">
        <v>905953</v>
      </c>
      <c r="F618" s="2">
        <v>79766</v>
      </c>
    </row>
    <row r="619" spans="1:6" hidden="1" x14ac:dyDescent="0.3">
      <c r="A619">
        <v>2019</v>
      </c>
      <c r="B619" t="s">
        <v>52</v>
      </c>
      <c r="C619" t="s">
        <v>42</v>
      </c>
      <c r="D619" s="1">
        <v>4547</v>
      </c>
      <c r="E619" s="1">
        <v>136085</v>
      </c>
      <c r="F619" s="2">
        <v>59426</v>
      </c>
    </row>
    <row r="620" spans="1:6" hidden="1" x14ac:dyDescent="0.3">
      <c r="A620">
        <v>2019</v>
      </c>
      <c r="B620" t="s">
        <v>52</v>
      </c>
      <c r="C620" t="s">
        <v>43</v>
      </c>
      <c r="D620" s="1">
        <v>1108</v>
      </c>
      <c r="E620" s="1">
        <v>30091</v>
      </c>
      <c r="F620" s="2">
        <v>60807</v>
      </c>
    </row>
    <row r="621" spans="1:6" hidden="1" x14ac:dyDescent="0.3">
      <c r="A621">
        <v>2019</v>
      </c>
      <c r="B621" t="s">
        <v>52</v>
      </c>
      <c r="C621" t="s">
        <v>44</v>
      </c>
      <c r="D621" s="1">
        <v>6864</v>
      </c>
      <c r="E621" s="1">
        <v>242160</v>
      </c>
      <c r="F621" s="2">
        <v>61341</v>
      </c>
    </row>
    <row r="622" spans="1:6" hidden="1" x14ac:dyDescent="0.3">
      <c r="A622">
        <v>2019</v>
      </c>
      <c r="B622" t="s">
        <v>52</v>
      </c>
      <c r="C622" t="s">
        <v>45</v>
      </c>
      <c r="D622" s="1">
        <v>7824</v>
      </c>
      <c r="E622" s="1">
        <v>290326</v>
      </c>
      <c r="F622" s="2">
        <v>81228</v>
      </c>
    </row>
    <row r="623" spans="1:6" hidden="1" x14ac:dyDescent="0.3">
      <c r="A623">
        <v>2019</v>
      </c>
      <c r="B623" t="s">
        <v>52</v>
      </c>
      <c r="C623" t="s">
        <v>46</v>
      </c>
      <c r="D623" s="1">
        <v>1251</v>
      </c>
      <c r="E623" s="1">
        <v>46979</v>
      </c>
      <c r="F623" s="2">
        <v>61074</v>
      </c>
    </row>
    <row r="624" spans="1:6" hidden="1" x14ac:dyDescent="0.3">
      <c r="A624">
        <v>2019</v>
      </c>
      <c r="B624" t="s">
        <v>52</v>
      </c>
      <c r="C624" t="s">
        <v>47</v>
      </c>
      <c r="D624" s="1">
        <v>9333</v>
      </c>
      <c r="E624" s="1">
        <v>483196</v>
      </c>
      <c r="F624" s="2">
        <v>59083</v>
      </c>
    </row>
    <row r="625" spans="1:6" hidden="1" x14ac:dyDescent="0.3">
      <c r="A625">
        <v>2019</v>
      </c>
      <c r="B625" t="s">
        <v>52</v>
      </c>
      <c r="C625" t="s">
        <v>48</v>
      </c>
      <c r="D625">
        <v>615</v>
      </c>
      <c r="E625" s="1">
        <v>10043</v>
      </c>
      <c r="F625" s="2">
        <v>68738</v>
      </c>
    </row>
    <row r="626" spans="1:6" x14ac:dyDescent="0.3">
      <c r="A626">
        <v>2019</v>
      </c>
      <c r="B626" t="s">
        <v>54</v>
      </c>
      <c r="C626" t="s">
        <v>1</v>
      </c>
      <c r="D626" s="1">
        <v>32423</v>
      </c>
      <c r="E626" s="1">
        <v>380193</v>
      </c>
      <c r="F626" s="2">
        <v>43426</v>
      </c>
    </row>
    <row r="627" spans="1:6" hidden="1" x14ac:dyDescent="0.3">
      <c r="A627">
        <v>2019</v>
      </c>
      <c r="B627" t="s">
        <v>54</v>
      </c>
      <c r="C627" t="s">
        <v>2</v>
      </c>
      <c r="D627" s="1">
        <v>33190</v>
      </c>
      <c r="E627" s="1">
        <v>541793</v>
      </c>
      <c r="F627" s="2">
        <v>48023</v>
      </c>
    </row>
    <row r="628" spans="1:6" hidden="1" x14ac:dyDescent="0.3">
      <c r="A628">
        <v>2019</v>
      </c>
      <c r="B628" t="s">
        <v>54</v>
      </c>
      <c r="C628" t="s">
        <v>3</v>
      </c>
      <c r="D628" s="1">
        <v>21821</v>
      </c>
      <c r="E628" s="1">
        <v>248631</v>
      </c>
      <c r="F628" s="2">
        <v>42897</v>
      </c>
    </row>
    <row r="629" spans="1:6" hidden="1" x14ac:dyDescent="0.3">
      <c r="A629">
        <v>2019</v>
      </c>
      <c r="B629" t="s">
        <v>54</v>
      </c>
      <c r="C629" t="s">
        <v>4</v>
      </c>
      <c r="D629" s="1">
        <v>198955</v>
      </c>
      <c r="E629" s="1">
        <v>3042089</v>
      </c>
      <c r="F629" s="2">
        <v>54908</v>
      </c>
    </row>
    <row r="630" spans="1:6" hidden="1" x14ac:dyDescent="0.3">
      <c r="A630">
        <v>2019</v>
      </c>
      <c r="B630" t="s">
        <v>54</v>
      </c>
      <c r="C630" t="s">
        <v>5</v>
      </c>
      <c r="D630" s="1">
        <v>36041</v>
      </c>
      <c r="E630" s="1">
        <v>474011</v>
      </c>
      <c r="F630" s="2">
        <v>52675</v>
      </c>
    </row>
    <row r="631" spans="1:6" hidden="1" x14ac:dyDescent="0.3">
      <c r="A631">
        <v>2019</v>
      </c>
      <c r="B631" t="s">
        <v>54</v>
      </c>
      <c r="C631" t="s">
        <v>6</v>
      </c>
      <c r="D631" s="1">
        <v>24868</v>
      </c>
      <c r="E631" s="1">
        <v>291966</v>
      </c>
      <c r="F631" s="2">
        <v>52540</v>
      </c>
    </row>
    <row r="632" spans="1:6" hidden="1" x14ac:dyDescent="0.3">
      <c r="A632">
        <v>2019</v>
      </c>
      <c r="B632" t="s">
        <v>54</v>
      </c>
      <c r="C632" t="s">
        <v>7</v>
      </c>
      <c r="D632" s="1">
        <v>7005</v>
      </c>
      <c r="E632" s="1">
        <v>79487</v>
      </c>
      <c r="F632" s="2">
        <v>42440</v>
      </c>
    </row>
    <row r="633" spans="1:6" hidden="1" x14ac:dyDescent="0.3">
      <c r="A633">
        <v>2019</v>
      </c>
      <c r="B633" t="s">
        <v>54</v>
      </c>
      <c r="C633" t="s">
        <v>8</v>
      </c>
      <c r="D633" s="1">
        <v>140278</v>
      </c>
      <c r="E633" s="1">
        <v>1799930</v>
      </c>
      <c r="F633" s="2">
        <v>46232</v>
      </c>
    </row>
    <row r="634" spans="1:6" hidden="1" x14ac:dyDescent="0.3">
      <c r="A634">
        <v>2019</v>
      </c>
      <c r="B634" t="s">
        <v>54</v>
      </c>
      <c r="C634" t="s">
        <v>9</v>
      </c>
      <c r="D634" s="1">
        <v>61774</v>
      </c>
      <c r="E634" s="1">
        <v>938063</v>
      </c>
      <c r="F634" s="2">
        <v>49817</v>
      </c>
    </row>
    <row r="635" spans="1:6" hidden="1" x14ac:dyDescent="0.3">
      <c r="A635">
        <v>2019</v>
      </c>
      <c r="B635" t="s">
        <v>54</v>
      </c>
      <c r="C635" t="s">
        <v>10</v>
      </c>
      <c r="D635" s="1">
        <v>11892</v>
      </c>
      <c r="E635" s="1">
        <v>142186</v>
      </c>
      <c r="F635" s="2">
        <v>41533</v>
      </c>
    </row>
    <row r="636" spans="1:6" hidden="1" x14ac:dyDescent="0.3">
      <c r="A636">
        <v>2019</v>
      </c>
      <c r="B636" t="s">
        <v>54</v>
      </c>
      <c r="C636" t="s">
        <v>11</v>
      </c>
      <c r="D636" s="1">
        <v>78822</v>
      </c>
      <c r="E636" s="1">
        <v>1187941</v>
      </c>
      <c r="F636" s="2">
        <v>53573</v>
      </c>
    </row>
    <row r="637" spans="1:6" hidden="1" x14ac:dyDescent="0.3">
      <c r="A637">
        <v>2019</v>
      </c>
      <c r="B637" t="s">
        <v>54</v>
      </c>
      <c r="C637" t="s">
        <v>12</v>
      </c>
      <c r="D637" s="1">
        <v>40283</v>
      </c>
      <c r="E637" s="1">
        <v>594348</v>
      </c>
      <c r="F637" s="2">
        <v>43345</v>
      </c>
    </row>
    <row r="638" spans="1:6" hidden="1" x14ac:dyDescent="0.3">
      <c r="A638">
        <v>2019</v>
      </c>
      <c r="B638" t="s">
        <v>54</v>
      </c>
      <c r="C638" t="s">
        <v>13</v>
      </c>
      <c r="D638" s="1">
        <v>23557</v>
      </c>
      <c r="E638" s="1">
        <v>307822</v>
      </c>
      <c r="F638" s="2">
        <v>41407</v>
      </c>
    </row>
    <row r="639" spans="1:6" hidden="1" x14ac:dyDescent="0.3">
      <c r="A639">
        <v>2019</v>
      </c>
      <c r="B639" t="s">
        <v>54</v>
      </c>
      <c r="C639" t="s">
        <v>14</v>
      </c>
      <c r="D639" s="1">
        <v>19844</v>
      </c>
      <c r="E639" s="1">
        <v>262383</v>
      </c>
      <c r="F639" s="2">
        <v>43539</v>
      </c>
    </row>
    <row r="640" spans="1:6" hidden="1" x14ac:dyDescent="0.3">
      <c r="A640">
        <v>2019</v>
      </c>
      <c r="B640" t="s">
        <v>54</v>
      </c>
      <c r="C640" t="s">
        <v>15</v>
      </c>
      <c r="D640" s="1">
        <v>27892</v>
      </c>
      <c r="E640" s="1">
        <v>401804</v>
      </c>
      <c r="F640" s="2">
        <v>44163</v>
      </c>
    </row>
    <row r="641" spans="1:6" hidden="1" x14ac:dyDescent="0.3">
      <c r="A641">
        <v>2019</v>
      </c>
      <c r="B641" t="s">
        <v>54</v>
      </c>
      <c r="C641" t="s">
        <v>16</v>
      </c>
      <c r="D641" s="1">
        <v>30876</v>
      </c>
      <c r="E641" s="1">
        <v>376026</v>
      </c>
      <c r="F641" s="2">
        <v>43579</v>
      </c>
    </row>
    <row r="642" spans="1:6" hidden="1" x14ac:dyDescent="0.3">
      <c r="A642">
        <v>2019</v>
      </c>
      <c r="B642" t="s">
        <v>54</v>
      </c>
      <c r="C642" t="s">
        <v>17</v>
      </c>
      <c r="D642" s="1">
        <v>10676</v>
      </c>
      <c r="E642" s="1">
        <v>117746</v>
      </c>
      <c r="F642" s="2">
        <v>39115</v>
      </c>
    </row>
    <row r="643" spans="1:6" hidden="1" x14ac:dyDescent="0.3">
      <c r="A643">
        <v>2019</v>
      </c>
      <c r="B643" t="s">
        <v>54</v>
      </c>
      <c r="C643" t="s">
        <v>18</v>
      </c>
      <c r="D643" s="1">
        <v>32640</v>
      </c>
      <c r="E643" s="1">
        <v>463647</v>
      </c>
      <c r="F643" s="2">
        <v>47503</v>
      </c>
    </row>
    <row r="644" spans="1:6" hidden="1" x14ac:dyDescent="0.3">
      <c r="A644">
        <v>2019</v>
      </c>
      <c r="B644" t="s">
        <v>54</v>
      </c>
      <c r="C644" t="s">
        <v>19</v>
      </c>
      <c r="D644" s="1">
        <v>41620</v>
      </c>
      <c r="E644" s="1">
        <v>577282</v>
      </c>
      <c r="F644" s="2">
        <v>55423</v>
      </c>
    </row>
    <row r="645" spans="1:6" hidden="1" x14ac:dyDescent="0.3">
      <c r="A645">
        <v>2019</v>
      </c>
      <c r="B645" t="s">
        <v>54</v>
      </c>
      <c r="C645" t="s">
        <v>20</v>
      </c>
      <c r="D645" s="1">
        <v>55150</v>
      </c>
      <c r="E645" s="1">
        <v>791177</v>
      </c>
      <c r="F645" s="2">
        <v>48357</v>
      </c>
    </row>
    <row r="646" spans="1:6" hidden="1" x14ac:dyDescent="0.3">
      <c r="A646">
        <v>2019</v>
      </c>
      <c r="B646" t="s">
        <v>54</v>
      </c>
      <c r="C646" t="s">
        <v>21</v>
      </c>
      <c r="D646" s="1">
        <v>37323</v>
      </c>
      <c r="E646" s="1">
        <v>525857</v>
      </c>
      <c r="F646" s="2">
        <v>50523</v>
      </c>
    </row>
    <row r="647" spans="1:6" hidden="1" x14ac:dyDescent="0.3">
      <c r="A647">
        <v>2019</v>
      </c>
      <c r="B647" t="s">
        <v>54</v>
      </c>
      <c r="C647" t="s">
        <v>22</v>
      </c>
      <c r="D647" s="1">
        <v>19568</v>
      </c>
      <c r="E647" s="1">
        <v>229039</v>
      </c>
      <c r="F647" s="2">
        <v>37621</v>
      </c>
    </row>
    <row r="648" spans="1:6" hidden="1" x14ac:dyDescent="0.3">
      <c r="A648">
        <v>2019</v>
      </c>
      <c r="B648" t="s">
        <v>54</v>
      </c>
      <c r="C648" t="s">
        <v>23</v>
      </c>
      <c r="D648" s="1">
        <v>39400</v>
      </c>
      <c r="E648" s="1">
        <v>536753</v>
      </c>
      <c r="F648" s="2">
        <v>43646</v>
      </c>
    </row>
    <row r="649" spans="1:6" hidden="1" x14ac:dyDescent="0.3">
      <c r="A649">
        <v>2019</v>
      </c>
      <c r="B649" t="s">
        <v>54</v>
      </c>
      <c r="C649" t="s">
        <v>24</v>
      </c>
      <c r="D649" s="1">
        <v>9112</v>
      </c>
      <c r="E649" s="1">
        <v>90946</v>
      </c>
      <c r="F649" s="2">
        <v>40937</v>
      </c>
    </row>
    <row r="650" spans="1:6" hidden="1" x14ac:dyDescent="0.3">
      <c r="A650">
        <v>2019</v>
      </c>
      <c r="B650" t="s">
        <v>54</v>
      </c>
      <c r="C650" t="s">
        <v>25</v>
      </c>
      <c r="D650" s="1">
        <v>14969</v>
      </c>
      <c r="E650" s="1">
        <v>188094</v>
      </c>
      <c r="F650" s="2">
        <v>41557</v>
      </c>
    </row>
    <row r="651" spans="1:6" hidden="1" x14ac:dyDescent="0.3">
      <c r="A651">
        <v>2019</v>
      </c>
      <c r="B651" t="s">
        <v>54</v>
      </c>
      <c r="C651" t="s">
        <v>26</v>
      </c>
      <c r="D651" s="1">
        <v>15866</v>
      </c>
      <c r="E651" s="1">
        <v>261018</v>
      </c>
      <c r="F651" s="2">
        <v>45452</v>
      </c>
    </row>
    <row r="652" spans="1:6" hidden="1" x14ac:dyDescent="0.3">
      <c r="A652">
        <v>2019</v>
      </c>
      <c r="B652" t="s">
        <v>54</v>
      </c>
      <c r="C652" t="s">
        <v>27</v>
      </c>
      <c r="D652" s="1">
        <v>12448</v>
      </c>
      <c r="E652" s="1">
        <v>139278</v>
      </c>
      <c r="F652" s="2">
        <v>49409</v>
      </c>
    </row>
    <row r="653" spans="1:6" hidden="1" x14ac:dyDescent="0.3">
      <c r="A653">
        <v>2019</v>
      </c>
      <c r="B653" t="s">
        <v>54</v>
      </c>
      <c r="C653" t="s">
        <v>28</v>
      </c>
      <c r="D653" s="1">
        <v>54227</v>
      </c>
      <c r="E653" s="1">
        <v>876452</v>
      </c>
      <c r="F653" s="2">
        <v>55204</v>
      </c>
    </row>
    <row r="654" spans="1:6" hidden="1" x14ac:dyDescent="0.3">
      <c r="A654">
        <v>2019</v>
      </c>
      <c r="B654" t="s">
        <v>54</v>
      </c>
      <c r="C654" t="s">
        <v>29</v>
      </c>
      <c r="D654" s="1">
        <v>10974</v>
      </c>
      <c r="E654" s="1">
        <v>135131</v>
      </c>
      <c r="F654" s="2">
        <v>39275</v>
      </c>
    </row>
    <row r="655" spans="1:6" hidden="1" x14ac:dyDescent="0.3">
      <c r="A655">
        <v>2019</v>
      </c>
      <c r="B655" t="s">
        <v>54</v>
      </c>
      <c r="C655" t="s">
        <v>30</v>
      </c>
      <c r="D655" s="1">
        <v>120950</v>
      </c>
      <c r="E655" s="1">
        <v>1543991</v>
      </c>
      <c r="F655" s="2">
        <v>53710</v>
      </c>
    </row>
    <row r="656" spans="1:6" hidden="1" x14ac:dyDescent="0.3">
      <c r="A656">
        <v>2019</v>
      </c>
      <c r="B656" t="s">
        <v>54</v>
      </c>
      <c r="C656" t="s">
        <v>31</v>
      </c>
      <c r="D656" s="1">
        <v>62397</v>
      </c>
      <c r="E656" s="1">
        <v>846177</v>
      </c>
      <c r="F656" s="2">
        <v>44579</v>
      </c>
    </row>
    <row r="657" spans="1:6" hidden="1" x14ac:dyDescent="0.3">
      <c r="A657">
        <v>2019</v>
      </c>
      <c r="B657" t="s">
        <v>54</v>
      </c>
      <c r="C657" t="s">
        <v>32</v>
      </c>
      <c r="D657" s="1">
        <v>7738</v>
      </c>
      <c r="E657" s="1">
        <v>91333</v>
      </c>
      <c r="F657" s="2">
        <v>51925</v>
      </c>
    </row>
    <row r="658" spans="1:6" hidden="1" x14ac:dyDescent="0.3">
      <c r="A658">
        <v>2019</v>
      </c>
      <c r="B658" t="s">
        <v>54</v>
      </c>
      <c r="C658" t="s">
        <v>33</v>
      </c>
      <c r="D658" s="1">
        <v>68958</v>
      </c>
      <c r="E658" s="1">
        <v>1021890</v>
      </c>
      <c r="F658" s="2">
        <v>45569</v>
      </c>
    </row>
    <row r="659" spans="1:6" hidden="1" x14ac:dyDescent="0.3">
      <c r="A659">
        <v>2019</v>
      </c>
      <c r="B659" t="s">
        <v>54</v>
      </c>
      <c r="C659" t="s">
        <v>34</v>
      </c>
      <c r="D659" s="1">
        <v>23883</v>
      </c>
      <c r="E659" s="1">
        <v>300268</v>
      </c>
      <c r="F659" s="2">
        <v>43049</v>
      </c>
    </row>
    <row r="660" spans="1:6" hidden="1" x14ac:dyDescent="0.3">
      <c r="A660">
        <v>2019</v>
      </c>
      <c r="B660" t="s">
        <v>54</v>
      </c>
      <c r="C660" t="s">
        <v>35</v>
      </c>
      <c r="D660" s="1">
        <v>26460</v>
      </c>
      <c r="E660" s="1">
        <v>354168</v>
      </c>
      <c r="F660" s="2">
        <v>45879</v>
      </c>
    </row>
    <row r="661" spans="1:6" hidden="1" x14ac:dyDescent="0.3">
      <c r="A661">
        <v>2019</v>
      </c>
      <c r="B661" t="s">
        <v>54</v>
      </c>
      <c r="C661" t="s">
        <v>36</v>
      </c>
      <c r="D661" s="1">
        <v>74684</v>
      </c>
      <c r="E661" s="1">
        <v>1117033</v>
      </c>
      <c r="F661" s="2">
        <v>46296</v>
      </c>
    </row>
    <row r="662" spans="1:6" hidden="1" x14ac:dyDescent="0.3">
      <c r="A662">
        <v>2019</v>
      </c>
      <c r="B662" t="s">
        <v>54</v>
      </c>
      <c r="C662" t="s">
        <v>37</v>
      </c>
      <c r="D662" s="1">
        <v>7648</v>
      </c>
      <c r="E662" s="1">
        <v>76672</v>
      </c>
      <c r="F662" s="2">
        <v>45232</v>
      </c>
    </row>
    <row r="663" spans="1:6" hidden="1" x14ac:dyDescent="0.3">
      <c r="A663">
        <v>2019</v>
      </c>
      <c r="B663" t="s">
        <v>54</v>
      </c>
      <c r="C663" t="s">
        <v>38</v>
      </c>
      <c r="D663" s="1">
        <v>31073</v>
      </c>
      <c r="E663" s="1">
        <v>406455</v>
      </c>
      <c r="F663" s="2">
        <v>41048</v>
      </c>
    </row>
    <row r="664" spans="1:6" hidden="1" x14ac:dyDescent="0.3">
      <c r="A664">
        <v>2019</v>
      </c>
      <c r="B664" t="s">
        <v>54</v>
      </c>
      <c r="C664" t="s">
        <v>39</v>
      </c>
      <c r="D664" s="1">
        <v>8027</v>
      </c>
      <c r="E664" s="1">
        <v>85125</v>
      </c>
      <c r="F664" s="2">
        <v>40980</v>
      </c>
    </row>
    <row r="665" spans="1:6" hidden="1" x14ac:dyDescent="0.3">
      <c r="A665">
        <v>2019</v>
      </c>
      <c r="B665" t="s">
        <v>54</v>
      </c>
      <c r="C665" t="s">
        <v>40</v>
      </c>
      <c r="D665" s="1">
        <v>40380</v>
      </c>
      <c r="E665" s="1">
        <v>633819</v>
      </c>
      <c r="F665" s="2">
        <v>46991</v>
      </c>
    </row>
    <row r="666" spans="1:6" hidden="1" x14ac:dyDescent="0.3">
      <c r="A666">
        <v>2019</v>
      </c>
      <c r="B666" t="s">
        <v>54</v>
      </c>
      <c r="C666" t="s">
        <v>41</v>
      </c>
      <c r="D666" s="1">
        <v>150310</v>
      </c>
      <c r="E666" s="1">
        <v>2496193</v>
      </c>
      <c r="F666" s="2">
        <v>54323</v>
      </c>
    </row>
    <row r="667" spans="1:6" hidden="1" x14ac:dyDescent="0.3">
      <c r="A667">
        <v>2019</v>
      </c>
      <c r="B667" t="s">
        <v>54</v>
      </c>
      <c r="C667" t="s">
        <v>42</v>
      </c>
      <c r="D667" s="1">
        <v>20066</v>
      </c>
      <c r="E667" s="1">
        <v>289140</v>
      </c>
      <c r="F667" s="2">
        <v>45785</v>
      </c>
    </row>
    <row r="668" spans="1:6" hidden="1" x14ac:dyDescent="0.3">
      <c r="A668">
        <v>2019</v>
      </c>
      <c r="B668" t="s">
        <v>54</v>
      </c>
      <c r="C668" t="s">
        <v>43</v>
      </c>
      <c r="D668" s="1">
        <v>5040</v>
      </c>
      <c r="E668" s="1">
        <v>53817</v>
      </c>
      <c r="F668" s="2">
        <v>41456</v>
      </c>
    </row>
    <row r="669" spans="1:6" hidden="1" x14ac:dyDescent="0.3">
      <c r="A669">
        <v>2019</v>
      </c>
      <c r="B669" t="s">
        <v>54</v>
      </c>
      <c r="C669" t="s">
        <v>44</v>
      </c>
      <c r="D669" s="1">
        <v>42839</v>
      </c>
      <c r="E669" s="1">
        <v>650148</v>
      </c>
      <c r="F669" s="2">
        <v>45486</v>
      </c>
    </row>
    <row r="670" spans="1:6" hidden="1" x14ac:dyDescent="0.3">
      <c r="A670">
        <v>2019</v>
      </c>
      <c r="B670" t="s">
        <v>54</v>
      </c>
      <c r="C670" t="s">
        <v>45</v>
      </c>
      <c r="D670" s="1">
        <v>38692</v>
      </c>
      <c r="E670" s="1">
        <v>628543</v>
      </c>
      <c r="F670" s="2">
        <v>67312</v>
      </c>
    </row>
    <row r="671" spans="1:6" hidden="1" x14ac:dyDescent="0.3">
      <c r="A671">
        <v>2019</v>
      </c>
      <c r="B671" t="s">
        <v>54</v>
      </c>
      <c r="C671" t="s">
        <v>46</v>
      </c>
      <c r="D671" s="1">
        <v>10709</v>
      </c>
      <c r="E671" s="1">
        <v>125470</v>
      </c>
      <c r="F671" s="2">
        <v>40148</v>
      </c>
    </row>
    <row r="672" spans="1:6" hidden="1" x14ac:dyDescent="0.3">
      <c r="A672">
        <v>2019</v>
      </c>
      <c r="B672" t="s">
        <v>54</v>
      </c>
      <c r="C672" t="s">
        <v>47</v>
      </c>
      <c r="D672" s="1">
        <v>36253</v>
      </c>
      <c r="E672" s="1">
        <v>533175</v>
      </c>
      <c r="F672" s="2">
        <v>42647</v>
      </c>
    </row>
    <row r="673" spans="1:6" hidden="1" x14ac:dyDescent="0.3">
      <c r="A673">
        <v>2019</v>
      </c>
      <c r="B673" t="s">
        <v>54</v>
      </c>
      <c r="C673" t="s">
        <v>48</v>
      </c>
      <c r="D673" s="1">
        <v>4819</v>
      </c>
      <c r="E673" s="1">
        <v>49901</v>
      </c>
      <c r="F673" s="2">
        <v>44408</v>
      </c>
    </row>
    <row r="674" spans="1:6" x14ac:dyDescent="0.3">
      <c r="A674">
        <v>2019</v>
      </c>
      <c r="B674" t="s">
        <v>53</v>
      </c>
      <c r="C674" t="s">
        <v>1</v>
      </c>
      <c r="D674" s="1">
        <v>2309</v>
      </c>
      <c r="E674" s="1">
        <v>21296</v>
      </c>
      <c r="F674" s="2">
        <v>62845</v>
      </c>
    </row>
    <row r="675" spans="1:6" hidden="1" x14ac:dyDescent="0.3">
      <c r="A675">
        <v>2019</v>
      </c>
      <c r="B675" t="s">
        <v>53</v>
      </c>
      <c r="C675" t="s">
        <v>2</v>
      </c>
      <c r="D675" s="1">
        <v>3691</v>
      </c>
      <c r="E675" s="1">
        <v>49188</v>
      </c>
      <c r="F675" s="2">
        <v>77822</v>
      </c>
    </row>
    <row r="676" spans="1:6" hidden="1" x14ac:dyDescent="0.3">
      <c r="A676">
        <v>2019</v>
      </c>
      <c r="B676" t="s">
        <v>53</v>
      </c>
      <c r="C676" t="s">
        <v>3</v>
      </c>
      <c r="D676" s="1">
        <v>1303</v>
      </c>
      <c r="E676" s="1">
        <v>10974</v>
      </c>
      <c r="F676" s="2">
        <v>57981</v>
      </c>
    </row>
    <row r="677" spans="1:6" hidden="1" x14ac:dyDescent="0.3">
      <c r="A677">
        <v>2019</v>
      </c>
      <c r="B677" t="s">
        <v>53</v>
      </c>
      <c r="C677" t="s">
        <v>4</v>
      </c>
      <c r="D677" s="1">
        <v>28529</v>
      </c>
      <c r="E677" s="1">
        <v>550084</v>
      </c>
      <c r="F677" s="2">
        <v>191278</v>
      </c>
    </row>
    <row r="678" spans="1:6" hidden="1" x14ac:dyDescent="0.3">
      <c r="A678">
        <v>2019</v>
      </c>
      <c r="B678" t="s">
        <v>53</v>
      </c>
      <c r="C678" t="s">
        <v>5</v>
      </c>
      <c r="D678" s="1">
        <v>4330</v>
      </c>
      <c r="E678" s="1">
        <v>76292</v>
      </c>
      <c r="F678" s="2">
        <v>109380</v>
      </c>
    </row>
    <row r="679" spans="1:6" hidden="1" x14ac:dyDescent="0.3">
      <c r="A679">
        <v>2019</v>
      </c>
      <c r="B679" t="s">
        <v>53</v>
      </c>
      <c r="C679" t="s">
        <v>6</v>
      </c>
      <c r="D679" s="1">
        <v>2551</v>
      </c>
      <c r="E679" s="1">
        <v>31469</v>
      </c>
      <c r="F679" s="2">
        <v>120406</v>
      </c>
    </row>
    <row r="680" spans="1:6" hidden="1" x14ac:dyDescent="0.3">
      <c r="A680">
        <v>2019</v>
      </c>
      <c r="B680" t="s">
        <v>53</v>
      </c>
      <c r="C680" t="s">
        <v>7</v>
      </c>
      <c r="D680">
        <v>497</v>
      </c>
      <c r="E680" s="1">
        <v>3905</v>
      </c>
      <c r="F680" s="2">
        <v>70031</v>
      </c>
    </row>
    <row r="681" spans="1:6" hidden="1" x14ac:dyDescent="0.3">
      <c r="A681">
        <v>2019</v>
      </c>
      <c r="B681" t="s">
        <v>53</v>
      </c>
      <c r="C681" t="s">
        <v>8</v>
      </c>
      <c r="D681" s="1">
        <v>11744</v>
      </c>
      <c r="E681" s="1">
        <v>138845</v>
      </c>
      <c r="F681" s="2">
        <v>86153</v>
      </c>
    </row>
    <row r="682" spans="1:6" hidden="1" x14ac:dyDescent="0.3">
      <c r="A682">
        <v>2019</v>
      </c>
      <c r="B682" t="s">
        <v>53</v>
      </c>
      <c r="C682" t="s">
        <v>9</v>
      </c>
      <c r="D682" s="1">
        <v>5380</v>
      </c>
      <c r="E682" s="1">
        <v>116215</v>
      </c>
      <c r="F682" s="2">
        <v>100462</v>
      </c>
    </row>
    <row r="683" spans="1:6" hidden="1" x14ac:dyDescent="0.3">
      <c r="A683">
        <v>2019</v>
      </c>
      <c r="B683" t="s">
        <v>53</v>
      </c>
      <c r="C683" t="s">
        <v>10</v>
      </c>
      <c r="D683" s="1">
        <v>1231</v>
      </c>
      <c r="E683" s="1">
        <v>8802</v>
      </c>
      <c r="F683" s="2">
        <v>56211</v>
      </c>
    </row>
    <row r="684" spans="1:6" hidden="1" x14ac:dyDescent="0.3">
      <c r="A684">
        <v>2019</v>
      </c>
      <c r="B684" t="s">
        <v>53</v>
      </c>
      <c r="C684" t="s">
        <v>11</v>
      </c>
      <c r="D684" s="1">
        <v>6998</v>
      </c>
      <c r="E684" s="1">
        <v>94879</v>
      </c>
      <c r="F684" s="2">
        <v>96732</v>
      </c>
    </row>
    <row r="685" spans="1:6" hidden="1" x14ac:dyDescent="0.3">
      <c r="A685">
        <v>2019</v>
      </c>
      <c r="B685" t="s">
        <v>53</v>
      </c>
      <c r="C685" t="s">
        <v>12</v>
      </c>
      <c r="D685" s="1">
        <v>2278</v>
      </c>
      <c r="E685" s="1">
        <v>28628</v>
      </c>
      <c r="F685" s="2">
        <v>62444</v>
      </c>
    </row>
    <row r="686" spans="1:6" hidden="1" x14ac:dyDescent="0.3">
      <c r="A686">
        <v>2019</v>
      </c>
      <c r="B686" t="s">
        <v>53</v>
      </c>
      <c r="C686" t="s">
        <v>13</v>
      </c>
      <c r="D686" s="1">
        <v>1778</v>
      </c>
      <c r="E686" s="1">
        <v>21356</v>
      </c>
      <c r="F686" s="2">
        <v>60664</v>
      </c>
    </row>
    <row r="687" spans="1:6" hidden="1" x14ac:dyDescent="0.3">
      <c r="A687">
        <v>2019</v>
      </c>
      <c r="B687" t="s">
        <v>53</v>
      </c>
      <c r="C687" t="s">
        <v>14</v>
      </c>
      <c r="D687" s="1">
        <v>1386</v>
      </c>
      <c r="E687" s="1">
        <v>18137</v>
      </c>
      <c r="F687" s="2">
        <v>66434</v>
      </c>
    </row>
    <row r="688" spans="1:6" hidden="1" x14ac:dyDescent="0.3">
      <c r="A688">
        <v>2019</v>
      </c>
      <c r="B688" t="s">
        <v>53</v>
      </c>
      <c r="C688" t="s">
        <v>15</v>
      </c>
      <c r="D688" s="1">
        <v>1924</v>
      </c>
      <c r="E688" s="1">
        <v>21670</v>
      </c>
      <c r="F688" s="2">
        <v>58590</v>
      </c>
    </row>
    <row r="689" spans="1:6" hidden="1" x14ac:dyDescent="0.3">
      <c r="A689">
        <v>2019</v>
      </c>
      <c r="B689" t="s">
        <v>53</v>
      </c>
      <c r="C689" t="s">
        <v>16</v>
      </c>
      <c r="D689" s="1">
        <v>1801</v>
      </c>
      <c r="E689" s="1">
        <v>22427</v>
      </c>
      <c r="F689" s="2">
        <v>60638</v>
      </c>
    </row>
    <row r="690" spans="1:6" hidden="1" x14ac:dyDescent="0.3">
      <c r="A690">
        <v>2019</v>
      </c>
      <c r="B690" t="s">
        <v>53</v>
      </c>
      <c r="C690" t="s">
        <v>17</v>
      </c>
      <c r="D690">
        <v>869</v>
      </c>
      <c r="E690" s="1">
        <v>7158</v>
      </c>
      <c r="F690" s="2">
        <v>57442</v>
      </c>
    </row>
    <row r="691" spans="1:6" hidden="1" x14ac:dyDescent="0.3">
      <c r="A691">
        <v>2019</v>
      </c>
      <c r="B691" t="s">
        <v>53</v>
      </c>
      <c r="C691" t="s">
        <v>18</v>
      </c>
      <c r="D691" s="1">
        <v>2846</v>
      </c>
      <c r="E691" s="1">
        <v>35678</v>
      </c>
      <c r="F691" s="2">
        <v>98834</v>
      </c>
    </row>
    <row r="692" spans="1:6" hidden="1" x14ac:dyDescent="0.3">
      <c r="A692">
        <v>2019</v>
      </c>
      <c r="B692" t="s">
        <v>53</v>
      </c>
      <c r="C692" t="s">
        <v>19</v>
      </c>
      <c r="D692" s="1">
        <v>5717</v>
      </c>
      <c r="E692" s="1">
        <v>93033</v>
      </c>
      <c r="F692" s="2">
        <v>128022</v>
      </c>
    </row>
    <row r="693" spans="1:6" hidden="1" x14ac:dyDescent="0.3">
      <c r="A693">
        <v>2019</v>
      </c>
      <c r="B693" t="s">
        <v>53</v>
      </c>
      <c r="C693" t="s">
        <v>20</v>
      </c>
      <c r="D693" s="1">
        <v>7146</v>
      </c>
      <c r="E693" s="1">
        <v>55298</v>
      </c>
      <c r="F693" s="2">
        <v>77504</v>
      </c>
    </row>
    <row r="694" spans="1:6" hidden="1" x14ac:dyDescent="0.3">
      <c r="A694">
        <v>2019</v>
      </c>
      <c r="B694" t="s">
        <v>53</v>
      </c>
      <c r="C694" t="s">
        <v>21</v>
      </c>
      <c r="D694" s="1">
        <v>4133</v>
      </c>
      <c r="E694" s="1">
        <v>46906</v>
      </c>
      <c r="F694" s="2">
        <v>83846</v>
      </c>
    </row>
    <row r="695" spans="1:6" hidden="1" x14ac:dyDescent="0.3">
      <c r="A695">
        <v>2019</v>
      </c>
      <c r="B695" t="s">
        <v>53</v>
      </c>
      <c r="C695" t="s">
        <v>22</v>
      </c>
      <c r="D695">
        <v>944</v>
      </c>
      <c r="E695" s="1">
        <v>10695</v>
      </c>
      <c r="F695" s="2">
        <v>49438</v>
      </c>
    </row>
    <row r="696" spans="1:6" hidden="1" x14ac:dyDescent="0.3">
      <c r="A696">
        <v>2019</v>
      </c>
      <c r="B696" t="s">
        <v>53</v>
      </c>
      <c r="C696" t="s">
        <v>23</v>
      </c>
      <c r="D696" s="1">
        <v>3310</v>
      </c>
      <c r="E696" s="1">
        <v>46729</v>
      </c>
      <c r="F696" s="2">
        <v>85960</v>
      </c>
    </row>
    <row r="697" spans="1:6" hidden="1" x14ac:dyDescent="0.3">
      <c r="A697">
        <v>2019</v>
      </c>
      <c r="B697" t="s">
        <v>53</v>
      </c>
      <c r="C697" t="s">
        <v>24</v>
      </c>
      <c r="D697">
        <v>799</v>
      </c>
      <c r="E697" s="1">
        <v>6210</v>
      </c>
      <c r="F697" s="2">
        <v>56592</v>
      </c>
    </row>
    <row r="698" spans="1:6" hidden="1" x14ac:dyDescent="0.3">
      <c r="A698">
        <v>2019</v>
      </c>
      <c r="B698" t="s">
        <v>53</v>
      </c>
      <c r="C698" t="s">
        <v>25</v>
      </c>
      <c r="D698" s="1">
        <v>1015</v>
      </c>
      <c r="E698" s="1">
        <v>17258</v>
      </c>
      <c r="F698" s="2">
        <v>66732</v>
      </c>
    </row>
    <row r="699" spans="1:6" hidden="1" x14ac:dyDescent="0.3">
      <c r="A699">
        <v>2019</v>
      </c>
      <c r="B699" t="s">
        <v>53</v>
      </c>
      <c r="C699" t="s">
        <v>26</v>
      </c>
      <c r="D699" s="1">
        <v>1664</v>
      </c>
      <c r="E699" s="1">
        <v>15847</v>
      </c>
      <c r="F699" s="2">
        <v>73213</v>
      </c>
    </row>
    <row r="700" spans="1:6" hidden="1" x14ac:dyDescent="0.3">
      <c r="A700">
        <v>2019</v>
      </c>
      <c r="B700" t="s">
        <v>53</v>
      </c>
      <c r="C700" t="s">
        <v>27</v>
      </c>
      <c r="D700" s="1">
        <v>1037</v>
      </c>
      <c r="E700" s="1">
        <v>12334</v>
      </c>
      <c r="F700" s="2">
        <v>97212</v>
      </c>
    </row>
    <row r="701" spans="1:6" hidden="1" x14ac:dyDescent="0.3">
      <c r="A701">
        <v>2019</v>
      </c>
      <c r="B701" t="s">
        <v>53</v>
      </c>
      <c r="C701" t="s">
        <v>28</v>
      </c>
      <c r="D701" s="1">
        <v>3724</v>
      </c>
      <c r="E701" s="1">
        <v>67578</v>
      </c>
      <c r="F701" s="2">
        <v>117433</v>
      </c>
    </row>
    <row r="702" spans="1:6" hidden="1" x14ac:dyDescent="0.3">
      <c r="A702">
        <v>2019</v>
      </c>
      <c r="B702" t="s">
        <v>53</v>
      </c>
      <c r="C702" t="s">
        <v>29</v>
      </c>
      <c r="D702" s="1">
        <v>1074</v>
      </c>
      <c r="E702" s="1">
        <v>11166</v>
      </c>
      <c r="F702" s="2">
        <v>57554</v>
      </c>
    </row>
    <row r="703" spans="1:6" hidden="1" x14ac:dyDescent="0.3">
      <c r="A703">
        <v>2019</v>
      </c>
      <c r="B703" t="s">
        <v>53</v>
      </c>
      <c r="C703" t="s">
        <v>30</v>
      </c>
      <c r="D703" s="1">
        <v>12812</v>
      </c>
      <c r="E703" s="1">
        <v>277408</v>
      </c>
      <c r="F703" s="2">
        <v>135959</v>
      </c>
    </row>
    <row r="704" spans="1:6" hidden="1" x14ac:dyDescent="0.3">
      <c r="A704">
        <v>2019</v>
      </c>
      <c r="B704" t="s">
        <v>53</v>
      </c>
      <c r="C704" t="s">
        <v>31</v>
      </c>
      <c r="D704" s="1">
        <v>5669</v>
      </c>
      <c r="E704" s="1">
        <v>75919</v>
      </c>
      <c r="F704" s="2">
        <v>87039</v>
      </c>
    </row>
    <row r="705" spans="1:6" hidden="1" x14ac:dyDescent="0.3">
      <c r="A705">
        <v>2019</v>
      </c>
      <c r="B705" t="s">
        <v>53</v>
      </c>
      <c r="C705" t="s">
        <v>32</v>
      </c>
      <c r="D705">
        <v>402</v>
      </c>
      <c r="E705" s="1">
        <v>6093</v>
      </c>
      <c r="F705" s="2">
        <v>71543</v>
      </c>
    </row>
    <row r="706" spans="1:6" hidden="1" x14ac:dyDescent="0.3">
      <c r="A706">
        <v>2019</v>
      </c>
      <c r="B706" t="s">
        <v>53</v>
      </c>
      <c r="C706" t="s">
        <v>33</v>
      </c>
      <c r="D706" s="1">
        <v>4915</v>
      </c>
      <c r="E706" s="1">
        <v>69330</v>
      </c>
      <c r="F706" s="2">
        <v>72613</v>
      </c>
    </row>
    <row r="707" spans="1:6" hidden="1" x14ac:dyDescent="0.3">
      <c r="A707">
        <v>2019</v>
      </c>
      <c r="B707" t="s">
        <v>53</v>
      </c>
      <c r="C707" t="s">
        <v>34</v>
      </c>
      <c r="D707" s="1">
        <v>1550</v>
      </c>
      <c r="E707" s="1">
        <v>19627</v>
      </c>
      <c r="F707" s="2">
        <v>60407</v>
      </c>
    </row>
    <row r="708" spans="1:6" hidden="1" x14ac:dyDescent="0.3">
      <c r="A708">
        <v>2019</v>
      </c>
      <c r="B708" t="s">
        <v>53</v>
      </c>
      <c r="C708" t="s">
        <v>35</v>
      </c>
      <c r="D708" s="1">
        <v>4135</v>
      </c>
      <c r="E708" s="1">
        <v>35053</v>
      </c>
      <c r="F708" s="2">
        <v>89633</v>
      </c>
    </row>
    <row r="709" spans="1:6" hidden="1" x14ac:dyDescent="0.3">
      <c r="A709">
        <v>2019</v>
      </c>
      <c r="B709" t="s">
        <v>53</v>
      </c>
      <c r="C709" t="s">
        <v>36</v>
      </c>
      <c r="D709" s="1">
        <v>5348</v>
      </c>
      <c r="E709" s="1">
        <v>87043</v>
      </c>
      <c r="F709" s="2">
        <v>94900</v>
      </c>
    </row>
    <row r="710" spans="1:6" hidden="1" x14ac:dyDescent="0.3">
      <c r="A710">
        <v>2019</v>
      </c>
      <c r="B710" t="s">
        <v>53</v>
      </c>
      <c r="C710" t="s">
        <v>37</v>
      </c>
      <c r="D710">
        <v>714</v>
      </c>
      <c r="E710" s="1">
        <v>5878</v>
      </c>
      <c r="F710" s="2">
        <v>76409</v>
      </c>
    </row>
    <row r="711" spans="1:6" hidden="1" x14ac:dyDescent="0.3">
      <c r="A711">
        <v>2019</v>
      </c>
      <c r="B711" t="s">
        <v>53</v>
      </c>
      <c r="C711" t="s">
        <v>38</v>
      </c>
      <c r="D711" s="1">
        <v>2883</v>
      </c>
      <c r="E711" s="1">
        <v>26869</v>
      </c>
      <c r="F711" s="2">
        <v>66032</v>
      </c>
    </row>
    <row r="712" spans="1:6" hidden="1" x14ac:dyDescent="0.3">
      <c r="A712">
        <v>2019</v>
      </c>
      <c r="B712" t="s">
        <v>53</v>
      </c>
      <c r="C712" t="s">
        <v>39</v>
      </c>
      <c r="D712">
        <v>589</v>
      </c>
      <c r="E712" s="1">
        <v>5500</v>
      </c>
      <c r="F712" s="2">
        <v>51535</v>
      </c>
    </row>
    <row r="713" spans="1:6" hidden="1" x14ac:dyDescent="0.3">
      <c r="A713">
        <v>2019</v>
      </c>
      <c r="B713" t="s">
        <v>53</v>
      </c>
      <c r="C713" t="s">
        <v>40</v>
      </c>
      <c r="D713" s="1">
        <v>3981</v>
      </c>
      <c r="E713" s="1">
        <v>45042</v>
      </c>
      <c r="F713" s="2">
        <v>75375</v>
      </c>
    </row>
    <row r="714" spans="1:6" hidden="1" x14ac:dyDescent="0.3">
      <c r="A714">
        <v>2019</v>
      </c>
      <c r="B714" t="s">
        <v>53</v>
      </c>
      <c r="C714" t="s">
        <v>41</v>
      </c>
      <c r="D714" s="1">
        <v>10627</v>
      </c>
      <c r="E714" s="1">
        <v>208591</v>
      </c>
      <c r="F714" s="2">
        <v>90857</v>
      </c>
    </row>
    <row r="715" spans="1:6" hidden="1" x14ac:dyDescent="0.3">
      <c r="A715">
        <v>2019</v>
      </c>
      <c r="B715" t="s">
        <v>53</v>
      </c>
      <c r="C715" t="s">
        <v>42</v>
      </c>
      <c r="D715" s="1">
        <v>2776</v>
      </c>
      <c r="E715" s="1">
        <v>38323</v>
      </c>
      <c r="F715" s="2">
        <v>84735</v>
      </c>
    </row>
    <row r="716" spans="1:6" hidden="1" x14ac:dyDescent="0.3">
      <c r="A716">
        <v>2019</v>
      </c>
      <c r="B716" t="s">
        <v>53</v>
      </c>
      <c r="C716" t="s">
        <v>43</v>
      </c>
      <c r="D716">
        <v>527</v>
      </c>
      <c r="E716" s="1">
        <v>4322</v>
      </c>
      <c r="F716" s="2">
        <v>62861</v>
      </c>
    </row>
    <row r="717" spans="1:6" hidden="1" x14ac:dyDescent="0.3">
      <c r="A717">
        <v>2019</v>
      </c>
      <c r="B717" t="s">
        <v>53</v>
      </c>
      <c r="C717" t="s">
        <v>44</v>
      </c>
      <c r="D717" s="1">
        <v>4600</v>
      </c>
      <c r="E717" s="1">
        <v>67714</v>
      </c>
      <c r="F717" s="2">
        <v>107966</v>
      </c>
    </row>
    <row r="718" spans="1:6" hidden="1" x14ac:dyDescent="0.3">
      <c r="A718">
        <v>2019</v>
      </c>
      <c r="B718" t="s">
        <v>53</v>
      </c>
      <c r="C718" t="s">
        <v>45</v>
      </c>
      <c r="D718" s="1">
        <v>5007</v>
      </c>
      <c r="E718" s="1">
        <v>143883</v>
      </c>
      <c r="F718" s="2">
        <v>207135</v>
      </c>
    </row>
    <row r="719" spans="1:6" hidden="1" x14ac:dyDescent="0.3">
      <c r="A719">
        <v>2019</v>
      </c>
      <c r="B719" t="s">
        <v>53</v>
      </c>
      <c r="C719" t="s">
        <v>46</v>
      </c>
      <c r="D719">
        <v>818</v>
      </c>
      <c r="E719" s="1">
        <v>8072</v>
      </c>
      <c r="F719" s="2">
        <v>53281</v>
      </c>
    </row>
    <row r="720" spans="1:6" hidden="1" x14ac:dyDescent="0.3">
      <c r="A720">
        <v>2019</v>
      </c>
      <c r="B720" t="s">
        <v>53</v>
      </c>
      <c r="C720" t="s">
        <v>47</v>
      </c>
      <c r="D720" s="1">
        <v>2335</v>
      </c>
      <c r="E720" s="1">
        <v>46993</v>
      </c>
      <c r="F720" s="2">
        <v>82512</v>
      </c>
    </row>
    <row r="721" spans="1:6" hidden="1" x14ac:dyDescent="0.3">
      <c r="A721">
        <v>2019</v>
      </c>
      <c r="B721" t="s">
        <v>53</v>
      </c>
      <c r="C721" t="s">
        <v>48</v>
      </c>
      <c r="D721">
        <v>417</v>
      </c>
      <c r="E721" s="1">
        <v>3424</v>
      </c>
      <c r="F721" s="2">
        <v>49035</v>
      </c>
    </row>
    <row r="722" spans="1:6" x14ac:dyDescent="0.3">
      <c r="A722">
        <v>2019</v>
      </c>
      <c r="B722" t="s">
        <v>56</v>
      </c>
      <c r="C722" t="s">
        <v>1</v>
      </c>
      <c r="D722" s="1">
        <v>13590</v>
      </c>
      <c r="E722" s="1">
        <v>95053</v>
      </c>
      <c r="F722" s="2">
        <v>71076</v>
      </c>
    </row>
    <row r="723" spans="1:6" hidden="1" x14ac:dyDescent="0.3">
      <c r="A723">
        <v>2019</v>
      </c>
      <c r="B723" t="s">
        <v>56</v>
      </c>
      <c r="C723" t="s">
        <v>2</v>
      </c>
      <c r="D723" s="1">
        <v>19357</v>
      </c>
      <c r="E723" s="1">
        <v>223263</v>
      </c>
      <c r="F723" s="2">
        <v>74627</v>
      </c>
    </row>
    <row r="724" spans="1:6" hidden="1" x14ac:dyDescent="0.3">
      <c r="A724">
        <v>2019</v>
      </c>
      <c r="B724" t="s">
        <v>56</v>
      </c>
      <c r="C724" t="s">
        <v>3</v>
      </c>
      <c r="D724" s="1">
        <v>8591</v>
      </c>
      <c r="E724" s="1">
        <v>51934</v>
      </c>
      <c r="F724" s="2">
        <v>60198</v>
      </c>
    </row>
    <row r="725" spans="1:6" hidden="1" x14ac:dyDescent="0.3">
      <c r="A725">
        <v>2019</v>
      </c>
      <c r="B725" t="s">
        <v>56</v>
      </c>
      <c r="C725" t="s">
        <v>4</v>
      </c>
      <c r="D725" s="1">
        <v>109980</v>
      </c>
      <c r="E725" s="1">
        <v>841829</v>
      </c>
      <c r="F725" s="2">
        <v>112757</v>
      </c>
    </row>
    <row r="726" spans="1:6" hidden="1" x14ac:dyDescent="0.3">
      <c r="A726">
        <v>2019</v>
      </c>
      <c r="B726" t="s">
        <v>56</v>
      </c>
      <c r="C726" t="s">
        <v>5</v>
      </c>
      <c r="D726" s="1">
        <v>24028</v>
      </c>
      <c r="E726" s="1">
        <v>167272</v>
      </c>
      <c r="F726" s="2">
        <v>88613</v>
      </c>
    </row>
    <row r="727" spans="1:6" hidden="1" x14ac:dyDescent="0.3">
      <c r="A727">
        <v>2019</v>
      </c>
      <c r="B727" t="s">
        <v>56</v>
      </c>
      <c r="C727" t="s">
        <v>6</v>
      </c>
      <c r="D727" s="1">
        <v>11028</v>
      </c>
      <c r="E727" s="1">
        <v>121869</v>
      </c>
      <c r="F727" s="2">
        <v>157629</v>
      </c>
    </row>
    <row r="728" spans="1:6" hidden="1" x14ac:dyDescent="0.3">
      <c r="A728">
        <v>2019</v>
      </c>
      <c r="B728" t="s">
        <v>56</v>
      </c>
      <c r="C728" t="s">
        <v>7</v>
      </c>
      <c r="D728" s="1">
        <v>2907</v>
      </c>
      <c r="E728" s="1">
        <v>48162</v>
      </c>
      <c r="F728" s="2">
        <v>97426</v>
      </c>
    </row>
    <row r="729" spans="1:6" hidden="1" x14ac:dyDescent="0.3">
      <c r="A729">
        <v>2019</v>
      </c>
      <c r="B729" t="s">
        <v>56</v>
      </c>
      <c r="C729" t="s">
        <v>8</v>
      </c>
      <c r="D729" s="1">
        <v>76648</v>
      </c>
      <c r="E729" s="1">
        <v>585959</v>
      </c>
      <c r="F729" s="2">
        <v>77025</v>
      </c>
    </row>
    <row r="730" spans="1:6" hidden="1" x14ac:dyDescent="0.3">
      <c r="A730">
        <v>2019</v>
      </c>
      <c r="B730" t="s">
        <v>56</v>
      </c>
      <c r="C730" t="s">
        <v>9</v>
      </c>
      <c r="D730" s="1">
        <v>26961</v>
      </c>
      <c r="E730" s="1">
        <v>242468</v>
      </c>
      <c r="F730" s="2">
        <v>86701</v>
      </c>
    </row>
    <row r="731" spans="1:6" hidden="1" x14ac:dyDescent="0.3">
      <c r="A731">
        <v>2019</v>
      </c>
      <c r="B731" t="s">
        <v>56</v>
      </c>
      <c r="C731" t="s">
        <v>10</v>
      </c>
      <c r="D731" s="1">
        <v>5859</v>
      </c>
      <c r="E731" s="1">
        <v>33273</v>
      </c>
      <c r="F731" s="2">
        <v>59504</v>
      </c>
    </row>
    <row r="732" spans="1:6" hidden="1" x14ac:dyDescent="0.3">
      <c r="A732">
        <v>2019</v>
      </c>
      <c r="B732" t="s">
        <v>56</v>
      </c>
      <c r="C732" t="s">
        <v>11</v>
      </c>
      <c r="D732" s="1">
        <v>32792</v>
      </c>
      <c r="E732" s="1">
        <v>381941</v>
      </c>
      <c r="F732" s="2">
        <v>113091</v>
      </c>
    </row>
    <row r="733" spans="1:6" hidden="1" x14ac:dyDescent="0.3">
      <c r="A733">
        <v>2019</v>
      </c>
      <c r="B733" t="s">
        <v>56</v>
      </c>
      <c r="C733" t="s">
        <v>12</v>
      </c>
      <c r="D733" s="1">
        <v>16940</v>
      </c>
      <c r="E733" s="1">
        <v>135547</v>
      </c>
      <c r="F733" s="2">
        <v>67469</v>
      </c>
    </row>
    <row r="734" spans="1:6" hidden="1" x14ac:dyDescent="0.3">
      <c r="A734">
        <v>2019</v>
      </c>
      <c r="B734" t="s">
        <v>56</v>
      </c>
      <c r="C734" t="s">
        <v>13</v>
      </c>
      <c r="D734" s="1">
        <v>10414</v>
      </c>
      <c r="E734" s="1">
        <v>110010</v>
      </c>
      <c r="F734" s="2">
        <v>76212</v>
      </c>
    </row>
    <row r="735" spans="1:6" hidden="1" x14ac:dyDescent="0.3">
      <c r="A735">
        <v>2019</v>
      </c>
      <c r="B735" t="s">
        <v>56</v>
      </c>
      <c r="C735" t="s">
        <v>14</v>
      </c>
      <c r="D735" s="1">
        <v>8744</v>
      </c>
      <c r="E735" s="1">
        <v>74336</v>
      </c>
      <c r="F735" s="2">
        <v>68950</v>
      </c>
    </row>
    <row r="736" spans="1:6" hidden="1" x14ac:dyDescent="0.3">
      <c r="A736">
        <v>2019</v>
      </c>
      <c r="B736" t="s">
        <v>56</v>
      </c>
      <c r="C736" t="s">
        <v>15</v>
      </c>
      <c r="D736" s="1">
        <v>11201</v>
      </c>
      <c r="E736" s="1">
        <v>93556</v>
      </c>
      <c r="F736" s="2">
        <v>69885</v>
      </c>
    </row>
    <row r="737" spans="1:6" hidden="1" x14ac:dyDescent="0.3">
      <c r="A737">
        <v>2019</v>
      </c>
      <c r="B737" t="s">
        <v>56</v>
      </c>
      <c r="C737" t="s">
        <v>16</v>
      </c>
      <c r="D737" s="1">
        <v>13852</v>
      </c>
      <c r="E737" s="1">
        <v>84791</v>
      </c>
      <c r="F737" s="2">
        <v>63590</v>
      </c>
    </row>
    <row r="738" spans="1:6" hidden="1" x14ac:dyDescent="0.3">
      <c r="A738">
        <v>2019</v>
      </c>
      <c r="B738" t="s">
        <v>56</v>
      </c>
      <c r="C738" t="s">
        <v>17</v>
      </c>
      <c r="D738" s="1">
        <v>3854</v>
      </c>
      <c r="E738" s="1">
        <v>30481</v>
      </c>
      <c r="F738" s="2">
        <v>70030</v>
      </c>
    </row>
    <row r="739" spans="1:6" hidden="1" x14ac:dyDescent="0.3">
      <c r="A739">
        <v>2019</v>
      </c>
      <c r="B739" t="s">
        <v>56</v>
      </c>
      <c r="C739" t="s">
        <v>18</v>
      </c>
      <c r="D739" s="1">
        <v>15512</v>
      </c>
      <c r="E739" s="1">
        <v>135216</v>
      </c>
      <c r="F739" s="2">
        <v>98024</v>
      </c>
    </row>
    <row r="740" spans="1:6" hidden="1" x14ac:dyDescent="0.3">
      <c r="A740">
        <v>2019</v>
      </c>
      <c r="B740" t="s">
        <v>56</v>
      </c>
      <c r="C740" t="s">
        <v>19</v>
      </c>
      <c r="D740" s="1">
        <v>17883</v>
      </c>
      <c r="E740" s="1">
        <v>218858</v>
      </c>
      <c r="F740" s="2">
        <v>147565</v>
      </c>
    </row>
    <row r="741" spans="1:6" hidden="1" x14ac:dyDescent="0.3">
      <c r="A741">
        <v>2019</v>
      </c>
      <c r="B741" t="s">
        <v>56</v>
      </c>
      <c r="C741" t="s">
        <v>20</v>
      </c>
      <c r="D741" s="1">
        <v>19641</v>
      </c>
      <c r="E741" s="1">
        <v>208812</v>
      </c>
      <c r="F741" s="2">
        <v>73691</v>
      </c>
    </row>
    <row r="742" spans="1:6" hidden="1" x14ac:dyDescent="0.3">
      <c r="A742">
        <v>2019</v>
      </c>
      <c r="B742" t="s">
        <v>56</v>
      </c>
      <c r="C742" t="s">
        <v>21</v>
      </c>
      <c r="D742" s="1">
        <v>15855</v>
      </c>
      <c r="E742" s="1">
        <v>182914</v>
      </c>
      <c r="F742" s="2">
        <v>97673</v>
      </c>
    </row>
    <row r="743" spans="1:6" hidden="1" x14ac:dyDescent="0.3">
      <c r="A743">
        <v>2019</v>
      </c>
      <c r="B743" t="s">
        <v>56</v>
      </c>
      <c r="C743" t="s">
        <v>22</v>
      </c>
      <c r="D743" s="1">
        <v>7944</v>
      </c>
      <c r="E743" s="1">
        <v>43109</v>
      </c>
      <c r="F743" s="2">
        <v>54672</v>
      </c>
    </row>
    <row r="744" spans="1:6" hidden="1" x14ac:dyDescent="0.3">
      <c r="A744">
        <v>2019</v>
      </c>
      <c r="B744" t="s">
        <v>56</v>
      </c>
      <c r="C744" t="s">
        <v>23</v>
      </c>
      <c r="D744" s="1">
        <v>17951</v>
      </c>
      <c r="E744" s="1">
        <v>166025</v>
      </c>
      <c r="F744" s="2">
        <v>75387</v>
      </c>
    </row>
    <row r="745" spans="1:6" hidden="1" x14ac:dyDescent="0.3">
      <c r="A745">
        <v>2019</v>
      </c>
      <c r="B745" t="s">
        <v>56</v>
      </c>
      <c r="C745" t="s">
        <v>24</v>
      </c>
      <c r="D745" s="1">
        <v>4314</v>
      </c>
      <c r="E745" s="1">
        <v>22199</v>
      </c>
      <c r="F745" s="2">
        <v>60907</v>
      </c>
    </row>
    <row r="746" spans="1:6" hidden="1" x14ac:dyDescent="0.3">
      <c r="A746">
        <v>2019</v>
      </c>
      <c r="B746" t="s">
        <v>56</v>
      </c>
      <c r="C746" t="s">
        <v>25</v>
      </c>
      <c r="D746" s="1">
        <v>6842</v>
      </c>
      <c r="E746" s="1">
        <v>67425</v>
      </c>
      <c r="F746" s="2">
        <v>69072</v>
      </c>
    </row>
    <row r="747" spans="1:6" hidden="1" x14ac:dyDescent="0.3">
      <c r="A747">
        <v>2019</v>
      </c>
      <c r="B747" t="s">
        <v>56</v>
      </c>
      <c r="C747" t="s">
        <v>26</v>
      </c>
      <c r="D747" s="1">
        <v>9324</v>
      </c>
      <c r="E747" s="1">
        <v>64932</v>
      </c>
      <c r="F747" s="2">
        <v>70204</v>
      </c>
    </row>
    <row r="748" spans="1:6" hidden="1" x14ac:dyDescent="0.3">
      <c r="A748">
        <v>2019</v>
      </c>
      <c r="B748" t="s">
        <v>56</v>
      </c>
      <c r="C748" t="s">
        <v>27</v>
      </c>
      <c r="D748" s="1">
        <v>3881</v>
      </c>
      <c r="E748" s="1">
        <v>33418</v>
      </c>
      <c r="F748" s="2">
        <v>100104</v>
      </c>
    </row>
    <row r="749" spans="1:6" hidden="1" x14ac:dyDescent="0.3">
      <c r="A749">
        <v>2019</v>
      </c>
      <c r="B749" t="s">
        <v>56</v>
      </c>
      <c r="C749" t="s">
        <v>28</v>
      </c>
      <c r="D749" s="1">
        <v>20037</v>
      </c>
      <c r="E749" s="1">
        <v>243892</v>
      </c>
      <c r="F749" s="2">
        <v>117277</v>
      </c>
    </row>
    <row r="750" spans="1:6" hidden="1" x14ac:dyDescent="0.3">
      <c r="A750">
        <v>2019</v>
      </c>
      <c r="B750" t="s">
        <v>56</v>
      </c>
      <c r="C750" t="s">
        <v>29</v>
      </c>
      <c r="D750" s="1">
        <v>5460</v>
      </c>
      <c r="E750" s="1">
        <v>33799</v>
      </c>
      <c r="F750" s="2">
        <v>57768</v>
      </c>
    </row>
    <row r="751" spans="1:6" hidden="1" x14ac:dyDescent="0.3">
      <c r="A751">
        <v>2019</v>
      </c>
      <c r="B751" t="s">
        <v>56</v>
      </c>
      <c r="C751" t="s">
        <v>30</v>
      </c>
      <c r="D751" s="1">
        <v>63310</v>
      </c>
      <c r="E751" s="1">
        <v>720818</v>
      </c>
      <c r="F751" s="2">
        <v>191494</v>
      </c>
    </row>
    <row r="752" spans="1:6" hidden="1" x14ac:dyDescent="0.3">
      <c r="A752">
        <v>2019</v>
      </c>
      <c r="B752" t="s">
        <v>56</v>
      </c>
      <c r="C752" t="s">
        <v>31</v>
      </c>
      <c r="D752" s="1">
        <v>28672</v>
      </c>
      <c r="E752" s="1">
        <v>245903</v>
      </c>
      <c r="F752" s="2">
        <v>89886</v>
      </c>
    </row>
    <row r="753" spans="1:6" hidden="1" x14ac:dyDescent="0.3">
      <c r="A753">
        <v>2019</v>
      </c>
      <c r="B753" t="s">
        <v>56</v>
      </c>
      <c r="C753" t="s">
        <v>32</v>
      </c>
      <c r="D753" s="1">
        <v>2985</v>
      </c>
      <c r="E753" s="1">
        <v>23264</v>
      </c>
      <c r="F753" s="2">
        <v>65784</v>
      </c>
    </row>
    <row r="754" spans="1:6" hidden="1" x14ac:dyDescent="0.3">
      <c r="A754">
        <v>2019</v>
      </c>
      <c r="B754" t="s">
        <v>56</v>
      </c>
      <c r="C754" t="s">
        <v>33</v>
      </c>
      <c r="D754" s="1">
        <v>29119</v>
      </c>
      <c r="E754" s="1">
        <v>292556</v>
      </c>
      <c r="F754" s="2">
        <v>75683</v>
      </c>
    </row>
    <row r="755" spans="1:6" hidden="1" x14ac:dyDescent="0.3">
      <c r="A755">
        <v>2019</v>
      </c>
      <c r="B755" t="s">
        <v>56</v>
      </c>
      <c r="C755" t="s">
        <v>34</v>
      </c>
      <c r="D755" s="1">
        <v>11672</v>
      </c>
      <c r="E755" s="1">
        <v>77324</v>
      </c>
      <c r="F755" s="2">
        <v>59814</v>
      </c>
    </row>
    <row r="756" spans="1:6" hidden="1" x14ac:dyDescent="0.3">
      <c r="A756">
        <v>2019</v>
      </c>
      <c r="B756" t="s">
        <v>56</v>
      </c>
      <c r="C756" t="s">
        <v>35</v>
      </c>
      <c r="D756" s="1">
        <v>13190</v>
      </c>
      <c r="E756" s="1">
        <v>85425</v>
      </c>
      <c r="F756" s="2">
        <v>73291</v>
      </c>
    </row>
    <row r="757" spans="1:6" hidden="1" x14ac:dyDescent="0.3">
      <c r="A757">
        <v>2019</v>
      </c>
      <c r="B757" t="s">
        <v>56</v>
      </c>
      <c r="C757" t="s">
        <v>36</v>
      </c>
      <c r="D757" s="1">
        <v>29264</v>
      </c>
      <c r="E757" s="1">
        <v>329745</v>
      </c>
      <c r="F757" s="2">
        <v>90778</v>
      </c>
    </row>
    <row r="758" spans="1:6" hidden="1" x14ac:dyDescent="0.3">
      <c r="A758">
        <v>2019</v>
      </c>
      <c r="B758" t="s">
        <v>56</v>
      </c>
      <c r="C758" t="s">
        <v>37</v>
      </c>
      <c r="D758" s="1">
        <v>2934</v>
      </c>
      <c r="E758" s="1">
        <v>32223</v>
      </c>
      <c r="F758" s="2">
        <v>91537</v>
      </c>
    </row>
    <row r="759" spans="1:6" hidden="1" x14ac:dyDescent="0.3">
      <c r="A759">
        <v>2019</v>
      </c>
      <c r="B759" t="s">
        <v>56</v>
      </c>
      <c r="C759" t="s">
        <v>38</v>
      </c>
      <c r="D759" s="1">
        <v>14196</v>
      </c>
      <c r="E759" s="1">
        <v>101755</v>
      </c>
      <c r="F759" s="2">
        <v>64481</v>
      </c>
    </row>
    <row r="760" spans="1:6" hidden="1" x14ac:dyDescent="0.3">
      <c r="A760">
        <v>2019</v>
      </c>
      <c r="B760" t="s">
        <v>56</v>
      </c>
      <c r="C760" t="s">
        <v>39</v>
      </c>
      <c r="D760" s="1">
        <v>3315</v>
      </c>
      <c r="E760" s="1">
        <v>28483</v>
      </c>
      <c r="F760" s="2">
        <v>63499</v>
      </c>
    </row>
    <row r="761" spans="1:6" hidden="1" x14ac:dyDescent="0.3">
      <c r="A761">
        <v>2019</v>
      </c>
      <c r="B761" t="s">
        <v>56</v>
      </c>
      <c r="C761" t="s">
        <v>40</v>
      </c>
      <c r="D761" s="1">
        <v>16270</v>
      </c>
      <c r="E761" s="1">
        <v>157388</v>
      </c>
      <c r="F761" s="2">
        <v>77805</v>
      </c>
    </row>
    <row r="762" spans="1:6" hidden="1" x14ac:dyDescent="0.3">
      <c r="A762">
        <v>2019</v>
      </c>
      <c r="B762" t="s">
        <v>56</v>
      </c>
      <c r="C762" t="s">
        <v>41</v>
      </c>
      <c r="D762" s="1">
        <v>76169</v>
      </c>
      <c r="E762" s="1">
        <v>777574</v>
      </c>
      <c r="F762" s="2">
        <v>86718</v>
      </c>
    </row>
    <row r="763" spans="1:6" hidden="1" x14ac:dyDescent="0.3">
      <c r="A763">
        <v>2019</v>
      </c>
      <c r="B763" t="s">
        <v>56</v>
      </c>
      <c r="C763" t="s">
        <v>42</v>
      </c>
      <c r="D763" s="1">
        <v>11885</v>
      </c>
      <c r="E763" s="1">
        <v>90007</v>
      </c>
      <c r="F763" s="2">
        <v>70967</v>
      </c>
    </row>
    <row r="764" spans="1:6" hidden="1" x14ac:dyDescent="0.3">
      <c r="A764">
        <v>2019</v>
      </c>
      <c r="B764" t="s">
        <v>56</v>
      </c>
      <c r="C764" t="s">
        <v>43</v>
      </c>
      <c r="D764" s="1">
        <v>1709</v>
      </c>
      <c r="E764" s="1">
        <v>11948</v>
      </c>
      <c r="F764" s="2">
        <v>74642</v>
      </c>
    </row>
    <row r="765" spans="1:6" hidden="1" x14ac:dyDescent="0.3">
      <c r="A765">
        <v>2019</v>
      </c>
      <c r="B765" t="s">
        <v>56</v>
      </c>
      <c r="C765" t="s">
        <v>44</v>
      </c>
      <c r="D765" s="1">
        <v>22249</v>
      </c>
      <c r="E765" s="1">
        <v>198459</v>
      </c>
      <c r="F765" s="2">
        <v>88029</v>
      </c>
    </row>
    <row r="766" spans="1:6" hidden="1" x14ac:dyDescent="0.3">
      <c r="A766">
        <v>2019</v>
      </c>
      <c r="B766" t="s">
        <v>56</v>
      </c>
      <c r="C766" t="s">
        <v>45</v>
      </c>
      <c r="D766" s="1">
        <v>17624</v>
      </c>
      <c r="E766" s="1">
        <v>150178</v>
      </c>
      <c r="F766" s="2">
        <v>85242</v>
      </c>
    </row>
    <row r="767" spans="1:6" hidden="1" x14ac:dyDescent="0.3">
      <c r="A767">
        <v>2019</v>
      </c>
      <c r="B767" t="s">
        <v>56</v>
      </c>
      <c r="C767" t="s">
        <v>46</v>
      </c>
      <c r="D767" s="1">
        <v>4003</v>
      </c>
      <c r="E767" s="1">
        <v>24569</v>
      </c>
      <c r="F767" s="2">
        <v>54528</v>
      </c>
    </row>
    <row r="768" spans="1:6" hidden="1" x14ac:dyDescent="0.3">
      <c r="A768">
        <v>2019</v>
      </c>
      <c r="B768" t="s">
        <v>56</v>
      </c>
      <c r="C768" t="s">
        <v>47</v>
      </c>
      <c r="D768" s="1">
        <v>14066</v>
      </c>
      <c r="E768" s="1">
        <v>150327</v>
      </c>
      <c r="F768" s="2">
        <v>74040</v>
      </c>
    </row>
    <row r="769" spans="1:6" hidden="1" x14ac:dyDescent="0.3">
      <c r="A769">
        <v>2019</v>
      </c>
      <c r="B769" t="s">
        <v>56</v>
      </c>
      <c r="C769" t="s">
        <v>48</v>
      </c>
      <c r="D769" s="1">
        <v>2306</v>
      </c>
      <c r="E769" s="1">
        <v>11180</v>
      </c>
      <c r="F769" s="2">
        <v>60849</v>
      </c>
    </row>
    <row r="770" spans="1:6" x14ac:dyDescent="0.3">
      <c r="A770">
        <v>2019</v>
      </c>
      <c r="B770" t="s">
        <v>57</v>
      </c>
      <c r="C770" t="s">
        <v>1</v>
      </c>
      <c r="D770" s="1">
        <v>22186</v>
      </c>
      <c r="E770" s="1">
        <v>251073</v>
      </c>
      <c r="F770" s="2">
        <v>57061</v>
      </c>
    </row>
    <row r="771" spans="1:6" hidden="1" x14ac:dyDescent="0.3">
      <c r="A771">
        <v>2019</v>
      </c>
      <c r="B771" t="s">
        <v>57</v>
      </c>
      <c r="C771" t="s">
        <v>2</v>
      </c>
      <c r="D771" s="1">
        <v>38940</v>
      </c>
      <c r="E771" s="1">
        <v>445648</v>
      </c>
      <c r="F771" s="2">
        <v>58892</v>
      </c>
    </row>
    <row r="772" spans="1:6" hidden="1" x14ac:dyDescent="0.3">
      <c r="A772">
        <v>2019</v>
      </c>
      <c r="B772" t="s">
        <v>57</v>
      </c>
      <c r="C772" t="s">
        <v>3</v>
      </c>
      <c r="D772" s="1">
        <v>14911</v>
      </c>
      <c r="E772" s="1">
        <v>145841</v>
      </c>
      <c r="F772" s="2">
        <v>63354</v>
      </c>
    </row>
    <row r="773" spans="1:6" hidden="1" x14ac:dyDescent="0.3">
      <c r="A773">
        <v>2019</v>
      </c>
      <c r="B773" t="s">
        <v>57</v>
      </c>
      <c r="C773" t="s">
        <v>4</v>
      </c>
      <c r="D773" s="1">
        <v>215691</v>
      </c>
      <c r="E773" s="1">
        <v>2723437</v>
      </c>
      <c r="F773" s="2">
        <v>95348</v>
      </c>
    </row>
    <row r="774" spans="1:6" hidden="1" x14ac:dyDescent="0.3">
      <c r="A774">
        <v>2019</v>
      </c>
      <c r="B774" t="s">
        <v>57</v>
      </c>
      <c r="C774" t="s">
        <v>5</v>
      </c>
      <c r="D774" s="1">
        <v>55003</v>
      </c>
      <c r="E774" s="1">
        <v>439613</v>
      </c>
      <c r="F774" s="2">
        <v>86477</v>
      </c>
    </row>
    <row r="775" spans="1:6" hidden="1" x14ac:dyDescent="0.3">
      <c r="A775">
        <v>2019</v>
      </c>
      <c r="B775" t="s">
        <v>57</v>
      </c>
      <c r="C775" t="s">
        <v>6</v>
      </c>
      <c r="D775" s="1">
        <v>23755</v>
      </c>
      <c r="E775" s="1">
        <v>218815</v>
      </c>
      <c r="F775" s="2">
        <v>92139</v>
      </c>
    </row>
    <row r="776" spans="1:6" hidden="1" x14ac:dyDescent="0.3">
      <c r="A776">
        <v>2019</v>
      </c>
      <c r="B776" t="s">
        <v>57</v>
      </c>
      <c r="C776" t="s">
        <v>7</v>
      </c>
      <c r="D776" s="1">
        <v>9421</v>
      </c>
      <c r="E776" s="1">
        <v>63844</v>
      </c>
      <c r="F776" s="2">
        <v>82658</v>
      </c>
    </row>
    <row r="777" spans="1:6" hidden="1" x14ac:dyDescent="0.3">
      <c r="A777">
        <v>2019</v>
      </c>
      <c r="B777" t="s">
        <v>57</v>
      </c>
      <c r="C777" t="s">
        <v>8</v>
      </c>
      <c r="D777" s="1">
        <v>170397</v>
      </c>
      <c r="E777" s="1">
        <v>1391050</v>
      </c>
      <c r="F777" s="2">
        <v>63740</v>
      </c>
    </row>
    <row r="778" spans="1:6" hidden="1" x14ac:dyDescent="0.3">
      <c r="A778">
        <v>2019</v>
      </c>
      <c r="B778" t="s">
        <v>57</v>
      </c>
      <c r="C778" t="s">
        <v>9</v>
      </c>
      <c r="D778" s="1">
        <v>56304</v>
      </c>
      <c r="E778" s="1">
        <v>717238</v>
      </c>
      <c r="F778" s="2">
        <v>71861</v>
      </c>
    </row>
    <row r="779" spans="1:6" hidden="1" x14ac:dyDescent="0.3">
      <c r="A779">
        <v>2019</v>
      </c>
      <c r="B779" t="s">
        <v>57</v>
      </c>
      <c r="C779" t="s">
        <v>10</v>
      </c>
      <c r="D779" s="1">
        <v>11359</v>
      </c>
      <c r="E779" s="1">
        <v>94181</v>
      </c>
      <c r="F779" s="2">
        <v>55072</v>
      </c>
    </row>
    <row r="780" spans="1:6" hidden="1" x14ac:dyDescent="0.3">
      <c r="A780">
        <v>2019</v>
      </c>
      <c r="B780" t="s">
        <v>57</v>
      </c>
      <c r="C780" t="s">
        <v>11</v>
      </c>
      <c r="D780" s="1">
        <v>75870</v>
      </c>
      <c r="E780" s="1">
        <v>948055</v>
      </c>
      <c r="F780" s="2">
        <v>78228</v>
      </c>
    </row>
    <row r="781" spans="1:6" hidden="1" x14ac:dyDescent="0.3">
      <c r="A781">
        <v>2019</v>
      </c>
      <c r="B781" t="s">
        <v>57</v>
      </c>
      <c r="C781" t="s">
        <v>12</v>
      </c>
      <c r="D781" s="1">
        <v>30165</v>
      </c>
      <c r="E781" s="1">
        <v>346667</v>
      </c>
      <c r="F781" s="2">
        <v>53817</v>
      </c>
    </row>
    <row r="782" spans="1:6" hidden="1" x14ac:dyDescent="0.3">
      <c r="A782">
        <v>2019</v>
      </c>
      <c r="B782" t="s">
        <v>57</v>
      </c>
      <c r="C782" t="s">
        <v>13</v>
      </c>
      <c r="D782" s="1">
        <v>16421</v>
      </c>
      <c r="E782" s="1">
        <v>139337</v>
      </c>
      <c r="F782" s="2">
        <v>56755</v>
      </c>
    </row>
    <row r="783" spans="1:6" hidden="1" x14ac:dyDescent="0.3">
      <c r="A783">
        <v>2019</v>
      </c>
      <c r="B783" t="s">
        <v>57</v>
      </c>
      <c r="C783" t="s">
        <v>14</v>
      </c>
      <c r="D783" s="1">
        <v>16598</v>
      </c>
      <c r="E783" s="1">
        <v>179211</v>
      </c>
      <c r="F783" s="2">
        <v>64554</v>
      </c>
    </row>
    <row r="784" spans="1:6" hidden="1" x14ac:dyDescent="0.3">
      <c r="A784">
        <v>2019</v>
      </c>
      <c r="B784" t="s">
        <v>57</v>
      </c>
      <c r="C784" t="s">
        <v>15</v>
      </c>
      <c r="D784" s="1">
        <v>20866</v>
      </c>
      <c r="E784" s="1">
        <v>216049</v>
      </c>
      <c r="F784" s="2">
        <v>52511</v>
      </c>
    </row>
    <row r="785" spans="1:6" hidden="1" x14ac:dyDescent="0.3">
      <c r="A785">
        <v>2019</v>
      </c>
      <c r="B785" t="s">
        <v>57</v>
      </c>
      <c r="C785" t="s">
        <v>16</v>
      </c>
      <c r="D785" s="1">
        <v>25304</v>
      </c>
      <c r="E785" s="1">
        <v>216009</v>
      </c>
      <c r="F785" s="2">
        <v>57624</v>
      </c>
    </row>
    <row r="786" spans="1:6" hidden="1" x14ac:dyDescent="0.3">
      <c r="A786">
        <v>2019</v>
      </c>
      <c r="B786" t="s">
        <v>57</v>
      </c>
      <c r="C786" t="s">
        <v>17</v>
      </c>
      <c r="D786" s="1">
        <v>10504</v>
      </c>
      <c r="E786" s="1">
        <v>69931</v>
      </c>
      <c r="F786" s="2">
        <v>60893</v>
      </c>
    </row>
    <row r="787" spans="1:6" hidden="1" x14ac:dyDescent="0.3">
      <c r="A787">
        <v>2019</v>
      </c>
      <c r="B787" t="s">
        <v>57</v>
      </c>
      <c r="C787" t="s">
        <v>18</v>
      </c>
      <c r="D787" s="1">
        <v>44172</v>
      </c>
      <c r="E787" s="1">
        <v>461724</v>
      </c>
      <c r="F787" s="2">
        <v>82573</v>
      </c>
    </row>
    <row r="788" spans="1:6" hidden="1" x14ac:dyDescent="0.3">
      <c r="A788">
        <v>2019</v>
      </c>
      <c r="B788" t="s">
        <v>57</v>
      </c>
      <c r="C788" t="s">
        <v>19</v>
      </c>
      <c r="D788" s="1">
        <v>47892</v>
      </c>
      <c r="E788" s="1">
        <v>605822</v>
      </c>
      <c r="F788" s="2">
        <v>113872</v>
      </c>
    </row>
    <row r="789" spans="1:6" hidden="1" x14ac:dyDescent="0.3">
      <c r="A789">
        <v>2019</v>
      </c>
      <c r="B789" t="s">
        <v>57</v>
      </c>
      <c r="C789" t="s">
        <v>20</v>
      </c>
      <c r="D789" s="1">
        <v>44483</v>
      </c>
      <c r="E789" s="1">
        <v>655188</v>
      </c>
      <c r="F789" s="2">
        <v>70805</v>
      </c>
    </row>
    <row r="790" spans="1:6" hidden="1" x14ac:dyDescent="0.3">
      <c r="A790">
        <v>2019</v>
      </c>
      <c r="B790" t="s">
        <v>57</v>
      </c>
      <c r="C790" t="s">
        <v>21</v>
      </c>
      <c r="D790" s="1">
        <v>32903</v>
      </c>
      <c r="E790" s="1">
        <v>383591</v>
      </c>
      <c r="F790" s="2">
        <v>85736</v>
      </c>
    </row>
    <row r="791" spans="1:6" hidden="1" x14ac:dyDescent="0.3">
      <c r="A791">
        <v>2019</v>
      </c>
      <c r="B791" t="s">
        <v>57</v>
      </c>
      <c r="C791" t="s">
        <v>22</v>
      </c>
      <c r="D791" s="1">
        <v>12421</v>
      </c>
      <c r="E791" s="1">
        <v>108490</v>
      </c>
      <c r="F791" s="2">
        <v>43023</v>
      </c>
    </row>
    <row r="792" spans="1:6" hidden="1" x14ac:dyDescent="0.3">
      <c r="A792">
        <v>2019</v>
      </c>
      <c r="B792" t="s">
        <v>57</v>
      </c>
      <c r="C792" t="s">
        <v>23</v>
      </c>
      <c r="D792" s="1">
        <v>34349</v>
      </c>
      <c r="E792" s="1">
        <v>382484</v>
      </c>
      <c r="F792" s="2">
        <v>68700</v>
      </c>
    </row>
    <row r="793" spans="1:6" hidden="1" x14ac:dyDescent="0.3">
      <c r="A793">
        <v>2019</v>
      </c>
      <c r="B793" t="s">
        <v>57</v>
      </c>
      <c r="C793" t="s">
        <v>24</v>
      </c>
      <c r="D793" s="1">
        <v>9482</v>
      </c>
      <c r="E793" s="1">
        <v>43417</v>
      </c>
      <c r="F793" s="2">
        <v>54553</v>
      </c>
    </row>
    <row r="794" spans="1:6" hidden="1" x14ac:dyDescent="0.3">
      <c r="A794">
        <v>2019</v>
      </c>
      <c r="B794" t="s">
        <v>57</v>
      </c>
      <c r="C794" t="s">
        <v>25</v>
      </c>
      <c r="D794" s="1">
        <v>11737</v>
      </c>
      <c r="E794" s="1">
        <v>120560</v>
      </c>
      <c r="F794" s="2">
        <v>60603</v>
      </c>
    </row>
    <row r="795" spans="1:6" hidden="1" x14ac:dyDescent="0.3">
      <c r="A795">
        <v>2019</v>
      </c>
      <c r="B795" t="s">
        <v>57</v>
      </c>
      <c r="C795" t="s">
        <v>26</v>
      </c>
      <c r="D795" s="1">
        <v>20106</v>
      </c>
      <c r="E795" s="1">
        <v>196204</v>
      </c>
      <c r="F795" s="2">
        <v>62008</v>
      </c>
    </row>
    <row r="796" spans="1:6" hidden="1" x14ac:dyDescent="0.3">
      <c r="A796">
        <v>2019</v>
      </c>
      <c r="B796" t="s">
        <v>57</v>
      </c>
      <c r="C796" t="s">
        <v>27</v>
      </c>
      <c r="D796" s="1">
        <v>12808</v>
      </c>
      <c r="E796" s="1">
        <v>83513</v>
      </c>
      <c r="F796" s="2">
        <v>80647</v>
      </c>
    </row>
    <row r="797" spans="1:6" hidden="1" x14ac:dyDescent="0.3">
      <c r="A797">
        <v>2019</v>
      </c>
      <c r="B797" t="s">
        <v>57</v>
      </c>
      <c r="C797" t="s">
        <v>28</v>
      </c>
      <c r="D797" s="1">
        <v>52040</v>
      </c>
      <c r="E797" s="1">
        <v>677810</v>
      </c>
      <c r="F797" s="2">
        <v>94022</v>
      </c>
    </row>
    <row r="798" spans="1:6" hidden="1" x14ac:dyDescent="0.3">
      <c r="A798">
        <v>2019</v>
      </c>
      <c r="B798" t="s">
        <v>57</v>
      </c>
      <c r="C798" t="s">
        <v>29</v>
      </c>
      <c r="D798" s="1">
        <v>11347</v>
      </c>
      <c r="E798" s="1">
        <v>111478</v>
      </c>
      <c r="F798" s="2">
        <v>64156</v>
      </c>
    </row>
    <row r="799" spans="1:6" hidden="1" x14ac:dyDescent="0.3">
      <c r="A799">
        <v>2019</v>
      </c>
      <c r="B799" t="s">
        <v>57</v>
      </c>
      <c r="C799" t="s">
        <v>30</v>
      </c>
      <c r="D799" s="1">
        <v>112890</v>
      </c>
      <c r="E799" s="1">
        <v>1368950</v>
      </c>
      <c r="F799" s="2">
        <v>99615</v>
      </c>
    </row>
    <row r="800" spans="1:6" hidden="1" x14ac:dyDescent="0.3">
      <c r="A800">
        <v>2019</v>
      </c>
      <c r="B800" t="s">
        <v>57</v>
      </c>
      <c r="C800" t="s">
        <v>31</v>
      </c>
      <c r="D800" s="1">
        <v>61321</v>
      </c>
      <c r="E800" s="1">
        <v>649747</v>
      </c>
      <c r="F800" s="2">
        <v>67705</v>
      </c>
    </row>
    <row r="801" spans="1:6" hidden="1" x14ac:dyDescent="0.3">
      <c r="A801">
        <v>2019</v>
      </c>
      <c r="B801" t="s">
        <v>57</v>
      </c>
      <c r="C801" t="s">
        <v>32</v>
      </c>
      <c r="D801" s="1">
        <v>5198</v>
      </c>
      <c r="E801" s="1">
        <v>32856</v>
      </c>
      <c r="F801" s="2">
        <v>63897</v>
      </c>
    </row>
    <row r="802" spans="1:6" hidden="1" x14ac:dyDescent="0.3">
      <c r="A802">
        <v>2019</v>
      </c>
      <c r="B802" t="s">
        <v>57</v>
      </c>
      <c r="C802" t="s">
        <v>33</v>
      </c>
      <c r="D802" s="1">
        <v>54330</v>
      </c>
      <c r="E802" s="1">
        <v>734963</v>
      </c>
      <c r="F802" s="2">
        <v>66752</v>
      </c>
    </row>
    <row r="803" spans="1:6" hidden="1" x14ac:dyDescent="0.3">
      <c r="A803">
        <v>2019</v>
      </c>
      <c r="B803" t="s">
        <v>57</v>
      </c>
      <c r="C803" t="s">
        <v>34</v>
      </c>
      <c r="D803" s="1">
        <v>21148</v>
      </c>
      <c r="E803" s="1">
        <v>194601</v>
      </c>
      <c r="F803" s="2">
        <v>54841</v>
      </c>
    </row>
    <row r="804" spans="1:6" hidden="1" x14ac:dyDescent="0.3">
      <c r="A804">
        <v>2019</v>
      </c>
      <c r="B804" t="s">
        <v>57</v>
      </c>
      <c r="C804" t="s">
        <v>35</v>
      </c>
      <c r="D804" s="1">
        <v>26161</v>
      </c>
      <c r="E804" s="1">
        <v>253667</v>
      </c>
      <c r="F804" s="2">
        <v>73460</v>
      </c>
    </row>
    <row r="805" spans="1:6" hidden="1" x14ac:dyDescent="0.3">
      <c r="A805">
        <v>2019</v>
      </c>
      <c r="B805" t="s">
        <v>57</v>
      </c>
      <c r="C805" t="s">
        <v>36</v>
      </c>
      <c r="D805" s="1">
        <v>64541</v>
      </c>
      <c r="E805" s="1">
        <v>816358</v>
      </c>
      <c r="F805" s="2">
        <v>81681</v>
      </c>
    </row>
    <row r="806" spans="1:6" hidden="1" x14ac:dyDescent="0.3">
      <c r="A806">
        <v>2019</v>
      </c>
      <c r="B806" t="s">
        <v>57</v>
      </c>
      <c r="C806" t="s">
        <v>37</v>
      </c>
      <c r="D806" s="1">
        <v>9043</v>
      </c>
      <c r="E806" s="1">
        <v>68259</v>
      </c>
      <c r="F806" s="2">
        <v>68454</v>
      </c>
    </row>
    <row r="807" spans="1:6" hidden="1" x14ac:dyDescent="0.3">
      <c r="A807">
        <v>2019</v>
      </c>
      <c r="B807" t="s">
        <v>57</v>
      </c>
      <c r="C807" t="s">
        <v>38</v>
      </c>
      <c r="D807" s="1">
        <v>29329</v>
      </c>
      <c r="E807" s="1">
        <v>298404</v>
      </c>
      <c r="F807" s="2">
        <v>52492</v>
      </c>
    </row>
    <row r="808" spans="1:6" hidden="1" x14ac:dyDescent="0.3">
      <c r="A808">
        <v>2019</v>
      </c>
      <c r="B808" t="s">
        <v>57</v>
      </c>
      <c r="C808" t="s">
        <v>39</v>
      </c>
      <c r="D808" s="1">
        <v>5498</v>
      </c>
      <c r="E808" s="1">
        <v>33117</v>
      </c>
      <c r="F808" s="2">
        <v>58619</v>
      </c>
    </row>
    <row r="809" spans="1:6" hidden="1" x14ac:dyDescent="0.3">
      <c r="A809">
        <v>2019</v>
      </c>
      <c r="B809" t="s">
        <v>57</v>
      </c>
      <c r="C809" t="s">
        <v>40</v>
      </c>
      <c r="D809" s="1">
        <v>30774</v>
      </c>
      <c r="E809" s="1">
        <v>425933</v>
      </c>
      <c r="F809" s="2">
        <v>62990</v>
      </c>
    </row>
    <row r="810" spans="1:6" hidden="1" x14ac:dyDescent="0.3">
      <c r="A810">
        <v>2019</v>
      </c>
      <c r="B810" t="s">
        <v>57</v>
      </c>
      <c r="C810" t="s">
        <v>41</v>
      </c>
      <c r="D810" s="1">
        <v>139953</v>
      </c>
      <c r="E810" s="1">
        <v>1794316</v>
      </c>
      <c r="F810" s="2">
        <v>77197</v>
      </c>
    </row>
    <row r="811" spans="1:6" hidden="1" x14ac:dyDescent="0.3">
      <c r="A811">
        <v>2019</v>
      </c>
      <c r="B811" t="s">
        <v>57</v>
      </c>
      <c r="C811" t="s">
        <v>42</v>
      </c>
      <c r="D811" s="1">
        <v>24485</v>
      </c>
      <c r="E811" s="1">
        <v>221851</v>
      </c>
      <c r="F811" s="2">
        <v>64641</v>
      </c>
    </row>
    <row r="812" spans="1:6" hidden="1" x14ac:dyDescent="0.3">
      <c r="A812">
        <v>2019</v>
      </c>
      <c r="B812" t="s">
        <v>57</v>
      </c>
      <c r="C812" t="s">
        <v>43</v>
      </c>
      <c r="D812" s="1">
        <v>5970</v>
      </c>
      <c r="E812" s="1">
        <v>29394</v>
      </c>
      <c r="F812" s="2">
        <v>68986</v>
      </c>
    </row>
    <row r="813" spans="1:6" hidden="1" x14ac:dyDescent="0.3">
      <c r="A813">
        <v>2019</v>
      </c>
      <c r="B813" t="s">
        <v>57</v>
      </c>
      <c r="C813" t="s">
        <v>44</v>
      </c>
      <c r="D813" s="1">
        <v>59342</v>
      </c>
      <c r="E813" s="1">
        <v>762590</v>
      </c>
      <c r="F813" s="2">
        <v>90327</v>
      </c>
    </row>
    <row r="814" spans="1:6" hidden="1" x14ac:dyDescent="0.3">
      <c r="A814">
        <v>2019</v>
      </c>
      <c r="B814" t="s">
        <v>57</v>
      </c>
      <c r="C814" t="s">
        <v>45</v>
      </c>
      <c r="D814" s="1">
        <v>41249</v>
      </c>
      <c r="E814" s="1">
        <v>425615</v>
      </c>
      <c r="F814" s="2">
        <v>85460</v>
      </c>
    </row>
    <row r="815" spans="1:6" hidden="1" x14ac:dyDescent="0.3">
      <c r="A815">
        <v>2019</v>
      </c>
      <c r="B815" t="s">
        <v>57</v>
      </c>
      <c r="C815" t="s">
        <v>46</v>
      </c>
      <c r="D815" s="1">
        <v>8381</v>
      </c>
      <c r="E815" s="1">
        <v>69069</v>
      </c>
      <c r="F815" s="2">
        <v>52180</v>
      </c>
    </row>
    <row r="816" spans="1:6" hidden="1" x14ac:dyDescent="0.3">
      <c r="A816">
        <v>2019</v>
      </c>
      <c r="B816" t="s">
        <v>57</v>
      </c>
      <c r="C816" t="s">
        <v>47</v>
      </c>
      <c r="D816" s="1">
        <v>26927</v>
      </c>
      <c r="E816" s="1">
        <v>326120</v>
      </c>
      <c r="F816" s="2">
        <v>63192</v>
      </c>
    </row>
    <row r="817" spans="1:6" hidden="1" x14ac:dyDescent="0.3">
      <c r="A817">
        <v>2019</v>
      </c>
      <c r="B817" t="s">
        <v>57</v>
      </c>
      <c r="C817" t="s">
        <v>48</v>
      </c>
      <c r="D817" s="1">
        <v>4728</v>
      </c>
      <c r="E817" s="1">
        <v>19196</v>
      </c>
      <c r="F817" s="2">
        <v>56253</v>
      </c>
    </row>
    <row r="818" spans="1:6" x14ac:dyDescent="0.3">
      <c r="A818">
        <v>2019</v>
      </c>
      <c r="B818" t="s">
        <v>58</v>
      </c>
      <c r="C818" t="s">
        <v>1</v>
      </c>
      <c r="D818" s="1">
        <v>13692</v>
      </c>
      <c r="E818" s="1">
        <v>238078</v>
      </c>
      <c r="F818" s="2">
        <v>47785</v>
      </c>
    </row>
    <row r="819" spans="1:6" hidden="1" x14ac:dyDescent="0.3">
      <c r="A819">
        <v>2019</v>
      </c>
      <c r="B819" t="s">
        <v>58</v>
      </c>
      <c r="C819" t="s">
        <v>2</v>
      </c>
      <c r="D819" s="1">
        <v>19924</v>
      </c>
      <c r="E819" s="1">
        <v>457984</v>
      </c>
      <c r="F819" s="2">
        <v>52632</v>
      </c>
    </row>
    <row r="820" spans="1:6" hidden="1" x14ac:dyDescent="0.3">
      <c r="A820">
        <v>2019</v>
      </c>
      <c r="B820" t="s">
        <v>58</v>
      </c>
      <c r="C820" t="s">
        <v>3</v>
      </c>
      <c r="D820" s="1">
        <v>15780</v>
      </c>
      <c r="E820" s="1">
        <v>187607</v>
      </c>
      <c r="F820" s="2">
        <v>43983</v>
      </c>
    </row>
    <row r="821" spans="1:6" hidden="1" x14ac:dyDescent="0.3">
      <c r="A821">
        <v>2019</v>
      </c>
      <c r="B821" t="s">
        <v>58</v>
      </c>
      <c r="C821" t="s">
        <v>4</v>
      </c>
      <c r="D821" s="1">
        <v>639529</v>
      </c>
      <c r="E821" s="1">
        <v>2734574</v>
      </c>
      <c r="F821" s="2">
        <v>53909</v>
      </c>
    </row>
    <row r="822" spans="1:6" hidden="1" x14ac:dyDescent="0.3">
      <c r="A822">
        <v>2019</v>
      </c>
      <c r="B822" t="s">
        <v>58</v>
      </c>
      <c r="C822" t="s">
        <v>5</v>
      </c>
      <c r="D822" s="1">
        <v>21747</v>
      </c>
      <c r="E822" s="1">
        <v>341496</v>
      </c>
      <c r="F822" s="2">
        <v>51600</v>
      </c>
    </row>
    <row r="823" spans="1:6" hidden="1" x14ac:dyDescent="0.3">
      <c r="A823">
        <v>2019</v>
      </c>
      <c r="B823" t="s">
        <v>58</v>
      </c>
      <c r="C823" t="s">
        <v>6</v>
      </c>
      <c r="D823" s="1">
        <v>13478</v>
      </c>
      <c r="E823" s="1">
        <v>330418</v>
      </c>
      <c r="F823" s="2">
        <v>57419</v>
      </c>
    </row>
    <row r="824" spans="1:6" hidden="1" x14ac:dyDescent="0.3">
      <c r="A824">
        <v>2019</v>
      </c>
      <c r="B824" t="s">
        <v>58</v>
      </c>
      <c r="C824" t="s">
        <v>7</v>
      </c>
      <c r="D824" s="1">
        <v>5386</v>
      </c>
      <c r="E824" s="1">
        <v>76932</v>
      </c>
      <c r="F824" s="2">
        <v>55284</v>
      </c>
    </row>
    <row r="825" spans="1:6" hidden="1" x14ac:dyDescent="0.3">
      <c r="A825">
        <v>2019</v>
      </c>
      <c r="B825" t="s">
        <v>58</v>
      </c>
      <c r="C825" t="s">
        <v>8</v>
      </c>
      <c r="D825" s="1">
        <v>76615</v>
      </c>
      <c r="E825" s="1">
        <v>1324281</v>
      </c>
      <c r="F825" s="2">
        <v>52039</v>
      </c>
    </row>
    <row r="826" spans="1:6" hidden="1" x14ac:dyDescent="0.3">
      <c r="A826">
        <v>2019</v>
      </c>
      <c r="B826" t="s">
        <v>58</v>
      </c>
      <c r="C826" t="s">
        <v>9</v>
      </c>
      <c r="D826" s="1">
        <v>29998</v>
      </c>
      <c r="E826" s="1">
        <v>580134</v>
      </c>
      <c r="F826" s="2">
        <v>53810</v>
      </c>
    </row>
    <row r="827" spans="1:6" hidden="1" x14ac:dyDescent="0.3">
      <c r="A827">
        <v>2019</v>
      </c>
      <c r="B827" t="s">
        <v>58</v>
      </c>
      <c r="C827" t="s">
        <v>10</v>
      </c>
      <c r="D827" s="1">
        <v>8163</v>
      </c>
      <c r="E827" s="1">
        <v>105424</v>
      </c>
      <c r="F827" s="2">
        <v>43475</v>
      </c>
    </row>
    <row r="828" spans="1:6" hidden="1" x14ac:dyDescent="0.3">
      <c r="A828">
        <v>2019</v>
      </c>
      <c r="B828" t="s">
        <v>58</v>
      </c>
      <c r="C828" t="s">
        <v>11</v>
      </c>
      <c r="D828" s="1">
        <v>35102</v>
      </c>
      <c r="E828" s="1">
        <v>924699</v>
      </c>
      <c r="F828" s="2">
        <v>52038</v>
      </c>
    </row>
    <row r="829" spans="1:6" hidden="1" x14ac:dyDescent="0.3">
      <c r="A829">
        <v>2019</v>
      </c>
      <c r="B829" t="s">
        <v>58</v>
      </c>
      <c r="C829" t="s">
        <v>12</v>
      </c>
      <c r="D829" s="1">
        <v>16247</v>
      </c>
      <c r="E829" s="1">
        <v>468491</v>
      </c>
      <c r="F829" s="2">
        <v>49107</v>
      </c>
    </row>
    <row r="830" spans="1:6" hidden="1" x14ac:dyDescent="0.3">
      <c r="A830">
        <v>2019</v>
      </c>
      <c r="B830" t="s">
        <v>58</v>
      </c>
      <c r="C830" t="s">
        <v>13</v>
      </c>
      <c r="D830" s="1">
        <v>11966</v>
      </c>
      <c r="E830" s="1">
        <v>219013</v>
      </c>
      <c r="F830" s="2">
        <v>44392</v>
      </c>
    </row>
    <row r="831" spans="1:6" hidden="1" x14ac:dyDescent="0.3">
      <c r="A831">
        <v>2019</v>
      </c>
      <c r="B831" t="s">
        <v>58</v>
      </c>
      <c r="C831" t="s">
        <v>14</v>
      </c>
      <c r="D831" s="1">
        <v>10085</v>
      </c>
      <c r="E831" s="1">
        <v>197874</v>
      </c>
      <c r="F831" s="2">
        <v>43909</v>
      </c>
    </row>
    <row r="832" spans="1:6" hidden="1" x14ac:dyDescent="0.3">
      <c r="A832">
        <v>2019</v>
      </c>
      <c r="B832" t="s">
        <v>58</v>
      </c>
      <c r="C832" t="s">
        <v>15</v>
      </c>
      <c r="D832" s="1">
        <v>18442</v>
      </c>
      <c r="E832" s="1">
        <v>272579</v>
      </c>
      <c r="F832" s="2">
        <v>49141</v>
      </c>
    </row>
    <row r="833" spans="1:6" hidden="1" x14ac:dyDescent="0.3">
      <c r="A833">
        <v>2019</v>
      </c>
      <c r="B833" t="s">
        <v>58</v>
      </c>
      <c r="C833" t="s">
        <v>16</v>
      </c>
      <c r="D833" s="1">
        <v>16110</v>
      </c>
      <c r="E833" s="1">
        <v>305742</v>
      </c>
      <c r="F833" s="2">
        <v>44832</v>
      </c>
    </row>
    <row r="834" spans="1:6" hidden="1" x14ac:dyDescent="0.3">
      <c r="A834">
        <v>2019</v>
      </c>
      <c r="B834" t="s">
        <v>58</v>
      </c>
      <c r="C834" t="s">
        <v>17</v>
      </c>
      <c r="D834" s="1">
        <v>5474</v>
      </c>
      <c r="E834" s="1">
        <v>120085</v>
      </c>
      <c r="F834" s="2">
        <v>49342</v>
      </c>
    </row>
    <row r="835" spans="1:6" hidden="1" x14ac:dyDescent="0.3">
      <c r="A835">
        <v>2019</v>
      </c>
      <c r="B835" t="s">
        <v>58</v>
      </c>
      <c r="C835" t="s">
        <v>18</v>
      </c>
      <c r="D835" s="1">
        <v>21419</v>
      </c>
      <c r="E835" s="1">
        <v>451332</v>
      </c>
      <c r="F835" s="2">
        <v>55476</v>
      </c>
    </row>
    <row r="836" spans="1:6" hidden="1" x14ac:dyDescent="0.3">
      <c r="A836">
        <v>2019</v>
      </c>
      <c r="B836" t="s">
        <v>58</v>
      </c>
      <c r="C836" t="s">
        <v>19</v>
      </c>
      <c r="D836" s="1">
        <v>68761</v>
      </c>
      <c r="E836" s="1">
        <v>790552</v>
      </c>
      <c r="F836" s="2">
        <v>59886</v>
      </c>
    </row>
    <row r="837" spans="1:6" hidden="1" x14ac:dyDescent="0.3">
      <c r="A837">
        <v>2019</v>
      </c>
      <c r="B837" t="s">
        <v>58</v>
      </c>
      <c r="C837" t="s">
        <v>20</v>
      </c>
      <c r="D837" s="1">
        <v>25357</v>
      </c>
      <c r="E837" s="1">
        <v>661203</v>
      </c>
      <c r="F837" s="2">
        <v>50845</v>
      </c>
    </row>
    <row r="838" spans="1:6" hidden="1" x14ac:dyDescent="0.3">
      <c r="A838">
        <v>2019</v>
      </c>
      <c r="B838" t="s">
        <v>58</v>
      </c>
      <c r="C838" t="s">
        <v>21</v>
      </c>
      <c r="D838" s="1">
        <v>20728</v>
      </c>
      <c r="E838" s="1">
        <v>530749</v>
      </c>
      <c r="F838" s="2">
        <v>52656</v>
      </c>
    </row>
    <row r="839" spans="1:6" hidden="1" x14ac:dyDescent="0.3">
      <c r="A839">
        <v>2019</v>
      </c>
      <c r="B839" t="s">
        <v>58</v>
      </c>
      <c r="C839" t="s">
        <v>22</v>
      </c>
      <c r="D839" s="1">
        <v>7557</v>
      </c>
      <c r="E839" s="1">
        <v>146077</v>
      </c>
      <c r="F839" s="2">
        <v>42620</v>
      </c>
    </row>
    <row r="840" spans="1:6" hidden="1" x14ac:dyDescent="0.3">
      <c r="A840">
        <v>2019</v>
      </c>
      <c r="B840" t="s">
        <v>58</v>
      </c>
      <c r="C840" t="s">
        <v>23</v>
      </c>
      <c r="D840" s="1">
        <v>52078</v>
      </c>
      <c r="E840" s="1">
        <v>462462</v>
      </c>
      <c r="F840" s="2">
        <v>47562</v>
      </c>
    </row>
    <row r="841" spans="1:6" hidden="1" x14ac:dyDescent="0.3">
      <c r="A841">
        <v>2019</v>
      </c>
      <c r="B841" t="s">
        <v>58</v>
      </c>
      <c r="C841" t="s">
        <v>24</v>
      </c>
      <c r="D841" s="1">
        <v>4834</v>
      </c>
      <c r="E841" s="1">
        <v>74646</v>
      </c>
      <c r="F841" s="2">
        <v>49258</v>
      </c>
    </row>
    <row r="842" spans="1:6" hidden="1" x14ac:dyDescent="0.3">
      <c r="A842">
        <v>2019</v>
      </c>
      <c r="B842" t="s">
        <v>58</v>
      </c>
      <c r="C842" t="s">
        <v>25</v>
      </c>
      <c r="D842" s="1">
        <v>11559</v>
      </c>
      <c r="E842" s="1">
        <v>139275</v>
      </c>
      <c r="F842" s="2">
        <v>48735</v>
      </c>
    </row>
    <row r="843" spans="1:6" hidden="1" x14ac:dyDescent="0.3">
      <c r="A843">
        <v>2019</v>
      </c>
      <c r="B843" t="s">
        <v>58</v>
      </c>
      <c r="C843" t="s">
        <v>26</v>
      </c>
      <c r="D843" s="1">
        <v>8934</v>
      </c>
      <c r="E843" s="1">
        <v>143417</v>
      </c>
      <c r="F843" s="2">
        <v>54808</v>
      </c>
    </row>
    <row r="844" spans="1:6" hidden="1" x14ac:dyDescent="0.3">
      <c r="A844">
        <v>2019</v>
      </c>
      <c r="B844" t="s">
        <v>58</v>
      </c>
      <c r="C844" t="s">
        <v>27</v>
      </c>
      <c r="D844" s="1">
        <v>4773</v>
      </c>
      <c r="E844" s="1">
        <v>114430</v>
      </c>
      <c r="F844" s="2">
        <v>58363</v>
      </c>
    </row>
    <row r="845" spans="1:6" hidden="1" x14ac:dyDescent="0.3">
      <c r="A845">
        <v>2019</v>
      </c>
      <c r="B845" t="s">
        <v>58</v>
      </c>
      <c r="C845" t="s">
        <v>28</v>
      </c>
      <c r="D845" s="1">
        <v>40687</v>
      </c>
      <c r="E845" s="1">
        <v>670070</v>
      </c>
      <c r="F845" s="2">
        <v>55124</v>
      </c>
    </row>
    <row r="846" spans="1:6" hidden="1" x14ac:dyDescent="0.3">
      <c r="A846">
        <v>2019</v>
      </c>
      <c r="B846" t="s">
        <v>58</v>
      </c>
      <c r="C846" t="s">
        <v>29</v>
      </c>
      <c r="D846" s="1">
        <v>10974</v>
      </c>
      <c r="E846" s="1">
        <v>130181</v>
      </c>
      <c r="F846" s="2">
        <v>42852</v>
      </c>
    </row>
    <row r="847" spans="1:6" hidden="1" x14ac:dyDescent="0.3">
      <c r="A847">
        <v>2019</v>
      </c>
      <c r="B847" t="s">
        <v>58</v>
      </c>
      <c r="C847" t="s">
        <v>30</v>
      </c>
      <c r="D847" s="1">
        <v>67202</v>
      </c>
      <c r="E847" s="1">
        <v>1981493</v>
      </c>
      <c r="F847" s="2">
        <v>54638</v>
      </c>
    </row>
    <row r="848" spans="1:6" hidden="1" x14ac:dyDescent="0.3">
      <c r="A848">
        <v>2019</v>
      </c>
      <c r="B848" t="s">
        <v>58</v>
      </c>
      <c r="C848" t="s">
        <v>31</v>
      </c>
      <c r="D848" s="1">
        <v>28199</v>
      </c>
      <c r="E848" s="1">
        <v>606564</v>
      </c>
      <c r="F848" s="2">
        <v>50123</v>
      </c>
    </row>
    <row r="849" spans="1:6" hidden="1" x14ac:dyDescent="0.3">
      <c r="A849">
        <v>2019</v>
      </c>
      <c r="B849" t="s">
        <v>58</v>
      </c>
      <c r="C849" t="s">
        <v>32</v>
      </c>
      <c r="D849" s="1">
        <v>2581</v>
      </c>
      <c r="E849" s="1">
        <v>65771</v>
      </c>
      <c r="F849" s="2">
        <v>52585</v>
      </c>
    </row>
    <row r="850" spans="1:6" hidden="1" x14ac:dyDescent="0.3">
      <c r="A850">
        <v>2019</v>
      </c>
      <c r="B850" t="s">
        <v>58</v>
      </c>
      <c r="C850" t="s">
        <v>33</v>
      </c>
      <c r="D850" s="1">
        <v>35525</v>
      </c>
      <c r="E850" s="1">
        <v>908891</v>
      </c>
      <c r="F850" s="2">
        <v>47891</v>
      </c>
    </row>
    <row r="851" spans="1:6" hidden="1" x14ac:dyDescent="0.3">
      <c r="A851">
        <v>2019</v>
      </c>
      <c r="B851" t="s">
        <v>58</v>
      </c>
      <c r="C851" t="s">
        <v>34</v>
      </c>
      <c r="D851" s="1">
        <v>13345</v>
      </c>
      <c r="E851" s="1">
        <v>213244</v>
      </c>
      <c r="F851" s="2">
        <v>46841</v>
      </c>
    </row>
    <row r="852" spans="1:6" hidden="1" x14ac:dyDescent="0.3">
      <c r="A852">
        <v>2019</v>
      </c>
      <c r="B852" t="s">
        <v>58</v>
      </c>
      <c r="C852" t="s">
        <v>35</v>
      </c>
      <c r="D852" s="1">
        <v>16113</v>
      </c>
      <c r="E852" s="1">
        <v>295311</v>
      </c>
      <c r="F852" s="2">
        <v>51842</v>
      </c>
    </row>
    <row r="853" spans="1:6" hidden="1" x14ac:dyDescent="0.3">
      <c r="A853">
        <v>2019</v>
      </c>
      <c r="B853" t="s">
        <v>58</v>
      </c>
      <c r="C853" t="s">
        <v>36</v>
      </c>
      <c r="D853" s="1">
        <v>57945</v>
      </c>
      <c r="E853" s="1">
        <v>1230922</v>
      </c>
      <c r="F853" s="2">
        <v>53416</v>
      </c>
    </row>
    <row r="854" spans="1:6" hidden="1" x14ac:dyDescent="0.3">
      <c r="A854">
        <v>2019</v>
      </c>
      <c r="B854" t="s">
        <v>58</v>
      </c>
      <c r="C854" t="s">
        <v>37</v>
      </c>
      <c r="D854" s="1">
        <v>4664</v>
      </c>
      <c r="E854" s="1">
        <v>102395</v>
      </c>
      <c r="F854" s="2">
        <v>50458</v>
      </c>
    </row>
    <row r="855" spans="1:6" hidden="1" x14ac:dyDescent="0.3">
      <c r="A855">
        <v>2019</v>
      </c>
      <c r="B855" t="s">
        <v>58</v>
      </c>
      <c r="C855" t="s">
        <v>38</v>
      </c>
      <c r="D855" s="1">
        <v>12757</v>
      </c>
      <c r="E855" s="1">
        <v>237600</v>
      </c>
      <c r="F855" s="2">
        <v>47296</v>
      </c>
    </row>
    <row r="856" spans="1:6" hidden="1" x14ac:dyDescent="0.3">
      <c r="A856">
        <v>2019</v>
      </c>
      <c r="B856" t="s">
        <v>58</v>
      </c>
      <c r="C856" t="s">
        <v>39</v>
      </c>
      <c r="D856" s="1">
        <v>2904</v>
      </c>
      <c r="E856" s="1">
        <v>68913</v>
      </c>
      <c r="F856" s="2">
        <v>52412</v>
      </c>
    </row>
    <row r="857" spans="1:6" hidden="1" x14ac:dyDescent="0.3">
      <c r="A857">
        <v>2019</v>
      </c>
      <c r="B857" t="s">
        <v>58</v>
      </c>
      <c r="C857" t="s">
        <v>40</v>
      </c>
      <c r="D857" s="1">
        <v>16563</v>
      </c>
      <c r="E857" s="1">
        <v>427328</v>
      </c>
      <c r="F857" s="2">
        <v>53183</v>
      </c>
    </row>
    <row r="858" spans="1:6" hidden="1" x14ac:dyDescent="0.3">
      <c r="A858">
        <v>2019</v>
      </c>
      <c r="B858" t="s">
        <v>58</v>
      </c>
      <c r="C858" t="s">
        <v>41</v>
      </c>
      <c r="D858" s="1">
        <v>94237</v>
      </c>
      <c r="E858" s="1">
        <v>1684606</v>
      </c>
      <c r="F858" s="2">
        <v>49322</v>
      </c>
    </row>
    <row r="859" spans="1:6" hidden="1" x14ac:dyDescent="0.3">
      <c r="A859">
        <v>2019</v>
      </c>
      <c r="B859" t="s">
        <v>58</v>
      </c>
      <c r="C859" t="s">
        <v>42</v>
      </c>
      <c r="D859" s="1">
        <v>12857</v>
      </c>
      <c r="E859" s="1">
        <v>193373</v>
      </c>
      <c r="F859" s="2">
        <v>44983</v>
      </c>
    </row>
    <row r="860" spans="1:6" hidden="1" x14ac:dyDescent="0.3">
      <c r="A860">
        <v>2019</v>
      </c>
      <c r="B860" t="s">
        <v>58</v>
      </c>
      <c r="C860" t="s">
        <v>43</v>
      </c>
      <c r="D860" s="1">
        <v>2503</v>
      </c>
      <c r="E860" s="1">
        <v>62317</v>
      </c>
      <c r="F860" s="2">
        <v>48501</v>
      </c>
    </row>
    <row r="861" spans="1:6" hidden="1" x14ac:dyDescent="0.3">
      <c r="A861">
        <v>2019</v>
      </c>
      <c r="B861" t="s">
        <v>58</v>
      </c>
      <c r="C861" t="s">
        <v>44</v>
      </c>
      <c r="D861" s="1">
        <v>50144</v>
      </c>
      <c r="E861" s="1">
        <v>517645</v>
      </c>
      <c r="F861" s="2">
        <v>50876</v>
      </c>
    </row>
    <row r="862" spans="1:6" hidden="1" x14ac:dyDescent="0.3">
      <c r="A862">
        <v>2019</v>
      </c>
      <c r="B862" t="s">
        <v>58</v>
      </c>
      <c r="C862" t="s">
        <v>45</v>
      </c>
      <c r="D862" s="1">
        <v>64023</v>
      </c>
      <c r="E862" s="1">
        <v>478274</v>
      </c>
      <c r="F862" s="2">
        <v>53267</v>
      </c>
    </row>
    <row r="863" spans="1:6" hidden="1" x14ac:dyDescent="0.3">
      <c r="A863">
        <v>2019</v>
      </c>
      <c r="B863" t="s">
        <v>58</v>
      </c>
      <c r="C863" t="s">
        <v>46</v>
      </c>
      <c r="D863" s="1">
        <v>5755</v>
      </c>
      <c r="E863" s="1">
        <v>125528</v>
      </c>
      <c r="F863" s="2">
        <v>47876</v>
      </c>
    </row>
    <row r="864" spans="1:6" hidden="1" x14ac:dyDescent="0.3">
      <c r="A864">
        <v>2019</v>
      </c>
      <c r="B864" t="s">
        <v>58</v>
      </c>
      <c r="C864" t="s">
        <v>47</v>
      </c>
      <c r="D864" s="1">
        <v>29257</v>
      </c>
      <c r="E864" s="1">
        <v>440255</v>
      </c>
      <c r="F864" s="2">
        <v>50951</v>
      </c>
    </row>
    <row r="865" spans="1:6" hidden="1" x14ac:dyDescent="0.3">
      <c r="A865">
        <v>2019</v>
      </c>
      <c r="B865" t="s">
        <v>58</v>
      </c>
      <c r="C865" t="s">
        <v>48</v>
      </c>
      <c r="D865" s="1">
        <v>3384</v>
      </c>
      <c r="E865" s="1">
        <v>27323</v>
      </c>
      <c r="F865" s="2">
        <v>44083</v>
      </c>
    </row>
    <row r="866" spans="1:6" x14ac:dyDescent="0.3">
      <c r="A866">
        <v>2019</v>
      </c>
      <c r="B866" t="s">
        <v>59</v>
      </c>
      <c r="C866" t="s">
        <v>1</v>
      </c>
      <c r="D866" s="1">
        <v>11180</v>
      </c>
      <c r="E866" s="1">
        <v>208446</v>
      </c>
      <c r="F866" s="2">
        <v>17618</v>
      </c>
    </row>
    <row r="867" spans="1:6" hidden="1" x14ac:dyDescent="0.3">
      <c r="A867">
        <v>2019</v>
      </c>
      <c r="B867" t="s">
        <v>59</v>
      </c>
      <c r="C867" t="s">
        <v>2</v>
      </c>
      <c r="D867" s="1">
        <v>14256</v>
      </c>
      <c r="E867" s="1">
        <v>331295</v>
      </c>
      <c r="F867" s="2">
        <v>25557</v>
      </c>
    </row>
    <row r="868" spans="1:6" hidden="1" x14ac:dyDescent="0.3">
      <c r="A868">
        <v>2019</v>
      </c>
      <c r="B868" t="s">
        <v>59</v>
      </c>
      <c r="C868" t="s">
        <v>3</v>
      </c>
      <c r="D868" s="1">
        <v>7315</v>
      </c>
      <c r="E868" s="1">
        <v>120644</v>
      </c>
      <c r="F868" s="2">
        <v>17299</v>
      </c>
    </row>
    <row r="869" spans="1:6" hidden="1" x14ac:dyDescent="0.3">
      <c r="A869">
        <v>2019</v>
      </c>
      <c r="B869" t="s">
        <v>59</v>
      </c>
      <c r="C869" t="s">
        <v>4</v>
      </c>
      <c r="D869" s="1">
        <v>116191</v>
      </c>
      <c r="E869" s="1">
        <v>2034920</v>
      </c>
      <c r="F869" s="2">
        <v>32379</v>
      </c>
    </row>
    <row r="870" spans="1:6" hidden="1" x14ac:dyDescent="0.3">
      <c r="A870">
        <v>2019</v>
      </c>
      <c r="B870" t="s">
        <v>59</v>
      </c>
      <c r="C870" t="s">
        <v>5</v>
      </c>
      <c r="D870" s="1">
        <v>17317</v>
      </c>
      <c r="E870" s="1">
        <v>344935</v>
      </c>
      <c r="F870" s="2">
        <v>27131</v>
      </c>
    </row>
    <row r="871" spans="1:6" hidden="1" x14ac:dyDescent="0.3">
      <c r="A871">
        <v>2019</v>
      </c>
      <c r="B871" t="s">
        <v>59</v>
      </c>
      <c r="C871" t="s">
        <v>6</v>
      </c>
      <c r="D871" s="1">
        <v>10917</v>
      </c>
      <c r="E871" s="1">
        <v>157574</v>
      </c>
      <c r="F871" s="2">
        <v>24451</v>
      </c>
    </row>
    <row r="872" spans="1:6" hidden="1" x14ac:dyDescent="0.3">
      <c r="A872">
        <v>2019</v>
      </c>
      <c r="B872" t="s">
        <v>59</v>
      </c>
      <c r="C872" t="s">
        <v>7</v>
      </c>
      <c r="D872" s="1">
        <v>2710</v>
      </c>
      <c r="E872" s="1">
        <v>53038</v>
      </c>
      <c r="F872" s="2">
        <v>21264</v>
      </c>
    </row>
    <row r="873" spans="1:6" hidden="1" x14ac:dyDescent="0.3">
      <c r="A873">
        <v>2019</v>
      </c>
      <c r="B873" t="s">
        <v>59</v>
      </c>
      <c r="C873" t="s">
        <v>8</v>
      </c>
      <c r="D873" s="1">
        <v>58596</v>
      </c>
      <c r="E873" s="1">
        <v>1257201</v>
      </c>
      <c r="F873" s="2">
        <v>26675</v>
      </c>
    </row>
    <row r="874" spans="1:6" hidden="1" x14ac:dyDescent="0.3">
      <c r="A874">
        <v>2019</v>
      </c>
      <c r="B874" t="s">
        <v>59</v>
      </c>
      <c r="C874" t="s">
        <v>9</v>
      </c>
      <c r="D874" s="1">
        <v>25254</v>
      </c>
      <c r="E874" s="1">
        <v>498529</v>
      </c>
      <c r="F874" s="2">
        <v>21342</v>
      </c>
    </row>
    <row r="875" spans="1:6" hidden="1" x14ac:dyDescent="0.3">
      <c r="A875">
        <v>2019</v>
      </c>
      <c r="B875" t="s">
        <v>59</v>
      </c>
      <c r="C875" t="s">
        <v>10</v>
      </c>
      <c r="D875" s="1">
        <v>5038</v>
      </c>
      <c r="E875" s="1">
        <v>82521</v>
      </c>
      <c r="F875" s="2">
        <v>17770</v>
      </c>
    </row>
    <row r="876" spans="1:6" hidden="1" x14ac:dyDescent="0.3">
      <c r="A876">
        <v>2019</v>
      </c>
      <c r="B876" t="s">
        <v>59</v>
      </c>
      <c r="C876" t="s">
        <v>11</v>
      </c>
      <c r="D876" s="1">
        <v>33183</v>
      </c>
      <c r="E876" s="1">
        <v>622987</v>
      </c>
      <c r="F876" s="2">
        <v>24703</v>
      </c>
    </row>
    <row r="877" spans="1:6" hidden="1" x14ac:dyDescent="0.3">
      <c r="A877">
        <v>2019</v>
      </c>
      <c r="B877" t="s">
        <v>59</v>
      </c>
      <c r="C877" t="s">
        <v>12</v>
      </c>
      <c r="D877" s="1">
        <v>15776</v>
      </c>
      <c r="E877" s="1">
        <v>313889</v>
      </c>
      <c r="F877" s="2">
        <v>19660</v>
      </c>
    </row>
    <row r="878" spans="1:6" hidden="1" x14ac:dyDescent="0.3">
      <c r="A878">
        <v>2019</v>
      </c>
      <c r="B878" t="s">
        <v>59</v>
      </c>
      <c r="C878" t="s">
        <v>13</v>
      </c>
      <c r="D878" s="1">
        <v>8796</v>
      </c>
      <c r="E878" s="1">
        <v>144265</v>
      </c>
      <c r="F878" s="2">
        <v>17261</v>
      </c>
    </row>
    <row r="879" spans="1:6" hidden="1" x14ac:dyDescent="0.3">
      <c r="A879">
        <v>2019</v>
      </c>
      <c r="B879" t="s">
        <v>59</v>
      </c>
      <c r="C879" t="s">
        <v>14</v>
      </c>
      <c r="D879" s="1">
        <v>6871</v>
      </c>
      <c r="E879" s="1">
        <v>130101</v>
      </c>
      <c r="F879" s="2">
        <v>17333</v>
      </c>
    </row>
    <row r="880" spans="1:6" hidden="1" x14ac:dyDescent="0.3">
      <c r="A880">
        <v>2019</v>
      </c>
      <c r="B880" t="s">
        <v>59</v>
      </c>
      <c r="C880" t="s">
        <v>15</v>
      </c>
      <c r="D880" s="1">
        <v>10118</v>
      </c>
      <c r="E880" s="1">
        <v>201748</v>
      </c>
      <c r="F880" s="2">
        <v>18350</v>
      </c>
    </row>
    <row r="881" spans="1:6" hidden="1" x14ac:dyDescent="0.3">
      <c r="A881">
        <v>2019</v>
      </c>
      <c r="B881" t="s">
        <v>59</v>
      </c>
      <c r="C881" t="s">
        <v>16</v>
      </c>
      <c r="D881" s="1">
        <v>12912</v>
      </c>
      <c r="E881" s="1">
        <v>237469</v>
      </c>
      <c r="F881" s="2">
        <v>21789</v>
      </c>
    </row>
    <row r="882" spans="1:6" hidden="1" x14ac:dyDescent="0.3">
      <c r="A882">
        <v>2019</v>
      </c>
      <c r="B882" t="s">
        <v>59</v>
      </c>
      <c r="C882" t="s">
        <v>17</v>
      </c>
      <c r="D882" s="1">
        <v>5132</v>
      </c>
      <c r="E882" s="1">
        <v>69501</v>
      </c>
      <c r="F882" s="2">
        <v>23169</v>
      </c>
    </row>
    <row r="883" spans="1:6" hidden="1" x14ac:dyDescent="0.3">
      <c r="A883">
        <v>2019</v>
      </c>
      <c r="B883" t="s">
        <v>59</v>
      </c>
      <c r="C883" t="s">
        <v>18</v>
      </c>
      <c r="D883" s="1">
        <v>15043</v>
      </c>
      <c r="E883" s="1">
        <v>282746</v>
      </c>
      <c r="F883" s="2">
        <v>24758</v>
      </c>
    </row>
    <row r="884" spans="1:6" hidden="1" x14ac:dyDescent="0.3">
      <c r="A884">
        <v>2019</v>
      </c>
      <c r="B884" t="s">
        <v>59</v>
      </c>
      <c r="C884" t="s">
        <v>19</v>
      </c>
      <c r="D884" s="1">
        <v>20740</v>
      </c>
      <c r="E884" s="1">
        <v>379863</v>
      </c>
      <c r="F884" s="2">
        <v>29500</v>
      </c>
    </row>
    <row r="885" spans="1:6" hidden="1" x14ac:dyDescent="0.3">
      <c r="A885">
        <v>2019</v>
      </c>
      <c r="B885" t="s">
        <v>59</v>
      </c>
      <c r="C885" t="s">
        <v>20</v>
      </c>
      <c r="D885" s="1">
        <v>23113</v>
      </c>
      <c r="E885" s="1">
        <v>434299</v>
      </c>
      <c r="F885" s="2">
        <v>21121</v>
      </c>
    </row>
    <row r="886" spans="1:6" hidden="1" x14ac:dyDescent="0.3">
      <c r="A886">
        <v>2019</v>
      </c>
      <c r="B886" t="s">
        <v>59</v>
      </c>
      <c r="C886" t="s">
        <v>21</v>
      </c>
      <c r="D886" s="1">
        <v>15325</v>
      </c>
      <c r="E886" s="1">
        <v>275608</v>
      </c>
      <c r="F886" s="2">
        <v>23261</v>
      </c>
    </row>
    <row r="887" spans="1:6" hidden="1" x14ac:dyDescent="0.3">
      <c r="A887">
        <v>2019</v>
      </c>
      <c r="B887" t="s">
        <v>59</v>
      </c>
      <c r="C887" t="s">
        <v>22</v>
      </c>
      <c r="D887" s="1">
        <v>6514</v>
      </c>
      <c r="E887" s="1">
        <v>136282</v>
      </c>
      <c r="F887" s="2">
        <v>17817</v>
      </c>
    </row>
    <row r="888" spans="1:6" hidden="1" x14ac:dyDescent="0.3">
      <c r="A888">
        <v>2019</v>
      </c>
      <c r="B888" t="s">
        <v>59</v>
      </c>
      <c r="C888" t="s">
        <v>23</v>
      </c>
      <c r="D888" s="1">
        <v>15195</v>
      </c>
      <c r="E888" s="1">
        <v>308646</v>
      </c>
      <c r="F888" s="2">
        <v>21614</v>
      </c>
    </row>
    <row r="889" spans="1:6" hidden="1" x14ac:dyDescent="0.3">
      <c r="A889">
        <v>2019</v>
      </c>
      <c r="B889" t="s">
        <v>59</v>
      </c>
      <c r="C889" t="s">
        <v>24</v>
      </c>
      <c r="D889" s="1">
        <v>5052</v>
      </c>
      <c r="E889" s="1">
        <v>67008</v>
      </c>
      <c r="F889" s="2">
        <v>19955</v>
      </c>
    </row>
    <row r="890" spans="1:6" hidden="1" x14ac:dyDescent="0.3">
      <c r="A890">
        <v>2019</v>
      </c>
      <c r="B890" t="s">
        <v>59</v>
      </c>
      <c r="C890" t="s">
        <v>25</v>
      </c>
      <c r="D890" s="1">
        <v>5609</v>
      </c>
      <c r="E890" s="1">
        <v>93856</v>
      </c>
      <c r="F890" s="2">
        <v>17213</v>
      </c>
    </row>
    <row r="891" spans="1:6" hidden="1" x14ac:dyDescent="0.3">
      <c r="A891">
        <v>2019</v>
      </c>
      <c r="B891" t="s">
        <v>59</v>
      </c>
      <c r="C891" t="s">
        <v>26</v>
      </c>
      <c r="D891" s="1">
        <v>8716</v>
      </c>
      <c r="E891" s="1">
        <v>355178</v>
      </c>
      <c r="F891" s="2">
        <v>34432</v>
      </c>
    </row>
    <row r="892" spans="1:6" hidden="1" x14ac:dyDescent="0.3">
      <c r="A892">
        <v>2019</v>
      </c>
      <c r="B892" t="s">
        <v>59</v>
      </c>
      <c r="C892" t="s">
        <v>27</v>
      </c>
      <c r="D892" s="1">
        <v>4675</v>
      </c>
      <c r="E892" s="1">
        <v>73214</v>
      </c>
      <c r="F892" s="2">
        <v>22783</v>
      </c>
    </row>
    <row r="893" spans="1:6" hidden="1" x14ac:dyDescent="0.3">
      <c r="A893">
        <v>2019</v>
      </c>
      <c r="B893" t="s">
        <v>59</v>
      </c>
      <c r="C893" t="s">
        <v>28</v>
      </c>
      <c r="D893" s="1">
        <v>24526</v>
      </c>
      <c r="E893" s="1">
        <v>391519</v>
      </c>
      <c r="F893" s="2">
        <v>26347</v>
      </c>
    </row>
    <row r="894" spans="1:6" hidden="1" x14ac:dyDescent="0.3">
      <c r="A894">
        <v>2019</v>
      </c>
      <c r="B894" t="s">
        <v>59</v>
      </c>
      <c r="C894" t="s">
        <v>29</v>
      </c>
      <c r="D894" s="1">
        <v>5277</v>
      </c>
      <c r="E894" s="1">
        <v>99656</v>
      </c>
      <c r="F894" s="2">
        <v>19571</v>
      </c>
    </row>
    <row r="895" spans="1:6" hidden="1" x14ac:dyDescent="0.3">
      <c r="A895">
        <v>2019</v>
      </c>
      <c r="B895" t="s">
        <v>59</v>
      </c>
      <c r="C895" t="s">
        <v>30</v>
      </c>
      <c r="D895" s="1">
        <v>65868</v>
      </c>
      <c r="E895" s="1">
        <v>957897</v>
      </c>
      <c r="F895" s="2">
        <v>35828</v>
      </c>
    </row>
    <row r="896" spans="1:6" hidden="1" x14ac:dyDescent="0.3">
      <c r="A896">
        <v>2019</v>
      </c>
      <c r="B896" t="s">
        <v>59</v>
      </c>
      <c r="C896" t="s">
        <v>31</v>
      </c>
      <c r="D896" s="1">
        <v>26474</v>
      </c>
      <c r="E896" s="1">
        <v>515152</v>
      </c>
      <c r="F896" s="2">
        <v>20460</v>
      </c>
    </row>
    <row r="897" spans="1:6" hidden="1" x14ac:dyDescent="0.3">
      <c r="A897">
        <v>2019</v>
      </c>
      <c r="B897" t="s">
        <v>59</v>
      </c>
      <c r="C897" t="s">
        <v>32</v>
      </c>
      <c r="D897" s="1">
        <v>2610</v>
      </c>
      <c r="E897" s="1">
        <v>40423</v>
      </c>
      <c r="F897" s="2">
        <v>18573</v>
      </c>
    </row>
    <row r="898" spans="1:6" hidden="1" x14ac:dyDescent="0.3">
      <c r="A898">
        <v>2019</v>
      </c>
      <c r="B898" t="s">
        <v>59</v>
      </c>
      <c r="C898" t="s">
        <v>33</v>
      </c>
      <c r="D898" s="1">
        <v>29035</v>
      </c>
      <c r="E898" s="1">
        <v>570254</v>
      </c>
      <c r="F898" s="2">
        <v>20197</v>
      </c>
    </row>
    <row r="899" spans="1:6" hidden="1" x14ac:dyDescent="0.3">
      <c r="A899">
        <v>2019</v>
      </c>
      <c r="B899" t="s">
        <v>59</v>
      </c>
      <c r="C899" t="s">
        <v>34</v>
      </c>
      <c r="D899" s="1">
        <v>9209</v>
      </c>
      <c r="E899" s="1">
        <v>174213</v>
      </c>
      <c r="F899" s="2">
        <v>18600</v>
      </c>
    </row>
    <row r="900" spans="1:6" hidden="1" x14ac:dyDescent="0.3">
      <c r="A900">
        <v>2019</v>
      </c>
      <c r="B900" t="s">
        <v>59</v>
      </c>
      <c r="C900" t="s">
        <v>35</v>
      </c>
      <c r="D900" s="1">
        <v>14116</v>
      </c>
      <c r="E900" s="1">
        <v>213454</v>
      </c>
      <c r="F900" s="2">
        <v>23818</v>
      </c>
    </row>
    <row r="901" spans="1:6" hidden="1" x14ac:dyDescent="0.3">
      <c r="A901">
        <v>2019</v>
      </c>
      <c r="B901" t="s">
        <v>59</v>
      </c>
      <c r="C901" t="s">
        <v>36</v>
      </c>
      <c r="D901" s="1">
        <v>33729</v>
      </c>
      <c r="E901" s="1">
        <v>577911</v>
      </c>
      <c r="F901" s="2">
        <v>22011</v>
      </c>
    </row>
    <row r="902" spans="1:6" hidden="1" x14ac:dyDescent="0.3">
      <c r="A902">
        <v>2019</v>
      </c>
      <c r="B902" t="s">
        <v>59</v>
      </c>
      <c r="C902" t="s">
        <v>37</v>
      </c>
      <c r="D902" s="1">
        <v>3873</v>
      </c>
      <c r="E902" s="1">
        <v>60008</v>
      </c>
      <c r="F902" s="2">
        <v>23680</v>
      </c>
    </row>
    <row r="903" spans="1:6" hidden="1" x14ac:dyDescent="0.3">
      <c r="A903">
        <v>2019</v>
      </c>
      <c r="B903" t="s">
        <v>59</v>
      </c>
      <c r="C903" t="s">
        <v>38</v>
      </c>
      <c r="D903" s="1">
        <v>13400</v>
      </c>
      <c r="E903" s="1">
        <v>270473</v>
      </c>
      <c r="F903" s="2">
        <v>18816</v>
      </c>
    </row>
    <row r="904" spans="1:6" hidden="1" x14ac:dyDescent="0.3">
      <c r="A904">
        <v>2019</v>
      </c>
      <c r="B904" t="s">
        <v>59</v>
      </c>
      <c r="C904" t="s">
        <v>39</v>
      </c>
      <c r="D904" s="1">
        <v>3191</v>
      </c>
      <c r="E904" s="1">
        <v>47413</v>
      </c>
      <c r="F904" s="2">
        <v>17519</v>
      </c>
    </row>
    <row r="905" spans="1:6" hidden="1" x14ac:dyDescent="0.3">
      <c r="A905">
        <v>2019</v>
      </c>
      <c r="B905" t="s">
        <v>59</v>
      </c>
      <c r="C905" t="s">
        <v>40</v>
      </c>
      <c r="D905" s="1">
        <v>16924</v>
      </c>
      <c r="E905" s="1">
        <v>347181</v>
      </c>
      <c r="F905" s="2">
        <v>23878</v>
      </c>
    </row>
    <row r="906" spans="1:6" hidden="1" x14ac:dyDescent="0.3">
      <c r="A906">
        <v>2019</v>
      </c>
      <c r="B906" t="s">
        <v>59</v>
      </c>
      <c r="C906" t="s">
        <v>41</v>
      </c>
      <c r="D906" s="1">
        <v>65057</v>
      </c>
      <c r="E906" s="1">
        <v>1394036</v>
      </c>
      <c r="F906" s="2">
        <v>22762</v>
      </c>
    </row>
    <row r="907" spans="1:6" hidden="1" x14ac:dyDescent="0.3">
      <c r="A907">
        <v>2019</v>
      </c>
      <c r="B907" t="s">
        <v>59</v>
      </c>
      <c r="C907" t="s">
        <v>42</v>
      </c>
      <c r="D907" s="1">
        <v>7570</v>
      </c>
      <c r="E907" s="1">
        <v>153412</v>
      </c>
      <c r="F907" s="2">
        <v>20955</v>
      </c>
    </row>
    <row r="908" spans="1:6" hidden="1" x14ac:dyDescent="0.3">
      <c r="A908">
        <v>2019</v>
      </c>
      <c r="B908" t="s">
        <v>59</v>
      </c>
      <c r="C908" t="s">
        <v>43</v>
      </c>
      <c r="D908" s="1">
        <v>2268</v>
      </c>
      <c r="E908" s="1">
        <v>37208</v>
      </c>
      <c r="F908" s="2">
        <v>23863</v>
      </c>
    </row>
    <row r="909" spans="1:6" hidden="1" x14ac:dyDescent="0.3">
      <c r="A909">
        <v>2019</v>
      </c>
      <c r="B909" t="s">
        <v>59</v>
      </c>
      <c r="C909" t="s">
        <v>44</v>
      </c>
      <c r="D909" s="1">
        <v>20743</v>
      </c>
      <c r="E909" s="1">
        <v>408354</v>
      </c>
      <c r="F909" s="2">
        <v>21582</v>
      </c>
    </row>
    <row r="910" spans="1:6" hidden="1" x14ac:dyDescent="0.3">
      <c r="A910">
        <v>2019</v>
      </c>
      <c r="B910" t="s">
        <v>59</v>
      </c>
      <c r="C910" t="s">
        <v>45</v>
      </c>
      <c r="D910" s="1">
        <v>20637</v>
      </c>
      <c r="E910" s="1">
        <v>341265</v>
      </c>
      <c r="F910" s="2">
        <v>26566</v>
      </c>
    </row>
    <row r="911" spans="1:6" hidden="1" x14ac:dyDescent="0.3">
      <c r="A911">
        <v>2019</v>
      </c>
      <c r="B911" t="s">
        <v>59</v>
      </c>
      <c r="C911" t="s">
        <v>46</v>
      </c>
      <c r="D911" s="1">
        <v>4658</v>
      </c>
      <c r="E911" s="1">
        <v>75027</v>
      </c>
      <c r="F911" s="2">
        <v>18256</v>
      </c>
    </row>
    <row r="912" spans="1:6" hidden="1" x14ac:dyDescent="0.3">
      <c r="A912">
        <v>2019</v>
      </c>
      <c r="B912" t="s">
        <v>59</v>
      </c>
      <c r="C912" t="s">
        <v>47</v>
      </c>
      <c r="D912" s="1">
        <v>17015</v>
      </c>
      <c r="E912" s="1">
        <v>285279</v>
      </c>
      <c r="F912" s="2">
        <v>18758</v>
      </c>
    </row>
    <row r="913" spans="1:6" hidden="1" x14ac:dyDescent="0.3">
      <c r="A913">
        <v>2019</v>
      </c>
      <c r="B913" t="s">
        <v>59</v>
      </c>
      <c r="C913" t="s">
        <v>48</v>
      </c>
      <c r="D913" s="1">
        <v>2398</v>
      </c>
      <c r="E913" s="1">
        <v>37041</v>
      </c>
      <c r="F913" s="2">
        <v>21994</v>
      </c>
    </row>
    <row r="914" spans="1:6" x14ac:dyDescent="0.3">
      <c r="A914">
        <v>2019</v>
      </c>
      <c r="B914" t="s">
        <v>60</v>
      </c>
      <c r="C914" t="s">
        <v>1</v>
      </c>
      <c r="D914" s="1">
        <v>10189</v>
      </c>
      <c r="E914" s="1">
        <v>46816</v>
      </c>
      <c r="F914" s="2">
        <v>38607</v>
      </c>
    </row>
    <row r="915" spans="1:6" hidden="1" x14ac:dyDescent="0.3">
      <c r="A915">
        <v>2019</v>
      </c>
      <c r="B915" t="s">
        <v>60</v>
      </c>
      <c r="C915" t="s">
        <v>2</v>
      </c>
      <c r="D915" s="1">
        <v>10674</v>
      </c>
      <c r="E915" s="1">
        <v>75782</v>
      </c>
      <c r="F915" s="2">
        <v>39965</v>
      </c>
    </row>
    <row r="916" spans="1:6" hidden="1" x14ac:dyDescent="0.3">
      <c r="A916">
        <v>2019</v>
      </c>
      <c r="B916" t="s">
        <v>60</v>
      </c>
      <c r="C916" t="s">
        <v>3</v>
      </c>
      <c r="D916" s="1">
        <v>5359</v>
      </c>
      <c r="E916" s="1">
        <v>25279</v>
      </c>
      <c r="F916" s="2">
        <v>36115</v>
      </c>
    </row>
    <row r="917" spans="1:6" hidden="1" x14ac:dyDescent="0.3">
      <c r="A917">
        <v>2019</v>
      </c>
      <c r="B917" t="s">
        <v>60</v>
      </c>
      <c r="C917" t="s">
        <v>4</v>
      </c>
      <c r="D917" s="1">
        <v>97442</v>
      </c>
      <c r="E917" s="1">
        <v>547972</v>
      </c>
      <c r="F917" s="2">
        <v>42293</v>
      </c>
    </row>
    <row r="918" spans="1:6" hidden="1" x14ac:dyDescent="0.3">
      <c r="A918">
        <v>2019</v>
      </c>
      <c r="B918" t="s">
        <v>60</v>
      </c>
      <c r="C918" t="s">
        <v>5</v>
      </c>
      <c r="D918" s="1">
        <v>17008</v>
      </c>
      <c r="E918" s="1">
        <v>84571</v>
      </c>
      <c r="F918" s="2">
        <v>42381</v>
      </c>
    </row>
    <row r="919" spans="1:6" hidden="1" x14ac:dyDescent="0.3">
      <c r="A919">
        <v>2019</v>
      </c>
      <c r="B919" t="s">
        <v>60</v>
      </c>
      <c r="C919" t="s">
        <v>6</v>
      </c>
      <c r="D919" s="1">
        <v>18146</v>
      </c>
      <c r="E919" s="1">
        <v>66497</v>
      </c>
      <c r="F919" s="2">
        <v>34861</v>
      </c>
    </row>
    <row r="920" spans="1:6" hidden="1" x14ac:dyDescent="0.3">
      <c r="A920">
        <v>2019</v>
      </c>
      <c r="B920" t="s">
        <v>60</v>
      </c>
      <c r="C920" t="s">
        <v>7</v>
      </c>
      <c r="D920" s="1">
        <v>2052</v>
      </c>
      <c r="E920" s="1">
        <v>12125</v>
      </c>
      <c r="F920" s="2">
        <v>35636</v>
      </c>
    </row>
    <row r="921" spans="1:6" hidden="1" x14ac:dyDescent="0.3">
      <c r="A921">
        <v>2019</v>
      </c>
      <c r="B921" t="s">
        <v>60</v>
      </c>
      <c r="C921" t="s">
        <v>8</v>
      </c>
      <c r="D921" s="1">
        <v>56765</v>
      </c>
      <c r="E921" s="1">
        <v>281975</v>
      </c>
      <c r="F921" s="2">
        <v>37969</v>
      </c>
    </row>
    <row r="922" spans="1:6" hidden="1" x14ac:dyDescent="0.3">
      <c r="A922">
        <v>2019</v>
      </c>
      <c r="B922" t="s">
        <v>60</v>
      </c>
      <c r="C922" t="s">
        <v>9</v>
      </c>
      <c r="D922" s="1">
        <v>18227</v>
      </c>
      <c r="E922" s="1">
        <v>111902</v>
      </c>
      <c r="F922" s="2">
        <v>37971</v>
      </c>
    </row>
    <row r="923" spans="1:6" hidden="1" x14ac:dyDescent="0.3">
      <c r="A923">
        <v>2019</v>
      </c>
      <c r="B923" t="s">
        <v>60</v>
      </c>
      <c r="C923" t="s">
        <v>10</v>
      </c>
      <c r="D923" s="1">
        <v>3845</v>
      </c>
      <c r="E923" s="1">
        <v>19414</v>
      </c>
      <c r="F923" s="2">
        <v>32615</v>
      </c>
    </row>
    <row r="924" spans="1:6" hidden="1" x14ac:dyDescent="0.3">
      <c r="A924">
        <v>2019</v>
      </c>
      <c r="B924" t="s">
        <v>60</v>
      </c>
      <c r="C924" t="s">
        <v>11</v>
      </c>
      <c r="D924" s="1">
        <v>39884</v>
      </c>
      <c r="E924" s="1">
        <v>209967</v>
      </c>
      <c r="F924" s="2">
        <v>43714</v>
      </c>
    </row>
    <row r="925" spans="1:6" hidden="1" x14ac:dyDescent="0.3">
      <c r="A925">
        <v>2019</v>
      </c>
      <c r="B925" t="s">
        <v>60</v>
      </c>
      <c r="C925" t="s">
        <v>12</v>
      </c>
      <c r="D925" s="1">
        <v>12916</v>
      </c>
      <c r="E925" s="1">
        <v>89273</v>
      </c>
      <c r="F925" s="2">
        <v>33759</v>
      </c>
    </row>
    <row r="926" spans="1:6" hidden="1" x14ac:dyDescent="0.3">
      <c r="A926">
        <v>2019</v>
      </c>
      <c r="B926" t="s">
        <v>60</v>
      </c>
      <c r="C926" t="s">
        <v>13</v>
      </c>
      <c r="D926" s="1">
        <v>8547</v>
      </c>
      <c r="E926" s="1">
        <v>42519</v>
      </c>
      <c r="F926" s="2">
        <v>36534</v>
      </c>
    </row>
    <row r="927" spans="1:6" hidden="1" x14ac:dyDescent="0.3">
      <c r="A927">
        <v>2019</v>
      </c>
      <c r="B927" t="s">
        <v>60</v>
      </c>
      <c r="C927" t="s">
        <v>14</v>
      </c>
      <c r="D927" s="1">
        <v>5938</v>
      </c>
      <c r="E927" s="1">
        <v>34833</v>
      </c>
      <c r="F927" s="2">
        <v>35624</v>
      </c>
    </row>
    <row r="928" spans="1:6" hidden="1" x14ac:dyDescent="0.3">
      <c r="A928">
        <v>2019</v>
      </c>
      <c r="B928" t="s">
        <v>60</v>
      </c>
      <c r="C928" t="s">
        <v>15</v>
      </c>
      <c r="D928" s="1">
        <v>10404</v>
      </c>
      <c r="E928" s="1">
        <v>46571</v>
      </c>
      <c r="F928" s="2">
        <v>34846</v>
      </c>
    </row>
    <row r="929" spans="1:6" hidden="1" x14ac:dyDescent="0.3">
      <c r="A929">
        <v>2019</v>
      </c>
      <c r="B929" t="s">
        <v>60</v>
      </c>
      <c r="C929" t="s">
        <v>16</v>
      </c>
      <c r="D929" s="1">
        <v>9280</v>
      </c>
      <c r="E929" s="1">
        <v>46391</v>
      </c>
      <c r="F929" s="2">
        <v>38963</v>
      </c>
    </row>
    <row r="930" spans="1:6" hidden="1" x14ac:dyDescent="0.3">
      <c r="A930">
        <v>2019</v>
      </c>
      <c r="B930" t="s">
        <v>60</v>
      </c>
      <c r="C930" t="s">
        <v>17</v>
      </c>
      <c r="D930" s="1">
        <v>3777</v>
      </c>
      <c r="E930" s="1">
        <v>17863</v>
      </c>
      <c r="F930" s="2">
        <v>35322</v>
      </c>
    </row>
    <row r="931" spans="1:6" hidden="1" x14ac:dyDescent="0.3">
      <c r="A931">
        <v>2019</v>
      </c>
      <c r="B931" t="s">
        <v>60</v>
      </c>
      <c r="C931" t="s">
        <v>18</v>
      </c>
      <c r="D931" s="1">
        <v>19358</v>
      </c>
      <c r="E931" s="1">
        <v>91545</v>
      </c>
      <c r="F931" s="2">
        <v>44150</v>
      </c>
    </row>
    <row r="932" spans="1:6" hidden="1" x14ac:dyDescent="0.3">
      <c r="A932">
        <v>2019</v>
      </c>
      <c r="B932" t="s">
        <v>60</v>
      </c>
      <c r="C932" t="s">
        <v>19</v>
      </c>
      <c r="D932" s="1">
        <v>22046</v>
      </c>
      <c r="E932" s="1">
        <v>121404</v>
      </c>
      <c r="F932" s="2">
        <v>40421</v>
      </c>
    </row>
    <row r="933" spans="1:6" hidden="1" x14ac:dyDescent="0.3">
      <c r="A933">
        <v>2019</v>
      </c>
      <c r="B933" t="s">
        <v>60</v>
      </c>
      <c r="C933" t="s">
        <v>20</v>
      </c>
      <c r="D933" s="1">
        <v>32480</v>
      </c>
      <c r="E933" s="1">
        <v>140352</v>
      </c>
      <c r="F933" s="2">
        <v>34330</v>
      </c>
    </row>
    <row r="934" spans="1:6" hidden="1" x14ac:dyDescent="0.3">
      <c r="A934">
        <v>2019</v>
      </c>
      <c r="B934" t="s">
        <v>60</v>
      </c>
      <c r="C934" t="s">
        <v>21</v>
      </c>
      <c r="D934" s="1">
        <v>17266</v>
      </c>
      <c r="E934" s="1">
        <v>91238</v>
      </c>
      <c r="F934" s="2">
        <v>35478</v>
      </c>
    </row>
    <row r="935" spans="1:6" hidden="1" x14ac:dyDescent="0.3">
      <c r="A935">
        <v>2019</v>
      </c>
      <c r="B935" t="s">
        <v>60</v>
      </c>
      <c r="C935" t="s">
        <v>22</v>
      </c>
      <c r="D935" s="1">
        <v>4589</v>
      </c>
      <c r="E935" s="1">
        <v>21043</v>
      </c>
      <c r="F935" s="2">
        <v>36243</v>
      </c>
    </row>
    <row r="936" spans="1:6" hidden="1" x14ac:dyDescent="0.3">
      <c r="A936">
        <v>2019</v>
      </c>
      <c r="B936" t="s">
        <v>60</v>
      </c>
      <c r="C936" t="s">
        <v>23</v>
      </c>
      <c r="D936" s="1">
        <v>13240</v>
      </c>
      <c r="E936" s="1">
        <v>75829</v>
      </c>
      <c r="F936" s="2">
        <v>35224</v>
      </c>
    </row>
    <row r="937" spans="1:6" hidden="1" x14ac:dyDescent="0.3">
      <c r="A937">
        <v>2019</v>
      </c>
      <c r="B937" t="s">
        <v>60</v>
      </c>
      <c r="C937" t="s">
        <v>24</v>
      </c>
      <c r="D937" s="1">
        <v>4153</v>
      </c>
      <c r="E937" s="1">
        <v>18442</v>
      </c>
      <c r="F937" s="2">
        <v>31791</v>
      </c>
    </row>
    <row r="938" spans="1:6" hidden="1" x14ac:dyDescent="0.3">
      <c r="A938">
        <v>2019</v>
      </c>
      <c r="B938" t="s">
        <v>60</v>
      </c>
      <c r="C938" t="s">
        <v>25</v>
      </c>
      <c r="D938" s="1">
        <v>4572</v>
      </c>
      <c r="E938" s="1">
        <v>25509</v>
      </c>
      <c r="F938" s="2">
        <v>33587</v>
      </c>
    </row>
    <row r="939" spans="1:6" hidden="1" x14ac:dyDescent="0.3">
      <c r="A939">
        <v>2019</v>
      </c>
      <c r="B939" t="s">
        <v>60</v>
      </c>
      <c r="C939" t="s">
        <v>26</v>
      </c>
      <c r="D939" s="1">
        <v>5140</v>
      </c>
      <c r="E939" s="1">
        <v>35449</v>
      </c>
      <c r="F939" s="2">
        <v>38479</v>
      </c>
    </row>
    <row r="940" spans="1:6" hidden="1" x14ac:dyDescent="0.3">
      <c r="A940">
        <v>2019</v>
      </c>
      <c r="B940" t="s">
        <v>60</v>
      </c>
      <c r="C940" t="s">
        <v>27</v>
      </c>
      <c r="D940" s="1">
        <v>4011</v>
      </c>
      <c r="E940" s="1">
        <v>21600</v>
      </c>
      <c r="F940" s="2">
        <v>39236</v>
      </c>
    </row>
    <row r="941" spans="1:6" hidden="1" x14ac:dyDescent="0.3">
      <c r="A941">
        <v>2019</v>
      </c>
      <c r="B941" t="s">
        <v>60</v>
      </c>
      <c r="C941" t="s">
        <v>28</v>
      </c>
      <c r="D941" s="1">
        <v>24469</v>
      </c>
      <c r="E941" s="1">
        <v>138255</v>
      </c>
      <c r="F941" s="2">
        <v>37373</v>
      </c>
    </row>
    <row r="942" spans="1:6" hidden="1" x14ac:dyDescent="0.3">
      <c r="A942">
        <v>2019</v>
      </c>
      <c r="B942" t="s">
        <v>60</v>
      </c>
      <c r="C942" t="s">
        <v>29</v>
      </c>
      <c r="D942" s="1">
        <v>4216</v>
      </c>
      <c r="E942" s="1">
        <v>21214</v>
      </c>
      <c r="F942" s="2">
        <v>35417</v>
      </c>
    </row>
    <row r="943" spans="1:6" hidden="1" x14ac:dyDescent="0.3">
      <c r="A943">
        <v>2019</v>
      </c>
      <c r="B943" t="s">
        <v>60</v>
      </c>
      <c r="C943" t="s">
        <v>30</v>
      </c>
      <c r="D943" s="1">
        <v>72430</v>
      </c>
      <c r="E943" s="1">
        <v>371218</v>
      </c>
      <c r="F943" s="2">
        <v>43410</v>
      </c>
    </row>
    <row r="944" spans="1:6" hidden="1" x14ac:dyDescent="0.3">
      <c r="A944">
        <v>2019</v>
      </c>
      <c r="B944" t="s">
        <v>60</v>
      </c>
      <c r="C944" t="s">
        <v>31</v>
      </c>
      <c r="D944" s="1">
        <v>24457</v>
      </c>
      <c r="E944" s="1">
        <v>115119</v>
      </c>
      <c r="F944" s="2">
        <v>36624</v>
      </c>
    </row>
    <row r="945" spans="1:6" hidden="1" x14ac:dyDescent="0.3">
      <c r="A945">
        <v>2019</v>
      </c>
      <c r="B945" t="s">
        <v>60</v>
      </c>
      <c r="C945" t="s">
        <v>32</v>
      </c>
      <c r="D945" s="1">
        <v>2047</v>
      </c>
      <c r="E945" s="1">
        <v>11337</v>
      </c>
      <c r="F945" s="2">
        <v>38696</v>
      </c>
    </row>
    <row r="946" spans="1:6" hidden="1" x14ac:dyDescent="0.3">
      <c r="A946">
        <v>2019</v>
      </c>
      <c r="B946" t="s">
        <v>60</v>
      </c>
      <c r="C946" t="s">
        <v>33</v>
      </c>
      <c r="D946" s="1">
        <v>23639</v>
      </c>
      <c r="E946" s="1">
        <v>157001</v>
      </c>
      <c r="F946" s="2">
        <v>35006</v>
      </c>
    </row>
    <row r="947" spans="1:6" hidden="1" x14ac:dyDescent="0.3">
      <c r="A947">
        <v>2019</v>
      </c>
      <c r="B947" t="s">
        <v>60</v>
      </c>
      <c r="C947" t="s">
        <v>34</v>
      </c>
      <c r="D947" s="1">
        <v>6589</v>
      </c>
      <c r="E947" s="1">
        <v>36706</v>
      </c>
      <c r="F947" s="2">
        <v>36151</v>
      </c>
    </row>
    <row r="948" spans="1:6" hidden="1" x14ac:dyDescent="0.3">
      <c r="A948">
        <v>2019</v>
      </c>
      <c r="B948" t="s">
        <v>60</v>
      </c>
      <c r="C948" t="s">
        <v>35</v>
      </c>
      <c r="D948" s="1">
        <v>25468</v>
      </c>
      <c r="E948" s="1">
        <v>78423</v>
      </c>
      <c r="F948" s="2">
        <v>35467</v>
      </c>
    </row>
    <row r="949" spans="1:6" hidden="1" x14ac:dyDescent="0.3">
      <c r="A949">
        <v>2019</v>
      </c>
      <c r="B949" t="s">
        <v>60</v>
      </c>
      <c r="C949" t="s">
        <v>36</v>
      </c>
      <c r="D949" s="1">
        <v>33082</v>
      </c>
      <c r="E949" s="1">
        <v>202171</v>
      </c>
      <c r="F949" s="2">
        <v>35131</v>
      </c>
    </row>
    <row r="950" spans="1:6" hidden="1" x14ac:dyDescent="0.3">
      <c r="A950">
        <v>2019</v>
      </c>
      <c r="B950" t="s">
        <v>60</v>
      </c>
      <c r="C950" t="s">
        <v>37</v>
      </c>
      <c r="D950" s="1">
        <v>3537</v>
      </c>
      <c r="E950" s="1">
        <v>18157</v>
      </c>
      <c r="F950" s="2">
        <v>34466</v>
      </c>
    </row>
    <row r="951" spans="1:6" hidden="1" x14ac:dyDescent="0.3">
      <c r="A951">
        <v>2019</v>
      </c>
      <c r="B951" t="s">
        <v>60</v>
      </c>
      <c r="C951" t="s">
        <v>38</v>
      </c>
      <c r="D951" s="1">
        <v>12142</v>
      </c>
      <c r="E951" s="1">
        <v>54906</v>
      </c>
      <c r="F951" s="2">
        <v>34386</v>
      </c>
    </row>
    <row r="952" spans="1:6" hidden="1" x14ac:dyDescent="0.3">
      <c r="A952">
        <v>2019</v>
      </c>
      <c r="B952" t="s">
        <v>60</v>
      </c>
      <c r="C952" t="s">
        <v>39</v>
      </c>
      <c r="D952" s="1">
        <v>2223</v>
      </c>
      <c r="E952" s="1">
        <v>11326</v>
      </c>
      <c r="F952" s="2">
        <v>34233</v>
      </c>
    </row>
    <row r="953" spans="1:6" hidden="1" x14ac:dyDescent="0.3">
      <c r="A953">
        <v>2019</v>
      </c>
      <c r="B953" t="s">
        <v>60</v>
      </c>
      <c r="C953" t="s">
        <v>40</v>
      </c>
      <c r="D953" s="1">
        <v>15931</v>
      </c>
      <c r="E953" s="1">
        <v>80484</v>
      </c>
      <c r="F953" s="2">
        <v>36227</v>
      </c>
    </row>
    <row r="954" spans="1:6" hidden="1" x14ac:dyDescent="0.3">
      <c r="A954">
        <v>2019</v>
      </c>
      <c r="B954" t="s">
        <v>60</v>
      </c>
      <c r="C954" t="s">
        <v>41</v>
      </c>
      <c r="D954" s="1">
        <v>57504</v>
      </c>
      <c r="E954" s="1">
        <v>343287</v>
      </c>
      <c r="F954" s="2">
        <v>41110</v>
      </c>
    </row>
    <row r="955" spans="1:6" hidden="1" x14ac:dyDescent="0.3">
      <c r="A955">
        <v>2019</v>
      </c>
      <c r="B955" t="s">
        <v>60</v>
      </c>
      <c r="C955" t="s">
        <v>42</v>
      </c>
      <c r="D955" s="1">
        <v>6492</v>
      </c>
      <c r="E955" s="1">
        <v>37200</v>
      </c>
      <c r="F955" s="2">
        <v>37389</v>
      </c>
    </row>
    <row r="956" spans="1:6" hidden="1" x14ac:dyDescent="0.3">
      <c r="A956">
        <v>2019</v>
      </c>
      <c r="B956" t="s">
        <v>60</v>
      </c>
      <c r="C956" t="s">
        <v>43</v>
      </c>
      <c r="D956" s="1">
        <v>1990</v>
      </c>
      <c r="E956" s="1">
        <v>8772</v>
      </c>
      <c r="F956" s="2">
        <v>37394</v>
      </c>
    </row>
    <row r="957" spans="1:6" hidden="1" x14ac:dyDescent="0.3">
      <c r="A957">
        <v>2019</v>
      </c>
      <c r="B957" t="s">
        <v>60</v>
      </c>
      <c r="C957" t="s">
        <v>44</v>
      </c>
      <c r="D957" s="1">
        <v>29777</v>
      </c>
      <c r="E957" s="1">
        <v>140456</v>
      </c>
      <c r="F957" s="2">
        <v>45136</v>
      </c>
    </row>
    <row r="958" spans="1:6" hidden="1" x14ac:dyDescent="0.3">
      <c r="A958">
        <v>2019</v>
      </c>
      <c r="B958" t="s">
        <v>60</v>
      </c>
      <c r="C958" t="s">
        <v>45</v>
      </c>
      <c r="D958" s="1">
        <v>19915</v>
      </c>
      <c r="E958" s="1">
        <v>102632</v>
      </c>
      <c r="F958" s="2">
        <v>42585</v>
      </c>
    </row>
    <row r="959" spans="1:6" hidden="1" x14ac:dyDescent="0.3">
      <c r="A959">
        <v>2019</v>
      </c>
      <c r="B959" t="s">
        <v>60</v>
      </c>
      <c r="C959" t="s">
        <v>46</v>
      </c>
      <c r="D959" s="1">
        <v>5797</v>
      </c>
      <c r="E959" s="1">
        <v>20164</v>
      </c>
      <c r="F959" s="2">
        <v>32080</v>
      </c>
    </row>
    <row r="960" spans="1:6" hidden="1" x14ac:dyDescent="0.3">
      <c r="A960">
        <v>2019</v>
      </c>
      <c r="B960" t="s">
        <v>60</v>
      </c>
      <c r="C960" t="s">
        <v>47</v>
      </c>
      <c r="D960" s="1">
        <v>13757</v>
      </c>
      <c r="E960" s="1">
        <v>84267</v>
      </c>
      <c r="F960" s="2">
        <v>31908</v>
      </c>
    </row>
    <row r="961" spans="1:6" hidden="1" x14ac:dyDescent="0.3">
      <c r="A961">
        <v>2019</v>
      </c>
      <c r="B961" t="s">
        <v>60</v>
      </c>
      <c r="C961" t="s">
        <v>48</v>
      </c>
      <c r="D961" s="1">
        <v>1655</v>
      </c>
      <c r="E961" s="1">
        <v>7188</v>
      </c>
      <c r="F961" s="2">
        <v>39255</v>
      </c>
    </row>
    <row r="962" spans="1:6" x14ac:dyDescent="0.3">
      <c r="A962">
        <v>2018</v>
      </c>
      <c r="B962" t="s">
        <v>55</v>
      </c>
      <c r="C962" t="s">
        <v>1</v>
      </c>
      <c r="D962" s="1">
        <v>1843</v>
      </c>
      <c r="E962" s="1">
        <v>18397</v>
      </c>
      <c r="F962" s="2">
        <v>56388</v>
      </c>
    </row>
    <row r="963" spans="1:6" hidden="1" x14ac:dyDescent="0.3">
      <c r="A963">
        <v>2018</v>
      </c>
      <c r="B963" t="s">
        <v>55</v>
      </c>
      <c r="C963" t="s">
        <v>2</v>
      </c>
      <c r="D963" s="1">
        <v>1328</v>
      </c>
      <c r="E963" s="1">
        <v>38653</v>
      </c>
      <c r="F963" s="2">
        <v>50854</v>
      </c>
    </row>
    <row r="964" spans="1:6" hidden="1" x14ac:dyDescent="0.3">
      <c r="A964">
        <v>2018</v>
      </c>
      <c r="B964" t="s">
        <v>55</v>
      </c>
      <c r="C964" t="s">
        <v>3</v>
      </c>
      <c r="D964" s="1">
        <v>2525</v>
      </c>
      <c r="E964" s="1">
        <v>16334</v>
      </c>
      <c r="F964" s="2">
        <v>47616</v>
      </c>
    </row>
    <row r="965" spans="1:6" hidden="1" x14ac:dyDescent="0.3">
      <c r="A965">
        <v>2018</v>
      </c>
      <c r="B965" t="s">
        <v>55</v>
      </c>
      <c r="C965" t="s">
        <v>4</v>
      </c>
      <c r="D965" s="1">
        <v>17605</v>
      </c>
      <c r="E965" s="1">
        <v>443542</v>
      </c>
      <c r="F965" s="2">
        <v>38595</v>
      </c>
    </row>
    <row r="966" spans="1:6" hidden="1" x14ac:dyDescent="0.3">
      <c r="A966">
        <v>2018</v>
      </c>
      <c r="B966" t="s">
        <v>55</v>
      </c>
      <c r="C966" t="s">
        <v>5</v>
      </c>
      <c r="D966" s="1">
        <v>3256</v>
      </c>
      <c r="E966" s="1">
        <v>46357</v>
      </c>
      <c r="F966" s="2">
        <v>88489</v>
      </c>
    </row>
    <row r="967" spans="1:6" hidden="1" x14ac:dyDescent="0.3">
      <c r="A967">
        <v>2018</v>
      </c>
      <c r="B967" t="s">
        <v>55</v>
      </c>
      <c r="C967" t="s">
        <v>6</v>
      </c>
      <c r="D967">
        <v>441</v>
      </c>
      <c r="E967" s="1">
        <v>5272</v>
      </c>
      <c r="F967" s="2">
        <v>40054</v>
      </c>
    </row>
    <row r="968" spans="1:6" hidden="1" x14ac:dyDescent="0.3">
      <c r="A968">
        <v>2018</v>
      </c>
      <c r="B968" t="s">
        <v>55</v>
      </c>
      <c r="C968" t="s">
        <v>7</v>
      </c>
      <c r="D968">
        <v>177</v>
      </c>
      <c r="E968" s="1">
        <v>1535</v>
      </c>
      <c r="F968" s="2">
        <v>39987</v>
      </c>
    </row>
    <row r="969" spans="1:6" hidden="1" x14ac:dyDescent="0.3">
      <c r="A969">
        <v>2018</v>
      </c>
      <c r="B969" t="s">
        <v>55</v>
      </c>
      <c r="C969" t="s">
        <v>8</v>
      </c>
      <c r="D969" s="1">
        <v>5289</v>
      </c>
      <c r="E969" s="1">
        <v>72507</v>
      </c>
      <c r="F969" s="2">
        <v>34681</v>
      </c>
    </row>
    <row r="970" spans="1:6" hidden="1" x14ac:dyDescent="0.3">
      <c r="A970">
        <v>2018</v>
      </c>
      <c r="B970" t="s">
        <v>55</v>
      </c>
      <c r="C970" t="s">
        <v>9</v>
      </c>
      <c r="D970" s="1">
        <v>2630</v>
      </c>
      <c r="E970" s="1">
        <v>29395</v>
      </c>
      <c r="F970" s="2">
        <v>42010</v>
      </c>
    </row>
    <row r="971" spans="1:6" hidden="1" x14ac:dyDescent="0.3">
      <c r="A971">
        <v>2018</v>
      </c>
      <c r="B971" t="s">
        <v>55</v>
      </c>
      <c r="C971" t="s">
        <v>10</v>
      </c>
      <c r="D971" s="1">
        <v>2500</v>
      </c>
      <c r="E971" s="1">
        <v>26636</v>
      </c>
      <c r="F971" s="2">
        <v>39998</v>
      </c>
    </row>
    <row r="972" spans="1:6" hidden="1" x14ac:dyDescent="0.3">
      <c r="A972">
        <v>2018</v>
      </c>
      <c r="B972" t="s">
        <v>55</v>
      </c>
      <c r="C972" t="s">
        <v>11</v>
      </c>
      <c r="D972" s="1">
        <v>2785</v>
      </c>
      <c r="E972" s="1">
        <v>26452</v>
      </c>
      <c r="F972" s="2">
        <v>50101</v>
      </c>
    </row>
    <row r="973" spans="1:6" hidden="1" x14ac:dyDescent="0.3">
      <c r="A973">
        <v>2018</v>
      </c>
      <c r="B973" t="s">
        <v>55</v>
      </c>
      <c r="C973" t="s">
        <v>12</v>
      </c>
      <c r="D973" s="1">
        <v>2217</v>
      </c>
      <c r="E973" s="1">
        <v>21236</v>
      </c>
      <c r="F973" s="2">
        <v>48605</v>
      </c>
    </row>
    <row r="974" spans="1:6" hidden="1" x14ac:dyDescent="0.3">
      <c r="A974">
        <v>2018</v>
      </c>
      <c r="B974" t="s">
        <v>55</v>
      </c>
      <c r="C974" t="s">
        <v>13</v>
      </c>
      <c r="D974" s="1">
        <v>2830</v>
      </c>
      <c r="E974" s="1">
        <v>23077</v>
      </c>
      <c r="F974" s="2">
        <v>42989</v>
      </c>
    </row>
    <row r="975" spans="1:6" hidden="1" x14ac:dyDescent="0.3">
      <c r="A975">
        <v>2018</v>
      </c>
      <c r="B975" t="s">
        <v>55</v>
      </c>
      <c r="C975" t="s">
        <v>14</v>
      </c>
      <c r="D975" s="1">
        <v>2658</v>
      </c>
      <c r="E975" s="1">
        <v>19284</v>
      </c>
      <c r="F975" s="2">
        <v>47004</v>
      </c>
    </row>
    <row r="976" spans="1:6" hidden="1" x14ac:dyDescent="0.3">
      <c r="A976">
        <v>2018</v>
      </c>
      <c r="B976" t="s">
        <v>55</v>
      </c>
      <c r="C976" t="s">
        <v>15</v>
      </c>
      <c r="D976" s="1">
        <v>1559</v>
      </c>
      <c r="E976" s="1">
        <v>18569</v>
      </c>
      <c r="F976" s="2">
        <v>56223</v>
      </c>
    </row>
    <row r="977" spans="1:6" hidden="1" x14ac:dyDescent="0.3">
      <c r="A977">
        <v>2018</v>
      </c>
      <c r="B977" t="s">
        <v>55</v>
      </c>
      <c r="C977" t="s">
        <v>16</v>
      </c>
      <c r="D977" s="1">
        <v>3089</v>
      </c>
      <c r="E977" s="1">
        <v>43598</v>
      </c>
      <c r="F977" s="2">
        <v>84277</v>
      </c>
    </row>
    <row r="978" spans="1:6" hidden="1" x14ac:dyDescent="0.3">
      <c r="A978">
        <v>2018</v>
      </c>
      <c r="B978" t="s">
        <v>55</v>
      </c>
      <c r="C978" t="s">
        <v>17</v>
      </c>
      <c r="D978" s="1">
        <v>1372</v>
      </c>
      <c r="E978" s="1">
        <v>7143</v>
      </c>
      <c r="F978" s="2">
        <v>41187</v>
      </c>
    </row>
    <row r="979" spans="1:6" hidden="1" x14ac:dyDescent="0.3">
      <c r="A979">
        <v>2018</v>
      </c>
      <c r="B979" t="s">
        <v>55</v>
      </c>
      <c r="C979" t="s">
        <v>18</v>
      </c>
      <c r="D979">
        <v>723</v>
      </c>
      <c r="E979" s="1">
        <v>6447</v>
      </c>
      <c r="F979" s="2">
        <v>43100</v>
      </c>
    </row>
    <row r="980" spans="1:6" hidden="1" x14ac:dyDescent="0.3">
      <c r="A980">
        <v>2018</v>
      </c>
      <c r="B980" t="s">
        <v>55</v>
      </c>
      <c r="C980" t="s">
        <v>19</v>
      </c>
      <c r="D980">
        <v>985</v>
      </c>
      <c r="E980" s="1">
        <v>9626</v>
      </c>
      <c r="F980" s="2">
        <v>61244</v>
      </c>
    </row>
    <row r="981" spans="1:6" hidden="1" x14ac:dyDescent="0.3">
      <c r="A981">
        <v>2018</v>
      </c>
      <c r="B981" t="s">
        <v>55</v>
      </c>
      <c r="C981" t="s">
        <v>20</v>
      </c>
      <c r="D981" s="1">
        <v>3282</v>
      </c>
      <c r="E981" s="1">
        <v>35874</v>
      </c>
      <c r="F981" s="2">
        <v>40516</v>
      </c>
    </row>
    <row r="982" spans="1:6" hidden="1" x14ac:dyDescent="0.3">
      <c r="A982">
        <v>2018</v>
      </c>
      <c r="B982" t="s">
        <v>55</v>
      </c>
      <c r="C982" t="s">
        <v>21</v>
      </c>
      <c r="D982" s="1">
        <v>3071</v>
      </c>
      <c r="E982" s="1">
        <v>27642</v>
      </c>
      <c r="F982" s="2">
        <v>50521</v>
      </c>
    </row>
    <row r="983" spans="1:6" hidden="1" x14ac:dyDescent="0.3">
      <c r="A983">
        <v>2018</v>
      </c>
      <c r="B983" t="s">
        <v>55</v>
      </c>
      <c r="C983" t="s">
        <v>22</v>
      </c>
      <c r="D983" s="1">
        <v>2153</v>
      </c>
      <c r="E983" s="1">
        <v>16234</v>
      </c>
      <c r="F983" s="2">
        <v>47028</v>
      </c>
    </row>
    <row r="984" spans="1:6" hidden="1" x14ac:dyDescent="0.3">
      <c r="A984">
        <v>2018</v>
      </c>
      <c r="B984" t="s">
        <v>55</v>
      </c>
      <c r="C984" t="s">
        <v>23</v>
      </c>
      <c r="D984" s="1">
        <v>1935</v>
      </c>
      <c r="E984" s="1">
        <v>16642</v>
      </c>
      <c r="F984" s="2">
        <v>43331</v>
      </c>
    </row>
    <row r="985" spans="1:6" hidden="1" x14ac:dyDescent="0.3">
      <c r="A985">
        <v>2018</v>
      </c>
      <c r="B985" t="s">
        <v>55</v>
      </c>
      <c r="C985" t="s">
        <v>24</v>
      </c>
      <c r="D985" s="1">
        <v>1771</v>
      </c>
      <c r="E985" s="1">
        <v>12503</v>
      </c>
      <c r="F985" s="2">
        <v>67090</v>
      </c>
    </row>
    <row r="986" spans="1:6" hidden="1" x14ac:dyDescent="0.3">
      <c r="A986">
        <v>2018</v>
      </c>
      <c r="B986" t="s">
        <v>55</v>
      </c>
      <c r="C986" t="s">
        <v>25</v>
      </c>
      <c r="D986" s="1">
        <v>2378</v>
      </c>
      <c r="E986" s="1">
        <v>15823</v>
      </c>
      <c r="F986" s="2">
        <v>41084</v>
      </c>
    </row>
    <row r="987" spans="1:6" hidden="1" x14ac:dyDescent="0.3">
      <c r="A987">
        <v>2018</v>
      </c>
      <c r="B987" t="s">
        <v>55</v>
      </c>
      <c r="C987" t="s">
        <v>26</v>
      </c>
      <c r="D987">
        <v>641</v>
      </c>
      <c r="E987" s="1">
        <v>19336</v>
      </c>
      <c r="F987" s="2">
        <v>82872</v>
      </c>
    </row>
    <row r="988" spans="1:6" hidden="1" x14ac:dyDescent="0.3">
      <c r="A988">
        <v>2018</v>
      </c>
      <c r="B988" t="s">
        <v>55</v>
      </c>
      <c r="C988" t="s">
        <v>27</v>
      </c>
      <c r="D988">
        <v>344</v>
      </c>
      <c r="E988" s="1">
        <v>2619</v>
      </c>
      <c r="F988" s="2">
        <v>42081</v>
      </c>
    </row>
    <row r="989" spans="1:6" hidden="1" x14ac:dyDescent="0.3">
      <c r="A989">
        <v>2018</v>
      </c>
      <c r="B989" t="s">
        <v>55</v>
      </c>
      <c r="C989" t="s">
        <v>28</v>
      </c>
      <c r="D989" s="1">
        <v>1003</v>
      </c>
      <c r="E989" s="1">
        <v>12165</v>
      </c>
      <c r="F989" s="2">
        <v>39981</v>
      </c>
    </row>
    <row r="990" spans="1:6" hidden="1" x14ac:dyDescent="0.3">
      <c r="A990">
        <v>2018</v>
      </c>
      <c r="B990" t="s">
        <v>55</v>
      </c>
      <c r="C990" t="s">
        <v>29</v>
      </c>
      <c r="D990" s="1">
        <v>2007</v>
      </c>
      <c r="E990" s="1">
        <v>35856</v>
      </c>
      <c r="F990" s="2">
        <v>64393</v>
      </c>
    </row>
    <row r="991" spans="1:6" hidden="1" x14ac:dyDescent="0.3">
      <c r="A991">
        <v>2018</v>
      </c>
      <c r="B991" t="s">
        <v>55</v>
      </c>
      <c r="C991" t="s">
        <v>30</v>
      </c>
      <c r="D991" s="1">
        <v>3062</v>
      </c>
      <c r="E991" s="1">
        <v>31787</v>
      </c>
      <c r="F991" s="2">
        <v>41230</v>
      </c>
    </row>
    <row r="992" spans="1:6" hidden="1" x14ac:dyDescent="0.3">
      <c r="A992">
        <v>2018</v>
      </c>
      <c r="B992" t="s">
        <v>55</v>
      </c>
      <c r="C992" t="s">
        <v>31</v>
      </c>
      <c r="D992" s="1">
        <v>3330</v>
      </c>
      <c r="E992" s="1">
        <v>30208</v>
      </c>
      <c r="F992" s="2">
        <v>39062</v>
      </c>
    </row>
    <row r="993" spans="1:6" hidden="1" x14ac:dyDescent="0.3">
      <c r="A993">
        <v>2018</v>
      </c>
      <c r="B993" t="s">
        <v>55</v>
      </c>
      <c r="C993" t="s">
        <v>32</v>
      </c>
      <c r="D993" s="1">
        <v>1766</v>
      </c>
      <c r="E993" s="1">
        <v>25422</v>
      </c>
      <c r="F993" s="2">
        <v>95073</v>
      </c>
    </row>
    <row r="994" spans="1:6" hidden="1" x14ac:dyDescent="0.3">
      <c r="A994">
        <v>2018</v>
      </c>
      <c r="B994" t="s">
        <v>55</v>
      </c>
      <c r="C994" t="s">
        <v>33</v>
      </c>
      <c r="D994" s="1">
        <v>2470</v>
      </c>
      <c r="E994" s="1">
        <v>28520</v>
      </c>
      <c r="F994" s="2">
        <v>51145</v>
      </c>
    </row>
    <row r="995" spans="1:6" hidden="1" x14ac:dyDescent="0.3">
      <c r="A995">
        <v>2018</v>
      </c>
      <c r="B995" t="s">
        <v>55</v>
      </c>
      <c r="C995" t="s">
        <v>34</v>
      </c>
      <c r="D995" s="1">
        <v>4348</v>
      </c>
      <c r="E995" s="1">
        <v>64020</v>
      </c>
      <c r="F995" s="2">
        <v>91135</v>
      </c>
    </row>
    <row r="996" spans="1:6" hidden="1" x14ac:dyDescent="0.3">
      <c r="A996">
        <v>2018</v>
      </c>
      <c r="B996" t="s">
        <v>55</v>
      </c>
      <c r="C996" t="s">
        <v>35</v>
      </c>
      <c r="D996" s="1">
        <v>4560</v>
      </c>
      <c r="E996" s="1">
        <v>53530</v>
      </c>
      <c r="F996" s="2">
        <v>37495</v>
      </c>
    </row>
    <row r="997" spans="1:6" hidden="1" x14ac:dyDescent="0.3">
      <c r="A997">
        <v>2018</v>
      </c>
      <c r="B997" t="s">
        <v>55</v>
      </c>
      <c r="C997" t="s">
        <v>36</v>
      </c>
      <c r="D997" s="1">
        <v>3585</v>
      </c>
      <c r="E997" s="1">
        <v>52523</v>
      </c>
      <c r="F997" s="2">
        <v>62951</v>
      </c>
    </row>
    <row r="998" spans="1:6" hidden="1" x14ac:dyDescent="0.3">
      <c r="A998">
        <v>2018</v>
      </c>
      <c r="B998" t="s">
        <v>55</v>
      </c>
      <c r="C998" t="s">
        <v>37</v>
      </c>
      <c r="D998">
        <v>194</v>
      </c>
      <c r="E998" s="1">
        <v>1056</v>
      </c>
      <c r="F998" s="2">
        <v>39071</v>
      </c>
    </row>
    <row r="999" spans="1:6" hidden="1" x14ac:dyDescent="0.3">
      <c r="A999">
        <v>2018</v>
      </c>
      <c r="B999" t="s">
        <v>55</v>
      </c>
      <c r="C999" t="s">
        <v>38</v>
      </c>
      <c r="D999" s="1">
        <v>1286</v>
      </c>
      <c r="E999" s="1">
        <v>12662</v>
      </c>
      <c r="F999" s="2">
        <v>40536</v>
      </c>
    </row>
    <row r="1000" spans="1:6" hidden="1" x14ac:dyDescent="0.3">
      <c r="A1000">
        <v>2018</v>
      </c>
      <c r="B1000" t="s">
        <v>55</v>
      </c>
      <c r="C1000" t="s">
        <v>39</v>
      </c>
      <c r="D1000" s="1">
        <v>1047</v>
      </c>
      <c r="E1000" s="1">
        <v>6831</v>
      </c>
      <c r="F1000" s="2">
        <v>42904</v>
      </c>
    </row>
    <row r="1001" spans="1:6" hidden="1" x14ac:dyDescent="0.3">
      <c r="A1001">
        <v>2018</v>
      </c>
      <c r="B1001" t="s">
        <v>55</v>
      </c>
      <c r="C1001" t="s">
        <v>40</v>
      </c>
      <c r="D1001" s="1">
        <v>1099</v>
      </c>
      <c r="E1001" s="1">
        <v>11051</v>
      </c>
      <c r="F1001" s="2">
        <v>46634</v>
      </c>
    </row>
    <row r="1002" spans="1:6" hidden="1" x14ac:dyDescent="0.3">
      <c r="A1002">
        <v>2018</v>
      </c>
      <c r="B1002" t="s">
        <v>55</v>
      </c>
      <c r="C1002" t="s">
        <v>41</v>
      </c>
      <c r="D1002" s="1">
        <v>19761</v>
      </c>
      <c r="E1002" s="1">
        <v>304275</v>
      </c>
      <c r="F1002" s="2">
        <v>109449</v>
      </c>
    </row>
    <row r="1003" spans="1:6" hidden="1" x14ac:dyDescent="0.3">
      <c r="A1003">
        <v>2018</v>
      </c>
      <c r="B1003" t="s">
        <v>55</v>
      </c>
      <c r="C1003" t="s">
        <v>42</v>
      </c>
      <c r="D1003" s="1">
        <v>1002</v>
      </c>
      <c r="E1003" s="1">
        <v>15159</v>
      </c>
      <c r="F1003" s="2">
        <v>61171</v>
      </c>
    </row>
    <row r="1004" spans="1:6" hidden="1" x14ac:dyDescent="0.3">
      <c r="A1004">
        <v>2018</v>
      </c>
      <c r="B1004" t="s">
        <v>55</v>
      </c>
      <c r="C1004" t="s">
        <v>43</v>
      </c>
      <c r="D1004">
        <v>548</v>
      </c>
      <c r="E1004" s="1">
        <v>3930</v>
      </c>
      <c r="F1004" s="2">
        <v>38605</v>
      </c>
    </row>
    <row r="1005" spans="1:6" hidden="1" x14ac:dyDescent="0.3">
      <c r="A1005">
        <v>2018</v>
      </c>
      <c r="B1005" t="s">
        <v>55</v>
      </c>
      <c r="C1005" t="s">
        <v>44</v>
      </c>
      <c r="D1005" s="1">
        <v>2101</v>
      </c>
      <c r="E1005" s="1">
        <v>19281</v>
      </c>
      <c r="F1005" s="2">
        <v>47043</v>
      </c>
    </row>
    <row r="1006" spans="1:6" hidden="1" x14ac:dyDescent="0.3">
      <c r="A1006">
        <v>2018</v>
      </c>
      <c r="B1006" t="s">
        <v>55</v>
      </c>
      <c r="C1006" t="s">
        <v>45</v>
      </c>
      <c r="D1006" s="1">
        <v>7317</v>
      </c>
      <c r="E1006" s="1">
        <v>109210</v>
      </c>
      <c r="F1006" s="2">
        <v>33346</v>
      </c>
    </row>
    <row r="1007" spans="1:6" hidden="1" x14ac:dyDescent="0.3">
      <c r="A1007">
        <v>2018</v>
      </c>
      <c r="B1007" t="s">
        <v>55</v>
      </c>
      <c r="C1007" t="s">
        <v>46</v>
      </c>
      <c r="D1007" s="1">
        <v>1199</v>
      </c>
      <c r="E1007" s="1">
        <v>23481</v>
      </c>
      <c r="F1007" s="2">
        <v>80012</v>
      </c>
    </row>
    <row r="1008" spans="1:6" hidden="1" x14ac:dyDescent="0.3">
      <c r="A1008">
        <v>2018</v>
      </c>
      <c r="B1008" t="s">
        <v>55</v>
      </c>
      <c r="C1008" t="s">
        <v>47</v>
      </c>
      <c r="D1008" s="1">
        <v>2926</v>
      </c>
      <c r="E1008" s="1">
        <v>32257</v>
      </c>
      <c r="F1008" s="2">
        <v>39437</v>
      </c>
    </row>
    <row r="1009" spans="1:6" hidden="1" x14ac:dyDescent="0.3">
      <c r="A1009">
        <v>2018</v>
      </c>
      <c r="B1009" t="s">
        <v>55</v>
      </c>
      <c r="C1009" t="s">
        <v>48</v>
      </c>
      <c r="D1009" s="1">
        <v>1438</v>
      </c>
      <c r="E1009" s="1">
        <v>23488</v>
      </c>
      <c r="F1009" s="2">
        <v>83751</v>
      </c>
    </row>
    <row r="1010" spans="1:6" x14ac:dyDescent="0.3">
      <c r="A1010">
        <v>2018</v>
      </c>
      <c r="B1010" t="s">
        <v>51</v>
      </c>
      <c r="C1010" t="s">
        <v>1</v>
      </c>
      <c r="D1010" s="1">
        <v>9897</v>
      </c>
      <c r="E1010" s="1">
        <v>89207</v>
      </c>
      <c r="F1010" s="2">
        <v>53957</v>
      </c>
    </row>
    <row r="1011" spans="1:6" hidden="1" x14ac:dyDescent="0.3">
      <c r="A1011">
        <v>2018</v>
      </c>
      <c r="B1011" t="s">
        <v>51</v>
      </c>
      <c r="C1011" t="s">
        <v>2</v>
      </c>
      <c r="D1011" s="1">
        <v>12867</v>
      </c>
      <c r="E1011" s="1">
        <v>158251</v>
      </c>
      <c r="F1011" s="2">
        <v>55989</v>
      </c>
    </row>
    <row r="1012" spans="1:6" hidden="1" x14ac:dyDescent="0.3">
      <c r="A1012">
        <v>2018</v>
      </c>
      <c r="B1012" t="s">
        <v>51</v>
      </c>
      <c r="C1012" t="s">
        <v>3</v>
      </c>
      <c r="D1012" s="1">
        <v>6945</v>
      </c>
      <c r="E1012" s="1">
        <v>50848</v>
      </c>
      <c r="F1012" s="2">
        <v>47988</v>
      </c>
    </row>
    <row r="1013" spans="1:6" hidden="1" x14ac:dyDescent="0.3">
      <c r="A1013">
        <v>2018</v>
      </c>
      <c r="B1013" t="s">
        <v>51</v>
      </c>
      <c r="C1013" t="s">
        <v>4</v>
      </c>
      <c r="D1013" s="1">
        <v>80657</v>
      </c>
      <c r="E1013" s="1">
        <v>860278</v>
      </c>
      <c r="F1013" s="2">
        <v>70084</v>
      </c>
    </row>
    <row r="1014" spans="1:6" hidden="1" x14ac:dyDescent="0.3">
      <c r="A1014">
        <v>2018</v>
      </c>
      <c r="B1014" t="s">
        <v>51</v>
      </c>
      <c r="C1014" t="s">
        <v>5</v>
      </c>
      <c r="D1014" s="1">
        <v>19884</v>
      </c>
      <c r="E1014" s="1">
        <v>173096</v>
      </c>
      <c r="F1014" s="2">
        <v>62414</v>
      </c>
    </row>
    <row r="1015" spans="1:6" hidden="1" x14ac:dyDescent="0.3">
      <c r="A1015">
        <v>2018</v>
      </c>
      <c r="B1015" t="s">
        <v>51</v>
      </c>
      <c r="C1015" t="s">
        <v>6</v>
      </c>
      <c r="D1015" s="1">
        <v>9399</v>
      </c>
      <c r="E1015" s="1">
        <v>58769</v>
      </c>
      <c r="F1015" s="2">
        <v>69727</v>
      </c>
    </row>
    <row r="1016" spans="1:6" hidden="1" x14ac:dyDescent="0.3">
      <c r="A1016">
        <v>2018</v>
      </c>
      <c r="B1016" t="s">
        <v>51</v>
      </c>
      <c r="C1016" t="s">
        <v>7</v>
      </c>
      <c r="D1016" s="1">
        <v>2871</v>
      </c>
      <c r="E1016" s="1">
        <v>22192</v>
      </c>
      <c r="F1016" s="2">
        <v>59797</v>
      </c>
    </row>
    <row r="1017" spans="1:6" hidden="1" x14ac:dyDescent="0.3">
      <c r="A1017">
        <v>2018</v>
      </c>
      <c r="B1017" t="s">
        <v>51</v>
      </c>
      <c r="C1017" t="s">
        <v>8</v>
      </c>
      <c r="D1017" s="1">
        <v>70819</v>
      </c>
      <c r="E1017" s="1">
        <v>541083</v>
      </c>
      <c r="F1017" s="2">
        <v>51286</v>
      </c>
    </row>
    <row r="1018" spans="1:6" hidden="1" x14ac:dyDescent="0.3">
      <c r="A1018">
        <v>2018</v>
      </c>
      <c r="B1018" t="s">
        <v>51</v>
      </c>
      <c r="C1018" t="s">
        <v>9</v>
      </c>
      <c r="D1018" s="1">
        <v>20577</v>
      </c>
      <c r="E1018" s="1">
        <v>195221</v>
      </c>
      <c r="F1018" s="2">
        <v>61018</v>
      </c>
    </row>
    <row r="1019" spans="1:6" hidden="1" x14ac:dyDescent="0.3">
      <c r="A1019">
        <v>2018</v>
      </c>
      <c r="B1019" t="s">
        <v>51</v>
      </c>
      <c r="C1019" t="s">
        <v>10</v>
      </c>
      <c r="D1019" s="1">
        <v>8174</v>
      </c>
      <c r="E1019" s="1">
        <v>46827</v>
      </c>
      <c r="F1019" s="2">
        <v>44285</v>
      </c>
    </row>
    <row r="1020" spans="1:6" hidden="1" x14ac:dyDescent="0.3">
      <c r="A1020">
        <v>2018</v>
      </c>
      <c r="B1020" t="s">
        <v>51</v>
      </c>
      <c r="C1020" t="s">
        <v>11</v>
      </c>
      <c r="D1020" s="1">
        <v>32305</v>
      </c>
      <c r="E1020" s="1">
        <v>225991</v>
      </c>
      <c r="F1020" s="2">
        <v>71957</v>
      </c>
    </row>
    <row r="1021" spans="1:6" hidden="1" x14ac:dyDescent="0.3">
      <c r="A1021">
        <v>2018</v>
      </c>
      <c r="B1021" t="s">
        <v>51</v>
      </c>
      <c r="C1021" t="s">
        <v>12</v>
      </c>
      <c r="D1021" s="1">
        <v>15176</v>
      </c>
      <c r="E1021" s="1">
        <v>141028</v>
      </c>
      <c r="F1021" s="2">
        <v>58404</v>
      </c>
    </row>
    <row r="1022" spans="1:6" hidden="1" x14ac:dyDescent="0.3">
      <c r="A1022">
        <v>2018</v>
      </c>
      <c r="B1022" t="s">
        <v>51</v>
      </c>
      <c r="C1022" t="s">
        <v>13</v>
      </c>
      <c r="D1022" s="1">
        <v>9447</v>
      </c>
      <c r="E1022" s="1">
        <v>77230</v>
      </c>
      <c r="F1022" s="2">
        <v>57435</v>
      </c>
    </row>
    <row r="1023" spans="1:6" hidden="1" x14ac:dyDescent="0.3">
      <c r="A1023">
        <v>2018</v>
      </c>
      <c r="B1023" t="s">
        <v>51</v>
      </c>
      <c r="C1023" t="s">
        <v>14</v>
      </c>
      <c r="D1023" s="1">
        <v>7555</v>
      </c>
      <c r="E1023" s="1">
        <v>61206</v>
      </c>
      <c r="F1023" s="2">
        <v>54735</v>
      </c>
    </row>
    <row r="1024" spans="1:6" hidden="1" x14ac:dyDescent="0.3">
      <c r="A1024">
        <v>2018</v>
      </c>
      <c r="B1024" t="s">
        <v>51</v>
      </c>
      <c r="C1024" t="s">
        <v>15</v>
      </c>
      <c r="D1024" s="1">
        <v>9466</v>
      </c>
      <c r="E1024" s="1">
        <v>77934</v>
      </c>
      <c r="F1024" s="2">
        <v>53957</v>
      </c>
    </row>
    <row r="1025" spans="1:6" hidden="1" x14ac:dyDescent="0.3">
      <c r="A1025">
        <v>2018</v>
      </c>
      <c r="B1025" t="s">
        <v>51</v>
      </c>
      <c r="C1025" t="s">
        <v>16</v>
      </c>
      <c r="D1025" s="1">
        <v>10844</v>
      </c>
      <c r="E1025" s="1">
        <v>151993</v>
      </c>
      <c r="F1025" s="2">
        <v>63892</v>
      </c>
    </row>
    <row r="1026" spans="1:6" hidden="1" x14ac:dyDescent="0.3">
      <c r="A1026">
        <v>2018</v>
      </c>
      <c r="B1026" t="s">
        <v>51</v>
      </c>
      <c r="C1026" t="s">
        <v>17</v>
      </c>
      <c r="D1026" s="1">
        <v>5475</v>
      </c>
      <c r="E1026" s="1">
        <v>29285</v>
      </c>
      <c r="F1026" s="2">
        <v>49575</v>
      </c>
    </row>
    <row r="1027" spans="1:6" hidden="1" x14ac:dyDescent="0.3">
      <c r="A1027">
        <v>2018</v>
      </c>
      <c r="B1027" t="s">
        <v>51</v>
      </c>
      <c r="C1027" t="s">
        <v>18</v>
      </c>
      <c r="D1027" s="1">
        <v>16487</v>
      </c>
      <c r="E1027" s="1">
        <v>163210</v>
      </c>
      <c r="F1027" s="2">
        <v>65971</v>
      </c>
    </row>
    <row r="1028" spans="1:6" hidden="1" x14ac:dyDescent="0.3">
      <c r="A1028">
        <v>2018</v>
      </c>
      <c r="B1028" t="s">
        <v>51</v>
      </c>
      <c r="C1028" t="s">
        <v>19</v>
      </c>
      <c r="D1028" s="1">
        <v>21120</v>
      </c>
      <c r="E1028" s="1">
        <v>158656</v>
      </c>
      <c r="F1028" s="2">
        <v>78802</v>
      </c>
    </row>
    <row r="1029" spans="1:6" hidden="1" x14ac:dyDescent="0.3">
      <c r="A1029">
        <v>2018</v>
      </c>
      <c r="B1029" t="s">
        <v>51</v>
      </c>
      <c r="C1029" t="s">
        <v>20</v>
      </c>
      <c r="D1029" s="1">
        <v>19952</v>
      </c>
      <c r="E1029" s="1">
        <v>168632</v>
      </c>
      <c r="F1029" s="2">
        <v>62378</v>
      </c>
    </row>
    <row r="1030" spans="1:6" hidden="1" x14ac:dyDescent="0.3">
      <c r="A1030">
        <v>2018</v>
      </c>
      <c r="B1030" t="s">
        <v>51</v>
      </c>
      <c r="C1030" t="s">
        <v>21</v>
      </c>
      <c r="D1030" s="1">
        <v>16480</v>
      </c>
      <c r="E1030" s="1">
        <v>121665</v>
      </c>
      <c r="F1030" s="2">
        <v>67248</v>
      </c>
    </row>
    <row r="1031" spans="1:6" hidden="1" x14ac:dyDescent="0.3">
      <c r="A1031">
        <v>2018</v>
      </c>
      <c r="B1031" t="s">
        <v>51</v>
      </c>
      <c r="C1031" t="s">
        <v>22</v>
      </c>
      <c r="D1031" s="1">
        <v>5760</v>
      </c>
      <c r="E1031" s="1">
        <v>43911</v>
      </c>
      <c r="F1031" s="2">
        <v>50325</v>
      </c>
    </row>
    <row r="1032" spans="1:6" hidden="1" x14ac:dyDescent="0.3">
      <c r="A1032">
        <v>2018</v>
      </c>
      <c r="B1032" t="s">
        <v>51</v>
      </c>
      <c r="C1032" t="s">
        <v>23</v>
      </c>
      <c r="D1032" s="1">
        <v>14591</v>
      </c>
      <c r="E1032" s="1">
        <v>122662</v>
      </c>
      <c r="F1032" s="2">
        <v>59442</v>
      </c>
    </row>
    <row r="1033" spans="1:6" hidden="1" x14ac:dyDescent="0.3">
      <c r="A1033">
        <v>2018</v>
      </c>
      <c r="B1033" t="s">
        <v>51</v>
      </c>
      <c r="C1033" t="s">
        <v>24</v>
      </c>
      <c r="D1033" s="1">
        <v>6514</v>
      </c>
      <c r="E1033" s="1">
        <v>29077</v>
      </c>
      <c r="F1033" s="2">
        <v>52969</v>
      </c>
    </row>
    <row r="1034" spans="1:6" hidden="1" x14ac:dyDescent="0.3">
      <c r="A1034">
        <v>2018</v>
      </c>
      <c r="B1034" t="s">
        <v>51</v>
      </c>
      <c r="C1034" t="s">
        <v>25</v>
      </c>
      <c r="D1034" s="1">
        <v>7068</v>
      </c>
      <c r="E1034" s="1">
        <v>52320</v>
      </c>
      <c r="F1034" s="2">
        <v>51657</v>
      </c>
    </row>
    <row r="1035" spans="1:6" hidden="1" x14ac:dyDescent="0.3">
      <c r="A1035">
        <v>2018</v>
      </c>
      <c r="B1035" t="s">
        <v>51</v>
      </c>
      <c r="C1035" t="s">
        <v>26</v>
      </c>
      <c r="D1035" s="1">
        <v>5898</v>
      </c>
      <c r="E1035" s="1">
        <v>89125</v>
      </c>
      <c r="F1035" s="2">
        <v>61123</v>
      </c>
    </row>
    <row r="1036" spans="1:6" hidden="1" x14ac:dyDescent="0.3">
      <c r="A1036">
        <v>2018</v>
      </c>
      <c r="B1036" t="s">
        <v>51</v>
      </c>
      <c r="C1036" t="s">
        <v>27</v>
      </c>
      <c r="D1036" s="1">
        <v>4498</v>
      </c>
      <c r="E1036" s="1">
        <v>26890</v>
      </c>
      <c r="F1036" s="2">
        <v>62661</v>
      </c>
    </row>
    <row r="1037" spans="1:6" hidden="1" x14ac:dyDescent="0.3">
      <c r="A1037">
        <v>2018</v>
      </c>
      <c r="B1037" t="s">
        <v>51</v>
      </c>
      <c r="C1037" t="s">
        <v>28</v>
      </c>
      <c r="D1037" s="1">
        <v>22416</v>
      </c>
      <c r="E1037" s="1">
        <v>157147</v>
      </c>
      <c r="F1037" s="2">
        <v>72658</v>
      </c>
    </row>
    <row r="1038" spans="1:6" hidden="1" x14ac:dyDescent="0.3">
      <c r="A1038">
        <v>2018</v>
      </c>
      <c r="B1038" t="s">
        <v>51</v>
      </c>
      <c r="C1038" t="s">
        <v>29</v>
      </c>
      <c r="D1038" s="1">
        <v>5337</v>
      </c>
      <c r="E1038" s="1">
        <v>47224</v>
      </c>
      <c r="F1038" s="2">
        <v>49350</v>
      </c>
    </row>
    <row r="1039" spans="1:6" hidden="1" x14ac:dyDescent="0.3">
      <c r="A1039">
        <v>2018</v>
      </c>
      <c r="B1039" t="s">
        <v>51</v>
      </c>
      <c r="C1039" t="s">
        <v>30</v>
      </c>
      <c r="D1039" s="1">
        <v>50281</v>
      </c>
      <c r="E1039" s="1">
        <v>399629</v>
      </c>
      <c r="F1039" s="2">
        <v>73248</v>
      </c>
    </row>
    <row r="1040" spans="1:6" hidden="1" x14ac:dyDescent="0.3">
      <c r="A1040">
        <v>2018</v>
      </c>
      <c r="B1040" t="s">
        <v>51</v>
      </c>
      <c r="C1040" t="s">
        <v>31</v>
      </c>
      <c r="D1040" s="1">
        <v>26741</v>
      </c>
      <c r="E1040" s="1">
        <v>220692</v>
      </c>
      <c r="F1040" s="2">
        <v>54587</v>
      </c>
    </row>
    <row r="1041" spans="1:6" hidden="1" x14ac:dyDescent="0.3">
      <c r="A1041">
        <v>2018</v>
      </c>
      <c r="B1041" t="s">
        <v>51</v>
      </c>
      <c r="C1041" t="s">
        <v>32</v>
      </c>
      <c r="D1041" s="1">
        <v>3798</v>
      </c>
      <c r="E1041" s="1">
        <v>26002</v>
      </c>
      <c r="F1041" s="2">
        <v>64586</v>
      </c>
    </row>
    <row r="1042" spans="1:6" hidden="1" x14ac:dyDescent="0.3">
      <c r="A1042">
        <v>2018</v>
      </c>
      <c r="B1042" t="s">
        <v>51</v>
      </c>
      <c r="C1042" t="s">
        <v>33</v>
      </c>
      <c r="D1042" s="1">
        <v>23076</v>
      </c>
      <c r="E1042" s="1">
        <v>220709</v>
      </c>
      <c r="F1042" s="2">
        <v>61194</v>
      </c>
    </row>
    <row r="1043" spans="1:6" hidden="1" x14ac:dyDescent="0.3">
      <c r="A1043">
        <v>2018</v>
      </c>
      <c r="B1043" t="s">
        <v>51</v>
      </c>
      <c r="C1043" t="s">
        <v>34</v>
      </c>
      <c r="D1043" s="1">
        <v>9765</v>
      </c>
      <c r="E1043" s="1">
        <v>80295</v>
      </c>
      <c r="F1043" s="2">
        <v>52777</v>
      </c>
    </row>
    <row r="1044" spans="1:6" hidden="1" x14ac:dyDescent="0.3">
      <c r="A1044">
        <v>2018</v>
      </c>
      <c r="B1044" t="s">
        <v>51</v>
      </c>
      <c r="C1044" t="s">
        <v>35</v>
      </c>
      <c r="D1044" s="1">
        <v>14244</v>
      </c>
      <c r="E1044" s="1">
        <v>104561</v>
      </c>
      <c r="F1044" s="2">
        <v>60523</v>
      </c>
    </row>
    <row r="1045" spans="1:6" hidden="1" x14ac:dyDescent="0.3">
      <c r="A1045">
        <v>2018</v>
      </c>
      <c r="B1045" t="s">
        <v>51</v>
      </c>
      <c r="C1045" t="s">
        <v>36</v>
      </c>
      <c r="D1045" s="1">
        <v>28749</v>
      </c>
      <c r="E1045" s="1">
        <v>255910</v>
      </c>
      <c r="F1045" s="2">
        <v>66852</v>
      </c>
    </row>
    <row r="1046" spans="1:6" hidden="1" x14ac:dyDescent="0.3">
      <c r="A1046">
        <v>2018</v>
      </c>
      <c r="B1046" t="s">
        <v>51</v>
      </c>
      <c r="C1046" t="s">
        <v>37</v>
      </c>
      <c r="D1046" s="1">
        <v>3743</v>
      </c>
      <c r="E1046" s="1">
        <v>19229</v>
      </c>
      <c r="F1046" s="2">
        <v>61579</v>
      </c>
    </row>
    <row r="1047" spans="1:6" hidden="1" x14ac:dyDescent="0.3">
      <c r="A1047">
        <v>2018</v>
      </c>
      <c r="B1047" t="s">
        <v>51</v>
      </c>
      <c r="C1047" t="s">
        <v>38</v>
      </c>
      <c r="D1047" s="1">
        <v>12124</v>
      </c>
      <c r="E1047" s="1">
        <v>104324</v>
      </c>
      <c r="F1047" s="2">
        <v>52634</v>
      </c>
    </row>
    <row r="1048" spans="1:6" hidden="1" x14ac:dyDescent="0.3">
      <c r="A1048">
        <v>2018</v>
      </c>
      <c r="B1048" t="s">
        <v>51</v>
      </c>
      <c r="C1048" t="s">
        <v>39</v>
      </c>
      <c r="D1048" s="1">
        <v>3884</v>
      </c>
      <c r="E1048" s="1">
        <v>22971</v>
      </c>
      <c r="F1048" s="2">
        <v>48981</v>
      </c>
    </row>
    <row r="1049" spans="1:6" hidden="1" x14ac:dyDescent="0.3">
      <c r="A1049">
        <v>2018</v>
      </c>
      <c r="B1049" t="s">
        <v>51</v>
      </c>
      <c r="C1049" t="s">
        <v>40</v>
      </c>
      <c r="D1049" s="1">
        <v>12110</v>
      </c>
      <c r="E1049" s="1">
        <v>124488</v>
      </c>
      <c r="F1049" s="2">
        <v>57033</v>
      </c>
    </row>
    <row r="1050" spans="1:6" hidden="1" x14ac:dyDescent="0.3">
      <c r="A1050">
        <v>2018</v>
      </c>
      <c r="B1050" t="s">
        <v>51</v>
      </c>
      <c r="C1050" t="s">
        <v>41</v>
      </c>
      <c r="D1050" s="1">
        <v>51405</v>
      </c>
      <c r="E1050" s="1">
        <v>739156</v>
      </c>
      <c r="F1050" s="2">
        <v>65554</v>
      </c>
    </row>
    <row r="1051" spans="1:6" hidden="1" x14ac:dyDescent="0.3">
      <c r="A1051">
        <v>2018</v>
      </c>
      <c r="B1051" t="s">
        <v>51</v>
      </c>
      <c r="C1051" t="s">
        <v>42</v>
      </c>
      <c r="D1051" s="1">
        <v>11572</v>
      </c>
      <c r="E1051" s="1">
        <v>104339</v>
      </c>
      <c r="F1051" s="2">
        <v>51052</v>
      </c>
    </row>
    <row r="1052" spans="1:6" hidden="1" x14ac:dyDescent="0.3">
      <c r="A1052">
        <v>2018</v>
      </c>
      <c r="B1052" t="s">
        <v>51</v>
      </c>
      <c r="C1052" t="s">
        <v>43</v>
      </c>
      <c r="D1052" s="1">
        <v>2878</v>
      </c>
      <c r="E1052" s="1">
        <v>15262</v>
      </c>
      <c r="F1052" s="2">
        <v>51025</v>
      </c>
    </row>
    <row r="1053" spans="1:6" hidden="1" x14ac:dyDescent="0.3">
      <c r="A1053">
        <v>2018</v>
      </c>
      <c r="B1053" t="s">
        <v>51</v>
      </c>
      <c r="C1053" t="s">
        <v>44</v>
      </c>
      <c r="D1053" s="1">
        <v>21508</v>
      </c>
      <c r="E1053" s="1">
        <v>197292</v>
      </c>
      <c r="F1053" s="2">
        <v>58050</v>
      </c>
    </row>
    <row r="1054" spans="1:6" hidden="1" x14ac:dyDescent="0.3">
      <c r="A1054">
        <v>2018</v>
      </c>
      <c r="B1054" t="s">
        <v>51</v>
      </c>
      <c r="C1054" t="s">
        <v>45</v>
      </c>
      <c r="D1054" s="1">
        <v>26015</v>
      </c>
      <c r="E1054" s="1">
        <v>199867</v>
      </c>
      <c r="F1054" s="2">
        <v>64432</v>
      </c>
    </row>
    <row r="1055" spans="1:6" hidden="1" x14ac:dyDescent="0.3">
      <c r="A1055">
        <v>2018</v>
      </c>
      <c r="B1055" t="s">
        <v>51</v>
      </c>
      <c r="C1055" t="s">
        <v>46</v>
      </c>
      <c r="D1055" s="1">
        <v>4435</v>
      </c>
      <c r="E1055" s="1">
        <v>40126</v>
      </c>
      <c r="F1055" s="2">
        <v>72255</v>
      </c>
    </row>
    <row r="1056" spans="1:6" hidden="1" x14ac:dyDescent="0.3">
      <c r="A1056">
        <v>2018</v>
      </c>
      <c r="B1056" t="s">
        <v>51</v>
      </c>
      <c r="C1056" t="s">
        <v>47</v>
      </c>
      <c r="D1056" s="1">
        <v>14814</v>
      </c>
      <c r="E1056" s="1">
        <v>122396</v>
      </c>
      <c r="F1056" s="2">
        <v>62063</v>
      </c>
    </row>
    <row r="1057" spans="1:6" hidden="1" x14ac:dyDescent="0.3">
      <c r="A1057">
        <v>2018</v>
      </c>
      <c r="B1057" t="s">
        <v>51</v>
      </c>
      <c r="C1057" t="s">
        <v>48</v>
      </c>
      <c r="D1057" s="1">
        <v>3375</v>
      </c>
      <c r="E1057" s="1">
        <v>20253</v>
      </c>
      <c r="F1057" s="2">
        <v>53554</v>
      </c>
    </row>
    <row r="1058" spans="1:6" x14ac:dyDescent="0.3">
      <c r="A1058">
        <v>2018</v>
      </c>
      <c r="B1058" t="s">
        <v>52</v>
      </c>
      <c r="C1058" t="s">
        <v>1</v>
      </c>
      <c r="D1058" s="1">
        <v>5566</v>
      </c>
      <c r="E1058" s="1">
        <v>266798</v>
      </c>
      <c r="F1058" s="2">
        <v>57068</v>
      </c>
    </row>
    <row r="1059" spans="1:6" hidden="1" x14ac:dyDescent="0.3">
      <c r="A1059">
        <v>2018</v>
      </c>
      <c r="B1059" t="s">
        <v>52</v>
      </c>
      <c r="C1059" t="s">
        <v>2</v>
      </c>
      <c r="D1059" s="1">
        <v>4926</v>
      </c>
      <c r="E1059" s="1">
        <v>169675</v>
      </c>
      <c r="F1059" s="2">
        <v>76139</v>
      </c>
    </row>
    <row r="1060" spans="1:6" hidden="1" x14ac:dyDescent="0.3">
      <c r="A1060">
        <v>2018</v>
      </c>
      <c r="B1060" t="s">
        <v>52</v>
      </c>
      <c r="C1060" t="s">
        <v>3</v>
      </c>
      <c r="D1060" s="1">
        <v>2918</v>
      </c>
      <c r="E1060" s="1">
        <v>160597</v>
      </c>
      <c r="F1060" s="2">
        <v>47984</v>
      </c>
    </row>
    <row r="1061" spans="1:6" hidden="1" x14ac:dyDescent="0.3">
      <c r="A1061">
        <v>2018</v>
      </c>
      <c r="B1061" t="s">
        <v>52</v>
      </c>
      <c r="C1061" t="s">
        <v>4</v>
      </c>
      <c r="D1061" s="1">
        <v>44706</v>
      </c>
      <c r="E1061" s="1">
        <v>1320068</v>
      </c>
      <c r="F1061" s="2">
        <v>95627</v>
      </c>
    </row>
    <row r="1062" spans="1:6" hidden="1" x14ac:dyDescent="0.3">
      <c r="A1062">
        <v>2018</v>
      </c>
      <c r="B1062" t="s">
        <v>52</v>
      </c>
      <c r="C1062" t="s">
        <v>5</v>
      </c>
      <c r="D1062" s="1">
        <v>5804</v>
      </c>
      <c r="E1062" s="1">
        <v>147285</v>
      </c>
      <c r="F1062" s="2">
        <v>70677</v>
      </c>
    </row>
    <row r="1063" spans="1:6" hidden="1" x14ac:dyDescent="0.3">
      <c r="A1063">
        <v>2018</v>
      </c>
      <c r="B1063" t="s">
        <v>52</v>
      </c>
      <c r="C1063" t="s">
        <v>6</v>
      </c>
      <c r="D1063" s="1">
        <v>4408</v>
      </c>
      <c r="E1063" s="1">
        <v>160500</v>
      </c>
      <c r="F1063" s="2">
        <v>82569</v>
      </c>
    </row>
    <row r="1064" spans="1:6" hidden="1" x14ac:dyDescent="0.3">
      <c r="A1064">
        <v>2018</v>
      </c>
      <c r="B1064" t="s">
        <v>52</v>
      </c>
      <c r="C1064" t="s">
        <v>7</v>
      </c>
      <c r="D1064">
        <v>661</v>
      </c>
      <c r="E1064" s="1">
        <v>27077</v>
      </c>
      <c r="F1064" s="2">
        <v>64153</v>
      </c>
    </row>
    <row r="1065" spans="1:6" hidden="1" x14ac:dyDescent="0.3">
      <c r="A1065">
        <v>2018</v>
      </c>
      <c r="B1065" t="s">
        <v>52</v>
      </c>
      <c r="C1065" t="s">
        <v>8</v>
      </c>
      <c r="D1065" s="1">
        <v>20548</v>
      </c>
      <c r="E1065" s="1">
        <v>371590</v>
      </c>
      <c r="F1065" s="2">
        <v>61740</v>
      </c>
    </row>
    <row r="1066" spans="1:6" hidden="1" x14ac:dyDescent="0.3">
      <c r="A1066">
        <v>2018</v>
      </c>
      <c r="B1066" t="s">
        <v>52</v>
      </c>
      <c r="C1066" t="s">
        <v>9</v>
      </c>
      <c r="D1066" s="1">
        <v>9884</v>
      </c>
      <c r="E1066" s="1">
        <v>406818</v>
      </c>
      <c r="F1066" s="2">
        <v>59168</v>
      </c>
    </row>
    <row r="1067" spans="1:6" hidden="1" x14ac:dyDescent="0.3">
      <c r="A1067">
        <v>2018</v>
      </c>
      <c r="B1067" t="s">
        <v>52</v>
      </c>
      <c r="C1067" t="s">
        <v>10</v>
      </c>
      <c r="D1067" s="1">
        <v>2807</v>
      </c>
      <c r="E1067" s="1">
        <v>67792</v>
      </c>
      <c r="F1067" s="2">
        <v>63932</v>
      </c>
    </row>
    <row r="1068" spans="1:6" hidden="1" x14ac:dyDescent="0.3">
      <c r="A1068">
        <v>2018</v>
      </c>
      <c r="B1068" t="s">
        <v>52</v>
      </c>
      <c r="C1068" t="s">
        <v>11</v>
      </c>
      <c r="D1068" s="1">
        <v>17883</v>
      </c>
      <c r="E1068" s="1">
        <v>586130</v>
      </c>
      <c r="F1068" s="2">
        <v>71895</v>
      </c>
    </row>
    <row r="1069" spans="1:6" hidden="1" x14ac:dyDescent="0.3">
      <c r="A1069">
        <v>2018</v>
      </c>
      <c r="B1069" t="s">
        <v>52</v>
      </c>
      <c r="C1069" t="s">
        <v>12</v>
      </c>
      <c r="D1069" s="1">
        <v>8825</v>
      </c>
      <c r="E1069" s="1">
        <v>541836</v>
      </c>
      <c r="F1069" s="2">
        <v>62680</v>
      </c>
    </row>
    <row r="1070" spans="1:6" hidden="1" x14ac:dyDescent="0.3">
      <c r="A1070">
        <v>2018</v>
      </c>
      <c r="B1070" t="s">
        <v>52</v>
      </c>
      <c r="C1070" t="s">
        <v>13</v>
      </c>
      <c r="D1070" s="1">
        <v>4142</v>
      </c>
      <c r="E1070" s="1">
        <v>222586</v>
      </c>
      <c r="F1070" s="2">
        <v>60257</v>
      </c>
    </row>
    <row r="1071" spans="1:6" hidden="1" x14ac:dyDescent="0.3">
      <c r="A1071">
        <v>2018</v>
      </c>
      <c r="B1071" t="s">
        <v>52</v>
      </c>
      <c r="C1071" t="s">
        <v>14</v>
      </c>
      <c r="D1071" s="1">
        <v>3143</v>
      </c>
      <c r="E1071" s="1">
        <v>165056</v>
      </c>
      <c r="F1071" s="2">
        <v>59206</v>
      </c>
    </row>
    <row r="1072" spans="1:6" hidden="1" x14ac:dyDescent="0.3">
      <c r="A1072">
        <v>2018</v>
      </c>
      <c r="B1072" t="s">
        <v>52</v>
      </c>
      <c r="C1072" t="s">
        <v>15</v>
      </c>
      <c r="D1072" s="1">
        <v>4443</v>
      </c>
      <c r="E1072" s="1">
        <v>251454</v>
      </c>
      <c r="F1072" s="2">
        <v>59208</v>
      </c>
    </row>
    <row r="1073" spans="1:6" hidden="1" x14ac:dyDescent="0.3">
      <c r="A1073">
        <v>2018</v>
      </c>
      <c r="B1073" t="s">
        <v>52</v>
      </c>
      <c r="C1073" t="s">
        <v>16</v>
      </c>
      <c r="D1073" s="1">
        <v>4428</v>
      </c>
      <c r="E1073" s="1">
        <v>135510</v>
      </c>
      <c r="F1073" s="2">
        <v>75881</v>
      </c>
    </row>
    <row r="1074" spans="1:6" hidden="1" x14ac:dyDescent="0.3">
      <c r="A1074">
        <v>2018</v>
      </c>
      <c r="B1074" t="s">
        <v>52</v>
      </c>
      <c r="C1074" t="s">
        <v>17</v>
      </c>
      <c r="D1074" s="1">
        <v>1856</v>
      </c>
      <c r="E1074" s="1">
        <v>51836</v>
      </c>
      <c r="F1074" s="2">
        <v>55894</v>
      </c>
    </row>
    <row r="1075" spans="1:6" hidden="1" x14ac:dyDescent="0.3">
      <c r="A1075">
        <v>2018</v>
      </c>
      <c r="B1075" t="s">
        <v>52</v>
      </c>
      <c r="C1075" t="s">
        <v>18</v>
      </c>
      <c r="D1075" s="1">
        <v>4035</v>
      </c>
      <c r="E1075" s="1">
        <v>109683</v>
      </c>
      <c r="F1075" s="2">
        <v>78350</v>
      </c>
    </row>
    <row r="1076" spans="1:6" hidden="1" x14ac:dyDescent="0.3">
      <c r="A1076">
        <v>2018</v>
      </c>
      <c r="B1076" t="s">
        <v>52</v>
      </c>
      <c r="C1076" t="s">
        <v>19</v>
      </c>
      <c r="D1076" s="1">
        <v>6711</v>
      </c>
      <c r="E1076" s="1">
        <v>245091</v>
      </c>
      <c r="F1076" s="2">
        <v>88576</v>
      </c>
    </row>
    <row r="1077" spans="1:6" hidden="1" x14ac:dyDescent="0.3">
      <c r="A1077">
        <v>2018</v>
      </c>
      <c r="B1077" t="s">
        <v>52</v>
      </c>
      <c r="C1077" t="s">
        <v>20</v>
      </c>
      <c r="D1077" s="1">
        <v>16070</v>
      </c>
      <c r="E1077" s="1">
        <v>627751</v>
      </c>
      <c r="F1077" s="2">
        <v>67537</v>
      </c>
    </row>
    <row r="1078" spans="1:6" hidden="1" x14ac:dyDescent="0.3">
      <c r="A1078">
        <v>2018</v>
      </c>
      <c r="B1078" t="s">
        <v>52</v>
      </c>
      <c r="C1078" t="s">
        <v>21</v>
      </c>
      <c r="D1078" s="1">
        <v>8487</v>
      </c>
      <c r="E1078" s="1">
        <v>321908</v>
      </c>
      <c r="F1078" s="2">
        <v>67096</v>
      </c>
    </row>
    <row r="1079" spans="1:6" hidden="1" x14ac:dyDescent="0.3">
      <c r="A1079">
        <v>2018</v>
      </c>
      <c r="B1079" t="s">
        <v>52</v>
      </c>
      <c r="C1079" t="s">
        <v>22</v>
      </c>
      <c r="D1079" s="1">
        <v>2421</v>
      </c>
      <c r="E1079" s="1">
        <v>144816</v>
      </c>
      <c r="F1079" s="2">
        <v>49254</v>
      </c>
    </row>
    <row r="1080" spans="1:6" hidden="1" x14ac:dyDescent="0.3">
      <c r="A1080">
        <v>2018</v>
      </c>
      <c r="B1080" t="s">
        <v>52</v>
      </c>
      <c r="C1080" t="s">
        <v>23</v>
      </c>
      <c r="D1080" s="1">
        <v>6476</v>
      </c>
      <c r="E1080" s="1">
        <v>273163</v>
      </c>
      <c r="F1080" s="2">
        <v>58359</v>
      </c>
    </row>
    <row r="1081" spans="1:6" hidden="1" x14ac:dyDescent="0.3">
      <c r="A1081">
        <v>2018</v>
      </c>
      <c r="B1081" t="s">
        <v>52</v>
      </c>
      <c r="C1081" t="s">
        <v>24</v>
      </c>
      <c r="D1081" s="1">
        <v>1634</v>
      </c>
      <c r="E1081" s="1">
        <v>20560</v>
      </c>
      <c r="F1081" s="2">
        <v>50194</v>
      </c>
    </row>
    <row r="1082" spans="1:6" hidden="1" x14ac:dyDescent="0.3">
      <c r="A1082">
        <v>2018</v>
      </c>
      <c r="B1082" t="s">
        <v>52</v>
      </c>
      <c r="C1082" t="s">
        <v>25</v>
      </c>
      <c r="D1082" s="1">
        <v>1988</v>
      </c>
      <c r="E1082" s="1">
        <v>99807</v>
      </c>
      <c r="F1082" s="2">
        <v>51566</v>
      </c>
    </row>
    <row r="1083" spans="1:6" hidden="1" x14ac:dyDescent="0.3">
      <c r="A1083">
        <v>2018</v>
      </c>
      <c r="B1083" t="s">
        <v>52</v>
      </c>
      <c r="C1083" t="s">
        <v>26</v>
      </c>
      <c r="D1083" s="1">
        <v>2066</v>
      </c>
      <c r="E1083" s="1">
        <v>55405</v>
      </c>
      <c r="F1083" s="2">
        <v>58543</v>
      </c>
    </row>
    <row r="1084" spans="1:6" hidden="1" x14ac:dyDescent="0.3">
      <c r="A1084">
        <v>2018</v>
      </c>
      <c r="B1084" t="s">
        <v>52</v>
      </c>
      <c r="C1084" t="s">
        <v>27</v>
      </c>
      <c r="D1084" s="1">
        <v>2032</v>
      </c>
      <c r="E1084" s="1">
        <v>70582</v>
      </c>
      <c r="F1084" s="2">
        <v>71722</v>
      </c>
    </row>
    <row r="1085" spans="1:6" hidden="1" x14ac:dyDescent="0.3">
      <c r="A1085">
        <v>2018</v>
      </c>
      <c r="B1085" t="s">
        <v>52</v>
      </c>
      <c r="C1085" t="s">
        <v>28</v>
      </c>
      <c r="D1085" s="1">
        <v>8976</v>
      </c>
      <c r="E1085" s="1">
        <v>245593</v>
      </c>
      <c r="F1085" s="2">
        <v>80088</v>
      </c>
    </row>
    <row r="1086" spans="1:6" hidden="1" x14ac:dyDescent="0.3">
      <c r="A1086">
        <v>2018</v>
      </c>
      <c r="B1086" t="s">
        <v>52</v>
      </c>
      <c r="C1086" t="s">
        <v>29</v>
      </c>
      <c r="D1086" s="1">
        <v>1768</v>
      </c>
      <c r="E1086" s="1">
        <v>27145</v>
      </c>
      <c r="F1086" s="2">
        <v>53139</v>
      </c>
    </row>
    <row r="1087" spans="1:6" hidden="1" x14ac:dyDescent="0.3">
      <c r="A1087">
        <v>2018</v>
      </c>
      <c r="B1087" t="s">
        <v>52</v>
      </c>
      <c r="C1087" t="s">
        <v>30</v>
      </c>
      <c r="D1087" s="1">
        <v>16910</v>
      </c>
      <c r="E1087" s="1">
        <v>441590</v>
      </c>
      <c r="F1087" s="2">
        <v>67614</v>
      </c>
    </row>
    <row r="1088" spans="1:6" hidden="1" x14ac:dyDescent="0.3">
      <c r="A1088">
        <v>2018</v>
      </c>
      <c r="B1088" t="s">
        <v>52</v>
      </c>
      <c r="C1088" t="s">
        <v>31</v>
      </c>
      <c r="D1088" s="1">
        <v>10219</v>
      </c>
      <c r="E1088" s="1">
        <v>474932</v>
      </c>
      <c r="F1088" s="2">
        <v>59827</v>
      </c>
    </row>
    <row r="1089" spans="1:6" hidden="1" x14ac:dyDescent="0.3">
      <c r="A1089">
        <v>2018</v>
      </c>
      <c r="B1089" t="s">
        <v>52</v>
      </c>
      <c r="C1089" t="s">
        <v>32</v>
      </c>
      <c r="D1089">
        <v>807</v>
      </c>
      <c r="E1089" s="1">
        <v>25906</v>
      </c>
      <c r="F1089" s="2">
        <v>53882</v>
      </c>
    </row>
    <row r="1090" spans="1:6" hidden="1" x14ac:dyDescent="0.3">
      <c r="A1090">
        <v>2018</v>
      </c>
      <c r="B1090" t="s">
        <v>52</v>
      </c>
      <c r="C1090" t="s">
        <v>33</v>
      </c>
      <c r="D1090" s="1">
        <v>15409</v>
      </c>
      <c r="E1090" s="1">
        <v>698950</v>
      </c>
      <c r="F1090" s="2">
        <v>61487</v>
      </c>
    </row>
    <row r="1091" spans="1:6" hidden="1" x14ac:dyDescent="0.3">
      <c r="A1091">
        <v>2018</v>
      </c>
      <c r="B1091" t="s">
        <v>52</v>
      </c>
      <c r="C1091" t="s">
        <v>34</v>
      </c>
      <c r="D1091" s="1">
        <v>4164</v>
      </c>
      <c r="E1091" s="1">
        <v>137739</v>
      </c>
      <c r="F1091" s="2">
        <v>58770</v>
      </c>
    </row>
    <row r="1092" spans="1:6" hidden="1" x14ac:dyDescent="0.3">
      <c r="A1092">
        <v>2018</v>
      </c>
      <c r="B1092" t="s">
        <v>52</v>
      </c>
      <c r="C1092" t="s">
        <v>35</v>
      </c>
      <c r="D1092" s="1">
        <v>6240</v>
      </c>
      <c r="E1092" s="1">
        <v>194693</v>
      </c>
      <c r="F1092" s="2">
        <v>70641</v>
      </c>
    </row>
    <row r="1093" spans="1:6" hidden="1" x14ac:dyDescent="0.3">
      <c r="A1093">
        <v>2018</v>
      </c>
      <c r="B1093" t="s">
        <v>52</v>
      </c>
      <c r="C1093" t="s">
        <v>36</v>
      </c>
      <c r="D1093" s="1">
        <v>14407</v>
      </c>
      <c r="E1093" s="1">
        <v>569811</v>
      </c>
      <c r="F1093" s="2">
        <v>62561</v>
      </c>
    </row>
    <row r="1094" spans="1:6" hidden="1" x14ac:dyDescent="0.3">
      <c r="A1094">
        <v>2018</v>
      </c>
      <c r="B1094" t="s">
        <v>52</v>
      </c>
      <c r="C1094" t="s">
        <v>37</v>
      </c>
      <c r="D1094" s="1">
        <v>1572</v>
      </c>
      <c r="E1094" s="1">
        <v>40340</v>
      </c>
      <c r="F1094" s="2">
        <v>58468</v>
      </c>
    </row>
    <row r="1095" spans="1:6" hidden="1" x14ac:dyDescent="0.3">
      <c r="A1095">
        <v>2018</v>
      </c>
      <c r="B1095" t="s">
        <v>52</v>
      </c>
      <c r="C1095" t="s">
        <v>38</v>
      </c>
      <c r="D1095" s="1">
        <v>6087</v>
      </c>
      <c r="E1095" s="1">
        <v>249719</v>
      </c>
      <c r="F1095" s="2">
        <v>59522</v>
      </c>
    </row>
    <row r="1096" spans="1:6" hidden="1" x14ac:dyDescent="0.3">
      <c r="A1096">
        <v>2018</v>
      </c>
      <c r="B1096" t="s">
        <v>52</v>
      </c>
      <c r="C1096" t="s">
        <v>39</v>
      </c>
      <c r="D1096" s="1">
        <v>1084</v>
      </c>
      <c r="E1096" s="1">
        <v>44442</v>
      </c>
      <c r="F1096" s="2">
        <v>49320</v>
      </c>
    </row>
    <row r="1097" spans="1:6" hidden="1" x14ac:dyDescent="0.3">
      <c r="A1097">
        <v>2018</v>
      </c>
      <c r="B1097" t="s">
        <v>52</v>
      </c>
      <c r="C1097" t="s">
        <v>40</v>
      </c>
      <c r="D1097" s="1">
        <v>7051</v>
      </c>
      <c r="E1097" s="1">
        <v>351073</v>
      </c>
      <c r="F1097" s="2">
        <v>59495</v>
      </c>
    </row>
    <row r="1098" spans="1:6" hidden="1" x14ac:dyDescent="0.3">
      <c r="A1098">
        <v>2018</v>
      </c>
      <c r="B1098" t="s">
        <v>52</v>
      </c>
      <c r="C1098" t="s">
        <v>41</v>
      </c>
      <c r="D1098" s="1">
        <v>24758</v>
      </c>
      <c r="E1098" s="1">
        <v>879509</v>
      </c>
      <c r="F1098" s="2">
        <v>77648</v>
      </c>
    </row>
    <row r="1099" spans="1:6" hidden="1" x14ac:dyDescent="0.3">
      <c r="A1099">
        <v>2018</v>
      </c>
      <c r="B1099" t="s">
        <v>52</v>
      </c>
      <c r="C1099" t="s">
        <v>42</v>
      </c>
      <c r="D1099" s="1">
        <v>4386</v>
      </c>
      <c r="E1099" s="1">
        <v>132149</v>
      </c>
      <c r="F1099" s="2">
        <v>58006</v>
      </c>
    </row>
    <row r="1100" spans="1:6" hidden="1" x14ac:dyDescent="0.3">
      <c r="A1100">
        <v>2018</v>
      </c>
      <c r="B1100" t="s">
        <v>52</v>
      </c>
      <c r="C1100" t="s">
        <v>43</v>
      </c>
      <c r="D1100" s="1">
        <v>1108</v>
      </c>
      <c r="E1100" s="1">
        <v>29827</v>
      </c>
      <c r="F1100" s="2">
        <v>59390</v>
      </c>
    </row>
    <row r="1101" spans="1:6" hidden="1" x14ac:dyDescent="0.3">
      <c r="A1101">
        <v>2018</v>
      </c>
      <c r="B1101" t="s">
        <v>52</v>
      </c>
      <c r="C1101" t="s">
        <v>44</v>
      </c>
      <c r="D1101" s="1">
        <v>6750</v>
      </c>
      <c r="E1101" s="1">
        <v>238645</v>
      </c>
      <c r="F1101" s="2">
        <v>59974</v>
      </c>
    </row>
    <row r="1102" spans="1:6" hidden="1" x14ac:dyDescent="0.3">
      <c r="A1102">
        <v>2018</v>
      </c>
      <c r="B1102" t="s">
        <v>52</v>
      </c>
      <c r="C1102" t="s">
        <v>45</v>
      </c>
      <c r="D1102" s="1">
        <v>7798</v>
      </c>
      <c r="E1102" s="1">
        <v>284112</v>
      </c>
      <c r="F1102" s="2">
        <v>79321</v>
      </c>
    </row>
    <row r="1103" spans="1:6" hidden="1" x14ac:dyDescent="0.3">
      <c r="A1103">
        <v>2018</v>
      </c>
      <c r="B1103" t="s">
        <v>52</v>
      </c>
      <c r="C1103" t="s">
        <v>46</v>
      </c>
      <c r="D1103" s="1">
        <v>1268</v>
      </c>
      <c r="E1103" s="1">
        <v>46952</v>
      </c>
      <c r="F1103" s="2">
        <v>60459</v>
      </c>
    </row>
    <row r="1104" spans="1:6" hidden="1" x14ac:dyDescent="0.3">
      <c r="A1104">
        <v>2018</v>
      </c>
      <c r="B1104" t="s">
        <v>52</v>
      </c>
      <c r="C1104" t="s">
        <v>47</v>
      </c>
      <c r="D1104" s="1">
        <v>9432</v>
      </c>
      <c r="E1104" s="1">
        <v>475510</v>
      </c>
      <c r="F1104" s="2">
        <v>58047</v>
      </c>
    </row>
    <row r="1105" spans="1:6" hidden="1" x14ac:dyDescent="0.3">
      <c r="A1105">
        <v>2018</v>
      </c>
      <c r="B1105" t="s">
        <v>52</v>
      </c>
      <c r="C1105" t="s">
        <v>48</v>
      </c>
      <c r="D1105">
        <v>600</v>
      </c>
      <c r="E1105" s="1">
        <v>9721</v>
      </c>
      <c r="F1105" s="2">
        <v>67060</v>
      </c>
    </row>
    <row r="1106" spans="1:6" x14ac:dyDescent="0.3">
      <c r="A1106">
        <v>2018</v>
      </c>
      <c r="B1106" t="s">
        <v>54</v>
      </c>
      <c r="C1106" t="s">
        <v>1</v>
      </c>
      <c r="D1106" s="1">
        <v>32481</v>
      </c>
      <c r="E1106" s="1">
        <v>377561</v>
      </c>
      <c r="F1106" s="2">
        <v>41970</v>
      </c>
    </row>
    <row r="1107" spans="1:6" hidden="1" x14ac:dyDescent="0.3">
      <c r="A1107">
        <v>2018</v>
      </c>
      <c r="B1107" t="s">
        <v>54</v>
      </c>
      <c r="C1107" t="s">
        <v>2</v>
      </c>
      <c r="D1107" s="1">
        <v>31775</v>
      </c>
      <c r="E1107" s="1">
        <v>532318</v>
      </c>
      <c r="F1107" s="2">
        <v>46734</v>
      </c>
    </row>
    <row r="1108" spans="1:6" hidden="1" x14ac:dyDescent="0.3">
      <c r="A1108">
        <v>2018</v>
      </c>
      <c r="B1108" t="s">
        <v>54</v>
      </c>
      <c r="C1108" t="s">
        <v>3</v>
      </c>
      <c r="D1108" s="1">
        <v>21642</v>
      </c>
      <c r="E1108" s="1">
        <v>248584</v>
      </c>
      <c r="F1108" s="2">
        <v>41450</v>
      </c>
    </row>
    <row r="1109" spans="1:6" hidden="1" x14ac:dyDescent="0.3">
      <c r="A1109">
        <v>2018</v>
      </c>
      <c r="B1109" t="s">
        <v>54</v>
      </c>
      <c r="C1109" t="s">
        <v>4</v>
      </c>
      <c r="D1109" s="1">
        <v>196511</v>
      </c>
      <c r="E1109" s="1">
        <v>3033009</v>
      </c>
      <c r="F1109" s="2">
        <v>52020</v>
      </c>
    </row>
    <row r="1110" spans="1:6" hidden="1" x14ac:dyDescent="0.3">
      <c r="A1110">
        <v>2018</v>
      </c>
      <c r="B1110" t="s">
        <v>54</v>
      </c>
      <c r="C1110" t="s">
        <v>5</v>
      </c>
      <c r="D1110" s="1">
        <v>35891</v>
      </c>
      <c r="E1110" s="1">
        <v>466602</v>
      </c>
      <c r="F1110" s="2">
        <v>50043</v>
      </c>
    </row>
    <row r="1111" spans="1:6" hidden="1" x14ac:dyDescent="0.3">
      <c r="A1111">
        <v>2018</v>
      </c>
      <c r="B1111" t="s">
        <v>54</v>
      </c>
      <c r="C1111" t="s">
        <v>6</v>
      </c>
      <c r="D1111" s="1">
        <v>24902</v>
      </c>
      <c r="E1111" s="1">
        <v>296173</v>
      </c>
      <c r="F1111" s="2">
        <v>51041</v>
      </c>
    </row>
    <row r="1112" spans="1:6" hidden="1" x14ac:dyDescent="0.3">
      <c r="A1112">
        <v>2018</v>
      </c>
      <c r="B1112" t="s">
        <v>54</v>
      </c>
      <c r="C1112" t="s">
        <v>7</v>
      </c>
      <c r="D1112" s="1">
        <v>6850</v>
      </c>
      <c r="E1112" s="1">
        <v>79300</v>
      </c>
      <c r="F1112" s="2">
        <v>40843</v>
      </c>
    </row>
    <row r="1113" spans="1:6" hidden="1" x14ac:dyDescent="0.3">
      <c r="A1113">
        <v>2018</v>
      </c>
      <c r="B1113" t="s">
        <v>54</v>
      </c>
      <c r="C1113" t="s">
        <v>8</v>
      </c>
      <c r="D1113" s="1">
        <v>139486</v>
      </c>
      <c r="E1113" s="1">
        <v>1772605</v>
      </c>
      <c r="F1113" s="2">
        <v>44766</v>
      </c>
    </row>
    <row r="1114" spans="1:6" hidden="1" x14ac:dyDescent="0.3">
      <c r="A1114">
        <v>2018</v>
      </c>
      <c r="B1114" t="s">
        <v>54</v>
      </c>
      <c r="C1114" t="s">
        <v>9</v>
      </c>
      <c r="D1114" s="1">
        <v>60996</v>
      </c>
      <c r="E1114" s="1">
        <v>934259</v>
      </c>
      <c r="F1114" s="2">
        <v>49352</v>
      </c>
    </row>
    <row r="1115" spans="1:6" hidden="1" x14ac:dyDescent="0.3">
      <c r="A1115">
        <v>2018</v>
      </c>
      <c r="B1115" t="s">
        <v>54</v>
      </c>
      <c r="C1115" t="s">
        <v>10</v>
      </c>
      <c r="D1115" s="1">
        <v>11969</v>
      </c>
      <c r="E1115" s="1">
        <v>139473</v>
      </c>
      <c r="F1115" s="2">
        <v>39972</v>
      </c>
    </row>
    <row r="1116" spans="1:6" hidden="1" x14ac:dyDescent="0.3">
      <c r="A1116">
        <v>2018</v>
      </c>
      <c r="B1116" t="s">
        <v>54</v>
      </c>
      <c r="C1116" t="s">
        <v>11</v>
      </c>
      <c r="D1116" s="1">
        <v>78063</v>
      </c>
      <c r="E1116" s="1">
        <v>1192654</v>
      </c>
      <c r="F1116" s="2">
        <v>51570</v>
      </c>
    </row>
    <row r="1117" spans="1:6" hidden="1" x14ac:dyDescent="0.3">
      <c r="A1117">
        <v>2018</v>
      </c>
      <c r="B1117" t="s">
        <v>54</v>
      </c>
      <c r="C1117" t="s">
        <v>12</v>
      </c>
      <c r="D1117" s="1">
        <v>40681</v>
      </c>
      <c r="E1117" s="1">
        <v>591234</v>
      </c>
      <c r="F1117" s="2">
        <v>42092</v>
      </c>
    </row>
    <row r="1118" spans="1:6" hidden="1" x14ac:dyDescent="0.3">
      <c r="A1118">
        <v>2018</v>
      </c>
      <c r="B1118" t="s">
        <v>54</v>
      </c>
      <c r="C1118" t="s">
        <v>13</v>
      </c>
      <c r="D1118" s="1">
        <v>23521</v>
      </c>
      <c r="E1118" s="1">
        <v>309603</v>
      </c>
      <c r="F1118" s="2">
        <v>40539</v>
      </c>
    </row>
    <row r="1119" spans="1:6" hidden="1" x14ac:dyDescent="0.3">
      <c r="A1119">
        <v>2018</v>
      </c>
      <c r="B1119" t="s">
        <v>54</v>
      </c>
      <c r="C1119" t="s">
        <v>14</v>
      </c>
      <c r="D1119" s="1">
        <v>20370</v>
      </c>
      <c r="E1119" s="1">
        <v>263858</v>
      </c>
      <c r="F1119" s="2">
        <v>42235</v>
      </c>
    </row>
    <row r="1120" spans="1:6" hidden="1" x14ac:dyDescent="0.3">
      <c r="A1120">
        <v>2018</v>
      </c>
      <c r="B1120" t="s">
        <v>54</v>
      </c>
      <c r="C1120" t="s">
        <v>15</v>
      </c>
      <c r="D1120" s="1">
        <v>28056</v>
      </c>
      <c r="E1120" s="1">
        <v>399946</v>
      </c>
      <c r="F1120" s="2">
        <v>42623</v>
      </c>
    </row>
    <row r="1121" spans="1:6" hidden="1" x14ac:dyDescent="0.3">
      <c r="A1121">
        <v>2018</v>
      </c>
      <c r="B1121" t="s">
        <v>54</v>
      </c>
      <c r="C1121" t="s">
        <v>16</v>
      </c>
      <c r="D1121" s="1">
        <v>30545</v>
      </c>
      <c r="E1121" s="1">
        <v>377555</v>
      </c>
      <c r="F1121" s="2">
        <v>42196</v>
      </c>
    </row>
    <row r="1122" spans="1:6" hidden="1" x14ac:dyDescent="0.3">
      <c r="A1122">
        <v>2018</v>
      </c>
      <c r="B1122" t="s">
        <v>54</v>
      </c>
      <c r="C1122" t="s">
        <v>17</v>
      </c>
      <c r="D1122" s="1">
        <v>10761</v>
      </c>
      <c r="E1122" s="1">
        <v>118191</v>
      </c>
      <c r="F1122" s="2">
        <v>37589</v>
      </c>
    </row>
    <row r="1123" spans="1:6" hidden="1" x14ac:dyDescent="0.3">
      <c r="A1123">
        <v>2018</v>
      </c>
      <c r="B1123" t="s">
        <v>54</v>
      </c>
      <c r="C1123" t="s">
        <v>18</v>
      </c>
      <c r="D1123" s="1">
        <v>32767</v>
      </c>
      <c r="E1123" s="1">
        <v>462590</v>
      </c>
      <c r="F1123" s="2">
        <v>46648</v>
      </c>
    </row>
    <row r="1124" spans="1:6" hidden="1" x14ac:dyDescent="0.3">
      <c r="A1124">
        <v>2018</v>
      </c>
      <c r="B1124" t="s">
        <v>54</v>
      </c>
      <c r="C1124" t="s">
        <v>19</v>
      </c>
      <c r="D1124" s="1">
        <v>42171</v>
      </c>
      <c r="E1124" s="1">
        <v>577061</v>
      </c>
      <c r="F1124" s="2">
        <v>52937</v>
      </c>
    </row>
    <row r="1125" spans="1:6" hidden="1" x14ac:dyDescent="0.3">
      <c r="A1125">
        <v>2018</v>
      </c>
      <c r="B1125" t="s">
        <v>54</v>
      </c>
      <c r="C1125" t="s">
        <v>20</v>
      </c>
      <c r="D1125" s="1">
        <v>52459</v>
      </c>
      <c r="E1125" s="1">
        <v>786892</v>
      </c>
      <c r="F1125" s="2">
        <v>47200</v>
      </c>
    </row>
    <row r="1126" spans="1:6" hidden="1" x14ac:dyDescent="0.3">
      <c r="A1126">
        <v>2018</v>
      </c>
      <c r="B1126" t="s">
        <v>54</v>
      </c>
      <c r="C1126" t="s">
        <v>21</v>
      </c>
      <c r="D1126" s="1">
        <v>37272</v>
      </c>
      <c r="E1126" s="1">
        <v>531669</v>
      </c>
      <c r="F1126" s="2">
        <v>49570</v>
      </c>
    </row>
    <row r="1127" spans="1:6" hidden="1" x14ac:dyDescent="0.3">
      <c r="A1127">
        <v>2018</v>
      </c>
      <c r="B1127" t="s">
        <v>54</v>
      </c>
      <c r="C1127" t="s">
        <v>22</v>
      </c>
      <c r="D1127" s="1">
        <v>19763</v>
      </c>
      <c r="E1127" s="1">
        <v>229107</v>
      </c>
      <c r="F1127" s="2">
        <v>36497</v>
      </c>
    </row>
    <row r="1128" spans="1:6" hidden="1" x14ac:dyDescent="0.3">
      <c r="A1128">
        <v>2018</v>
      </c>
      <c r="B1128" t="s">
        <v>54</v>
      </c>
      <c r="C1128" t="s">
        <v>23</v>
      </c>
      <c r="D1128" s="1">
        <v>38808</v>
      </c>
      <c r="E1128" s="1">
        <v>537150</v>
      </c>
      <c r="F1128" s="2">
        <v>42469</v>
      </c>
    </row>
    <row r="1129" spans="1:6" hidden="1" x14ac:dyDescent="0.3">
      <c r="A1129">
        <v>2018</v>
      </c>
      <c r="B1129" t="s">
        <v>54</v>
      </c>
      <c r="C1129" t="s">
        <v>24</v>
      </c>
      <c r="D1129" s="1">
        <v>9250</v>
      </c>
      <c r="E1129" s="1">
        <v>91355</v>
      </c>
      <c r="F1129" s="2">
        <v>39170</v>
      </c>
    </row>
    <row r="1130" spans="1:6" hidden="1" x14ac:dyDescent="0.3">
      <c r="A1130">
        <v>2018</v>
      </c>
      <c r="B1130" t="s">
        <v>54</v>
      </c>
      <c r="C1130" t="s">
        <v>25</v>
      </c>
      <c r="D1130" s="1">
        <v>14923</v>
      </c>
      <c r="E1130" s="1">
        <v>189793</v>
      </c>
      <c r="F1130" s="2">
        <v>39891</v>
      </c>
    </row>
    <row r="1131" spans="1:6" hidden="1" x14ac:dyDescent="0.3">
      <c r="A1131">
        <v>2018</v>
      </c>
      <c r="B1131" t="s">
        <v>54</v>
      </c>
      <c r="C1131" t="s">
        <v>26</v>
      </c>
      <c r="D1131" s="1">
        <v>15829</v>
      </c>
      <c r="E1131" s="1">
        <v>254417</v>
      </c>
      <c r="F1131" s="2">
        <v>44190</v>
      </c>
    </row>
    <row r="1132" spans="1:6" hidden="1" x14ac:dyDescent="0.3">
      <c r="A1132">
        <v>2018</v>
      </c>
      <c r="B1132" t="s">
        <v>54</v>
      </c>
      <c r="C1132" t="s">
        <v>27</v>
      </c>
      <c r="D1132" s="1">
        <v>12509</v>
      </c>
      <c r="E1132" s="1">
        <v>139183</v>
      </c>
      <c r="F1132" s="2">
        <v>47777</v>
      </c>
    </row>
    <row r="1133" spans="1:6" hidden="1" x14ac:dyDescent="0.3">
      <c r="A1133">
        <v>2018</v>
      </c>
      <c r="B1133" t="s">
        <v>54</v>
      </c>
      <c r="C1133" t="s">
        <v>28</v>
      </c>
      <c r="D1133" s="1">
        <v>54238</v>
      </c>
      <c r="E1133" s="1">
        <v>876344</v>
      </c>
      <c r="F1133" s="2">
        <v>53723</v>
      </c>
    </row>
    <row r="1134" spans="1:6" hidden="1" x14ac:dyDescent="0.3">
      <c r="A1134">
        <v>2018</v>
      </c>
      <c r="B1134" t="s">
        <v>54</v>
      </c>
      <c r="C1134" t="s">
        <v>29</v>
      </c>
      <c r="D1134" s="1">
        <v>10758</v>
      </c>
      <c r="E1134" s="1">
        <v>135970</v>
      </c>
      <c r="F1134" s="2">
        <v>38078</v>
      </c>
    </row>
    <row r="1135" spans="1:6" hidden="1" x14ac:dyDescent="0.3">
      <c r="A1135">
        <v>2018</v>
      </c>
      <c r="B1135" t="s">
        <v>54</v>
      </c>
      <c r="C1135" t="s">
        <v>30</v>
      </c>
      <c r="D1135" s="1">
        <v>123741</v>
      </c>
      <c r="E1135" s="1">
        <v>1554768</v>
      </c>
      <c r="F1135" s="2">
        <v>51832</v>
      </c>
    </row>
    <row r="1136" spans="1:6" hidden="1" x14ac:dyDescent="0.3">
      <c r="A1136">
        <v>2018</v>
      </c>
      <c r="B1136" t="s">
        <v>54</v>
      </c>
      <c r="C1136" t="s">
        <v>31</v>
      </c>
      <c r="D1136" s="1">
        <v>61525</v>
      </c>
      <c r="E1136" s="1">
        <v>830550</v>
      </c>
      <c r="F1136" s="2">
        <v>43092</v>
      </c>
    </row>
    <row r="1137" spans="1:6" hidden="1" x14ac:dyDescent="0.3">
      <c r="A1137">
        <v>2018</v>
      </c>
      <c r="B1137" t="s">
        <v>54</v>
      </c>
      <c r="C1137" t="s">
        <v>32</v>
      </c>
      <c r="D1137" s="1">
        <v>7753</v>
      </c>
      <c r="E1137" s="1">
        <v>91635</v>
      </c>
      <c r="F1137" s="2">
        <v>49819</v>
      </c>
    </row>
    <row r="1138" spans="1:6" hidden="1" x14ac:dyDescent="0.3">
      <c r="A1138">
        <v>2018</v>
      </c>
      <c r="B1138" t="s">
        <v>54</v>
      </c>
      <c r="C1138" t="s">
        <v>33</v>
      </c>
      <c r="D1138" s="1">
        <v>68615</v>
      </c>
      <c r="E1138" s="1">
        <v>1017249</v>
      </c>
      <c r="F1138" s="2">
        <v>44247</v>
      </c>
    </row>
    <row r="1139" spans="1:6" hidden="1" x14ac:dyDescent="0.3">
      <c r="A1139">
        <v>2018</v>
      </c>
      <c r="B1139" t="s">
        <v>54</v>
      </c>
      <c r="C1139" t="s">
        <v>34</v>
      </c>
      <c r="D1139" s="1">
        <v>23748</v>
      </c>
      <c r="E1139" s="1">
        <v>297631</v>
      </c>
      <c r="F1139" s="2">
        <v>41554</v>
      </c>
    </row>
    <row r="1140" spans="1:6" hidden="1" x14ac:dyDescent="0.3">
      <c r="A1140">
        <v>2018</v>
      </c>
      <c r="B1140" t="s">
        <v>54</v>
      </c>
      <c r="C1140" t="s">
        <v>35</v>
      </c>
      <c r="D1140" s="1">
        <v>26503</v>
      </c>
      <c r="E1140" s="1">
        <v>349656</v>
      </c>
      <c r="F1140" s="2">
        <v>44347</v>
      </c>
    </row>
    <row r="1141" spans="1:6" hidden="1" x14ac:dyDescent="0.3">
      <c r="A1141">
        <v>2018</v>
      </c>
      <c r="B1141" t="s">
        <v>54</v>
      </c>
      <c r="C1141" t="s">
        <v>36</v>
      </c>
      <c r="D1141" s="1">
        <v>74845</v>
      </c>
      <c r="E1141" s="1">
        <v>1117054</v>
      </c>
      <c r="F1141" s="2">
        <v>45000</v>
      </c>
    </row>
    <row r="1142" spans="1:6" hidden="1" x14ac:dyDescent="0.3">
      <c r="A1142">
        <v>2018</v>
      </c>
      <c r="B1142" t="s">
        <v>54</v>
      </c>
      <c r="C1142" t="s">
        <v>37</v>
      </c>
      <c r="D1142" s="1">
        <v>7658</v>
      </c>
      <c r="E1142" s="1">
        <v>76762</v>
      </c>
      <c r="F1142" s="2">
        <v>43902</v>
      </c>
    </row>
    <row r="1143" spans="1:6" hidden="1" x14ac:dyDescent="0.3">
      <c r="A1143">
        <v>2018</v>
      </c>
      <c r="B1143" t="s">
        <v>54</v>
      </c>
      <c r="C1143" t="s">
        <v>38</v>
      </c>
      <c r="D1143" s="1">
        <v>30013</v>
      </c>
      <c r="E1143" s="1">
        <v>402308</v>
      </c>
      <c r="F1143" s="2">
        <v>39429</v>
      </c>
    </row>
    <row r="1144" spans="1:6" hidden="1" x14ac:dyDescent="0.3">
      <c r="A1144">
        <v>2018</v>
      </c>
      <c r="B1144" t="s">
        <v>54</v>
      </c>
      <c r="C1144" t="s">
        <v>39</v>
      </c>
      <c r="D1144" s="1">
        <v>8059</v>
      </c>
      <c r="E1144" s="1">
        <v>85734</v>
      </c>
      <c r="F1144" s="2">
        <v>39650</v>
      </c>
    </row>
    <row r="1145" spans="1:6" hidden="1" x14ac:dyDescent="0.3">
      <c r="A1145">
        <v>2018</v>
      </c>
      <c r="B1145" t="s">
        <v>54</v>
      </c>
      <c r="C1145" t="s">
        <v>40</v>
      </c>
      <c r="D1145" s="1">
        <v>40040</v>
      </c>
      <c r="E1145" s="1">
        <v>623566</v>
      </c>
      <c r="F1145" s="2">
        <v>46137</v>
      </c>
    </row>
    <row r="1146" spans="1:6" hidden="1" x14ac:dyDescent="0.3">
      <c r="A1146">
        <v>2018</v>
      </c>
      <c r="B1146" t="s">
        <v>54</v>
      </c>
      <c r="C1146" t="s">
        <v>41</v>
      </c>
      <c r="D1146" s="1">
        <v>147447</v>
      </c>
      <c r="E1146" s="1">
        <v>2465009</v>
      </c>
      <c r="F1146" s="2">
        <v>52337</v>
      </c>
    </row>
    <row r="1147" spans="1:6" hidden="1" x14ac:dyDescent="0.3">
      <c r="A1147">
        <v>2018</v>
      </c>
      <c r="B1147" t="s">
        <v>54</v>
      </c>
      <c r="C1147" t="s">
        <v>42</v>
      </c>
      <c r="D1147" s="1">
        <v>19531</v>
      </c>
      <c r="E1147" s="1">
        <v>284283</v>
      </c>
      <c r="F1147" s="2">
        <v>44163</v>
      </c>
    </row>
    <row r="1148" spans="1:6" hidden="1" x14ac:dyDescent="0.3">
      <c r="A1148">
        <v>2018</v>
      </c>
      <c r="B1148" t="s">
        <v>54</v>
      </c>
      <c r="C1148" t="s">
        <v>43</v>
      </c>
      <c r="D1148" s="1">
        <v>5084</v>
      </c>
      <c r="E1148" s="1">
        <v>54476</v>
      </c>
      <c r="F1148" s="2">
        <v>40351</v>
      </c>
    </row>
    <row r="1149" spans="1:6" hidden="1" x14ac:dyDescent="0.3">
      <c r="A1149">
        <v>2018</v>
      </c>
      <c r="B1149" t="s">
        <v>54</v>
      </c>
      <c r="C1149" t="s">
        <v>44</v>
      </c>
      <c r="D1149" s="1">
        <v>43180</v>
      </c>
      <c r="E1149" s="1">
        <v>650233</v>
      </c>
      <c r="F1149" s="2">
        <v>43886</v>
      </c>
    </row>
    <row r="1150" spans="1:6" hidden="1" x14ac:dyDescent="0.3">
      <c r="A1150">
        <v>2018</v>
      </c>
      <c r="B1150" t="s">
        <v>54</v>
      </c>
      <c r="C1150" t="s">
        <v>45</v>
      </c>
      <c r="D1150" s="1">
        <v>39324</v>
      </c>
      <c r="E1150" s="1">
        <v>621384</v>
      </c>
      <c r="F1150" s="2">
        <v>63994</v>
      </c>
    </row>
    <row r="1151" spans="1:6" hidden="1" x14ac:dyDescent="0.3">
      <c r="A1151">
        <v>2018</v>
      </c>
      <c r="B1151" t="s">
        <v>54</v>
      </c>
      <c r="C1151" t="s">
        <v>46</v>
      </c>
      <c r="D1151" s="1">
        <v>10925</v>
      </c>
      <c r="E1151" s="1">
        <v>128211</v>
      </c>
      <c r="F1151" s="2">
        <v>38698</v>
      </c>
    </row>
    <row r="1152" spans="1:6" hidden="1" x14ac:dyDescent="0.3">
      <c r="A1152">
        <v>2018</v>
      </c>
      <c r="B1152" t="s">
        <v>54</v>
      </c>
      <c r="C1152" t="s">
        <v>47</v>
      </c>
      <c r="D1152" s="1">
        <v>36496</v>
      </c>
      <c r="E1152" s="1">
        <v>541333</v>
      </c>
      <c r="F1152" s="2">
        <v>41512</v>
      </c>
    </row>
    <row r="1153" spans="1:6" hidden="1" x14ac:dyDescent="0.3">
      <c r="A1153">
        <v>2018</v>
      </c>
      <c r="B1153" t="s">
        <v>54</v>
      </c>
      <c r="C1153" t="s">
        <v>48</v>
      </c>
      <c r="D1153" s="1">
        <v>4830</v>
      </c>
      <c r="E1153" s="1">
        <v>49819</v>
      </c>
      <c r="F1153" s="2">
        <v>42737</v>
      </c>
    </row>
    <row r="1154" spans="1:6" x14ac:dyDescent="0.3">
      <c r="A1154">
        <v>2018</v>
      </c>
      <c r="B1154" t="s">
        <v>53</v>
      </c>
      <c r="C1154" t="s">
        <v>1</v>
      </c>
      <c r="D1154" s="1">
        <v>2168</v>
      </c>
      <c r="E1154" s="1">
        <v>21030</v>
      </c>
      <c r="F1154" s="2">
        <v>60025</v>
      </c>
    </row>
    <row r="1155" spans="1:6" hidden="1" x14ac:dyDescent="0.3">
      <c r="A1155">
        <v>2018</v>
      </c>
      <c r="B1155" t="s">
        <v>53</v>
      </c>
      <c r="C1155" t="s">
        <v>2</v>
      </c>
      <c r="D1155" s="1">
        <v>3113</v>
      </c>
      <c r="E1155" s="1">
        <v>47340</v>
      </c>
      <c r="F1155" s="2">
        <v>75499</v>
      </c>
    </row>
    <row r="1156" spans="1:6" hidden="1" x14ac:dyDescent="0.3">
      <c r="A1156">
        <v>2018</v>
      </c>
      <c r="B1156" t="s">
        <v>53</v>
      </c>
      <c r="C1156" t="s">
        <v>3</v>
      </c>
      <c r="D1156" s="1">
        <v>1210</v>
      </c>
      <c r="E1156" s="1">
        <v>10913</v>
      </c>
      <c r="F1156" s="2">
        <v>53828</v>
      </c>
    </row>
    <row r="1157" spans="1:6" hidden="1" x14ac:dyDescent="0.3">
      <c r="A1157">
        <v>2018</v>
      </c>
      <c r="B1157" t="s">
        <v>53</v>
      </c>
      <c r="C1157" t="s">
        <v>4</v>
      </c>
      <c r="D1157" s="1">
        <v>26592</v>
      </c>
      <c r="E1157" s="1">
        <v>525771</v>
      </c>
      <c r="F1157" s="2">
        <v>188173</v>
      </c>
    </row>
    <row r="1158" spans="1:6" hidden="1" x14ac:dyDescent="0.3">
      <c r="A1158">
        <v>2018</v>
      </c>
      <c r="B1158" t="s">
        <v>53</v>
      </c>
      <c r="C1158" t="s">
        <v>5</v>
      </c>
      <c r="D1158" s="1">
        <v>4173</v>
      </c>
      <c r="E1158" s="1">
        <v>75076</v>
      </c>
      <c r="F1158" s="2">
        <v>100735</v>
      </c>
    </row>
    <row r="1159" spans="1:6" hidden="1" x14ac:dyDescent="0.3">
      <c r="A1159">
        <v>2018</v>
      </c>
      <c r="B1159" t="s">
        <v>53</v>
      </c>
      <c r="C1159" t="s">
        <v>6</v>
      </c>
      <c r="D1159" s="1">
        <v>2306</v>
      </c>
      <c r="E1159" s="1">
        <v>31734</v>
      </c>
      <c r="F1159" s="2">
        <v>110642</v>
      </c>
    </row>
    <row r="1160" spans="1:6" hidden="1" x14ac:dyDescent="0.3">
      <c r="A1160">
        <v>2018</v>
      </c>
      <c r="B1160" t="s">
        <v>53</v>
      </c>
      <c r="C1160" t="s">
        <v>7</v>
      </c>
      <c r="D1160">
        <v>433</v>
      </c>
      <c r="E1160" s="1">
        <v>4065</v>
      </c>
      <c r="F1160" s="2">
        <v>65782</v>
      </c>
    </row>
    <row r="1161" spans="1:6" hidden="1" x14ac:dyDescent="0.3">
      <c r="A1161">
        <v>2018</v>
      </c>
      <c r="B1161" t="s">
        <v>53</v>
      </c>
      <c r="C1161" t="s">
        <v>8</v>
      </c>
      <c r="D1161" s="1">
        <v>11205</v>
      </c>
      <c r="E1161" s="1">
        <v>138995</v>
      </c>
      <c r="F1161" s="2">
        <v>81168</v>
      </c>
    </row>
    <row r="1162" spans="1:6" hidden="1" x14ac:dyDescent="0.3">
      <c r="A1162">
        <v>2018</v>
      </c>
      <c r="B1162" t="s">
        <v>53</v>
      </c>
      <c r="C1162" t="s">
        <v>9</v>
      </c>
      <c r="D1162" s="1">
        <v>5113</v>
      </c>
      <c r="E1162" s="1">
        <v>114231</v>
      </c>
      <c r="F1162" s="2">
        <v>96613</v>
      </c>
    </row>
    <row r="1163" spans="1:6" hidden="1" x14ac:dyDescent="0.3">
      <c r="A1163">
        <v>2018</v>
      </c>
      <c r="B1163" t="s">
        <v>53</v>
      </c>
      <c r="C1163" t="s">
        <v>10</v>
      </c>
      <c r="D1163" s="1">
        <v>1223</v>
      </c>
      <c r="E1163" s="1">
        <v>8798</v>
      </c>
      <c r="F1163" s="2">
        <v>52761</v>
      </c>
    </row>
    <row r="1164" spans="1:6" hidden="1" x14ac:dyDescent="0.3">
      <c r="A1164">
        <v>2018</v>
      </c>
      <c r="B1164" t="s">
        <v>53</v>
      </c>
      <c r="C1164" t="s">
        <v>11</v>
      </c>
      <c r="D1164" s="1">
        <v>6688</v>
      </c>
      <c r="E1164" s="1">
        <v>94330</v>
      </c>
      <c r="F1164" s="2">
        <v>91164</v>
      </c>
    </row>
    <row r="1165" spans="1:6" hidden="1" x14ac:dyDescent="0.3">
      <c r="A1165">
        <v>2018</v>
      </c>
      <c r="B1165" t="s">
        <v>53</v>
      </c>
      <c r="C1165" t="s">
        <v>12</v>
      </c>
      <c r="D1165" s="1">
        <v>2123</v>
      </c>
      <c r="E1165" s="1">
        <v>29375</v>
      </c>
      <c r="F1165" s="2">
        <v>60371</v>
      </c>
    </row>
    <row r="1166" spans="1:6" hidden="1" x14ac:dyDescent="0.3">
      <c r="A1166">
        <v>2018</v>
      </c>
      <c r="B1166" t="s">
        <v>53</v>
      </c>
      <c r="C1166" t="s">
        <v>13</v>
      </c>
      <c r="D1166" s="1">
        <v>1742</v>
      </c>
      <c r="E1166" s="1">
        <v>22018</v>
      </c>
      <c r="F1166" s="2">
        <v>58519</v>
      </c>
    </row>
    <row r="1167" spans="1:6" hidden="1" x14ac:dyDescent="0.3">
      <c r="A1167">
        <v>2018</v>
      </c>
      <c r="B1167" t="s">
        <v>53</v>
      </c>
      <c r="C1167" t="s">
        <v>14</v>
      </c>
      <c r="D1167" s="1">
        <v>1308</v>
      </c>
      <c r="E1167" s="1">
        <v>18664</v>
      </c>
      <c r="F1167" s="2">
        <v>63399</v>
      </c>
    </row>
    <row r="1168" spans="1:6" hidden="1" x14ac:dyDescent="0.3">
      <c r="A1168">
        <v>2018</v>
      </c>
      <c r="B1168" t="s">
        <v>53</v>
      </c>
      <c r="C1168" t="s">
        <v>15</v>
      </c>
      <c r="D1168" s="1">
        <v>1785</v>
      </c>
      <c r="E1168" s="1">
        <v>21989</v>
      </c>
      <c r="F1168" s="2">
        <v>54629</v>
      </c>
    </row>
    <row r="1169" spans="1:6" hidden="1" x14ac:dyDescent="0.3">
      <c r="A1169">
        <v>2018</v>
      </c>
      <c r="B1169" t="s">
        <v>53</v>
      </c>
      <c r="C1169" t="s">
        <v>16</v>
      </c>
      <c r="D1169" s="1">
        <v>1716</v>
      </c>
      <c r="E1169" s="1">
        <v>22869</v>
      </c>
      <c r="F1169" s="2">
        <v>58223</v>
      </c>
    </row>
    <row r="1170" spans="1:6" hidden="1" x14ac:dyDescent="0.3">
      <c r="A1170">
        <v>2018</v>
      </c>
      <c r="B1170" t="s">
        <v>53</v>
      </c>
      <c r="C1170" t="s">
        <v>17</v>
      </c>
      <c r="D1170">
        <v>849</v>
      </c>
      <c r="E1170" s="1">
        <v>7397</v>
      </c>
      <c r="F1170" s="2">
        <v>54502</v>
      </c>
    </row>
    <row r="1171" spans="1:6" hidden="1" x14ac:dyDescent="0.3">
      <c r="A1171">
        <v>2018</v>
      </c>
      <c r="B1171" t="s">
        <v>53</v>
      </c>
      <c r="C1171" t="s">
        <v>18</v>
      </c>
      <c r="D1171" s="1">
        <v>2737</v>
      </c>
      <c r="E1171" s="1">
        <v>36210</v>
      </c>
      <c r="F1171" s="2">
        <v>92844</v>
      </c>
    </row>
    <row r="1172" spans="1:6" hidden="1" x14ac:dyDescent="0.3">
      <c r="A1172">
        <v>2018</v>
      </c>
      <c r="B1172" t="s">
        <v>53</v>
      </c>
      <c r="C1172" t="s">
        <v>19</v>
      </c>
      <c r="D1172" s="1">
        <v>5379</v>
      </c>
      <c r="E1172" s="1">
        <v>91783</v>
      </c>
      <c r="F1172" s="2">
        <v>123118</v>
      </c>
    </row>
    <row r="1173" spans="1:6" hidden="1" x14ac:dyDescent="0.3">
      <c r="A1173">
        <v>2018</v>
      </c>
      <c r="B1173" t="s">
        <v>53</v>
      </c>
      <c r="C1173" t="s">
        <v>20</v>
      </c>
      <c r="D1173" s="1">
        <v>6287</v>
      </c>
      <c r="E1173" s="1">
        <v>56247</v>
      </c>
      <c r="F1173" s="2">
        <v>73556</v>
      </c>
    </row>
    <row r="1174" spans="1:6" hidden="1" x14ac:dyDescent="0.3">
      <c r="A1174">
        <v>2018</v>
      </c>
      <c r="B1174" t="s">
        <v>53</v>
      </c>
      <c r="C1174" t="s">
        <v>21</v>
      </c>
      <c r="D1174" s="1">
        <v>3977</v>
      </c>
      <c r="E1174" s="1">
        <v>49170</v>
      </c>
      <c r="F1174" s="2">
        <v>78903</v>
      </c>
    </row>
    <row r="1175" spans="1:6" hidden="1" x14ac:dyDescent="0.3">
      <c r="A1175">
        <v>2018</v>
      </c>
      <c r="B1175" t="s">
        <v>53</v>
      </c>
      <c r="C1175" t="s">
        <v>22</v>
      </c>
      <c r="D1175">
        <v>940</v>
      </c>
      <c r="E1175" s="1">
        <v>10980</v>
      </c>
      <c r="F1175" s="2">
        <v>49173</v>
      </c>
    </row>
    <row r="1176" spans="1:6" hidden="1" x14ac:dyDescent="0.3">
      <c r="A1176">
        <v>2018</v>
      </c>
      <c r="B1176" t="s">
        <v>53</v>
      </c>
      <c r="C1176" t="s">
        <v>23</v>
      </c>
      <c r="D1176" s="1">
        <v>3049</v>
      </c>
      <c r="E1176" s="1">
        <v>47666</v>
      </c>
      <c r="F1176" s="2">
        <v>81842</v>
      </c>
    </row>
    <row r="1177" spans="1:6" hidden="1" x14ac:dyDescent="0.3">
      <c r="A1177">
        <v>2018</v>
      </c>
      <c r="B1177" t="s">
        <v>53</v>
      </c>
      <c r="C1177" t="s">
        <v>24</v>
      </c>
      <c r="D1177">
        <v>801</v>
      </c>
      <c r="E1177" s="1">
        <v>6350</v>
      </c>
      <c r="F1177" s="2">
        <v>54475</v>
      </c>
    </row>
    <row r="1178" spans="1:6" hidden="1" x14ac:dyDescent="0.3">
      <c r="A1178">
        <v>2018</v>
      </c>
      <c r="B1178" t="s">
        <v>53</v>
      </c>
      <c r="C1178" t="s">
        <v>25</v>
      </c>
      <c r="D1178">
        <v>973</v>
      </c>
      <c r="E1178" s="1">
        <v>17653</v>
      </c>
      <c r="F1178" s="2">
        <v>64407</v>
      </c>
    </row>
    <row r="1179" spans="1:6" hidden="1" x14ac:dyDescent="0.3">
      <c r="A1179">
        <v>2018</v>
      </c>
      <c r="B1179" t="s">
        <v>53</v>
      </c>
      <c r="C1179" t="s">
        <v>26</v>
      </c>
      <c r="D1179" s="1">
        <v>1541</v>
      </c>
      <c r="E1179" s="1">
        <v>15646</v>
      </c>
      <c r="F1179" s="2">
        <v>70292</v>
      </c>
    </row>
    <row r="1180" spans="1:6" hidden="1" x14ac:dyDescent="0.3">
      <c r="A1180">
        <v>2018</v>
      </c>
      <c r="B1180" t="s">
        <v>53</v>
      </c>
      <c r="C1180" t="s">
        <v>27</v>
      </c>
      <c r="D1180">
        <v>892</v>
      </c>
      <c r="E1180" s="1">
        <v>12351</v>
      </c>
      <c r="F1180" s="2">
        <v>93599</v>
      </c>
    </row>
    <row r="1181" spans="1:6" hidden="1" x14ac:dyDescent="0.3">
      <c r="A1181">
        <v>2018</v>
      </c>
      <c r="B1181" t="s">
        <v>53</v>
      </c>
      <c r="C1181" t="s">
        <v>28</v>
      </c>
      <c r="D1181" s="1">
        <v>3722</v>
      </c>
      <c r="E1181" s="1">
        <v>69519</v>
      </c>
      <c r="F1181" s="2">
        <v>114630</v>
      </c>
    </row>
    <row r="1182" spans="1:6" hidden="1" x14ac:dyDescent="0.3">
      <c r="A1182">
        <v>2018</v>
      </c>
      <c r="B1182" t="s">
        <v>53</v>
      </c>
      <c r="C1182" t="s">
        <v>29</v>
      </c>
      <c r="D1182">
        <v>987</v>
      </c>
      <c r="E1182" s="1">
        <v>12015</v>
      </c>
      <c r="F1182" s="2">
        <v>53204</v>
      </c>
    </row>
    <row r="1183" spans="1:6" hidden="1" x14ac:dyDescent="0.3">
      <c r="A1183">
        <v>2018</v>
      </c>
      <c r="B1183" t="s">
        <v>53</v>
      </c>
      <c r="C1183" t="s">
        <v>30</v>
      </c>
      <c r="D1183" s="1">
        <v>12672</v>
      </c>
      <c r="E1183" s="1">
        <v>275598</v>
      </c>
      <c r="F1183" s="2">
        <v>129853</v>
      </c>
    </row>
    <row r="1184" spans="1:6" hidden="1" x14ac:dyDescent="0.3">
      <c r="A1184">
        <v>2018</v>
      </c>
      <c r="B1184" t="s">
        <v>53</v>
      </c>
      <c r="C1184" t="s">
        <v>31</v>
      </c>
      <c r="D1184" s="1">
        <v>5238</v>
      </c>
      <c r="E1184" s="1">
        <v>79945</v>
      </c>
      <c r="F1184" s="2">
        <v>83920</v>
      </c>
    </row>
    <row r="1185" spans="1:6" hidden="1" x14ac:dyDescent="0.3">
      <c r="A1185">
        <v>2018</v>
      </c>
      <c r="B1185" t="s">
        <v>53</v>
      </c>
      <c r="C1185" t="s">
        <v>32</v>
      </c>
      <c r="D1185">
        <v>395</v>
      </c>
      <c r="E1185" s="1">
        <v>6221</v>
      </c>
      <c r="F1185" s="2">
        <v>70208</v>
      </c>
    </row>
    <row r="1186" spans="1:6" hidden="1" x14ac:dyDescent="0.3">
      <c r="A1186">
        <v>2018</v>
      </c>
      <c r="B1186" t="s">
        <v>53</v>
      </c>
      <c r="C1186" t="s">
        <v>33</v>
      </c>
      <c r="D1186" s="1">
        <v>4616</v>
      </c>
      <c r="E1186" s="1">
        <v>70930</v>
      </c>
      <c r="F1186" s="2">
        <v>70006</v>
      </c>
    </row>
    <row r="1187" spans="1:6" hidden="1" x14ac:dyDescent="0.3">
      <c r="A1187">
        <v>2018</v>
      </c>
      <c r="B1187" t="s">
        <v>53</v>
      </c>
      <c r="C1187" t="s">
        <v>34</v>
      </c>
      <c r="D1187" s="1">
        <v>1469</v>
      </c>
      <c r="E1187" s="1">
        <v>19859</v>
      </c>
      <c r="F1187" s="2">
        <v>58997</v>
      </c>
    </row>
    <row r="1188" spans="1:6" hidden="1" x14ac:dyDescent="0.3">
      <c r="A1188">
        <v>2018</v>
      </c>
      <c r="B1188" t="s">
        <v>53</v>
      </c>
      <c r="C1188" t="s">
        <v>35</v>
      </c>
      <c r="D1188" s="1">
        <v>3768</v>
      </c>
      <c r="E1188" s="1">
        <v>34277</v>
      </c>
      <c r="F1188" s="2">
        <v>87733</v>
      </c>
    </row>
    <row r="1189" spans="1:6" hidden="1" x14ac:dyDescent="0.3">
      <c r="A1189">
        <v>2018</v>
      </c>
      <c r="B1189" t="s">
        <v>53</v>
      </c>
      <c r="C1189" t="s">
        <v>36</v>
      </c>
      <c r="D1189" s="1">
        <v>4896</v>
      </c>
      <c r="E1189" s="1">
        <v>85970</v>
      </c>
      <c r="F1189" s="2">
        <v>87091</v>
      </c>
    </row>
    <row r="1190" spans="1:6" hidden="1" x14ac:dyDescent="0.3">
      <c r="A1190">
        <v>2018</v>
      </c>
      <c r="B1190" t="s">
        <v>53</v>
      </c>
      <c r="C1190" t="s">
        <v>37</v>
      </c>
      <c r="D1190">
        <v>715</v>
      </c>
      <c r="E1190" s="1">
        <v>5930</v>
      </c>
      <c r="F1190" s="2">
        <v>74327</v>
      </c>
    </row>
    <row r="1191" spans="1:6" hidden="1" x14ac:dyDescent="0.3">
      <c r="A1191">
        <v>2018</v>
      </c>
      <c r="B1191" t="s">
        <v>53</v>
      </c>
      <c r="C1191" t="s">
        <v>38</v>
      </c>
      <c r="D1191" s="1">
        <v>2548</v>
      </c>
      <c r="E1191" s="1">
        <v>28067</v>
      </c>
      <c r="F1191" s="2">
        <v>61977</v>
      </c>
    </row>
    <row r="1192" spans="1:6" hidden="1" x14ac:dyDescent="0.3">
      <c r="A1192">
        <v>2018</v>
      </c>
      <c r="B1192" t="s">
        <v>53</v>
      </c>
      <c r="C1192" t="s">
        <v>39</v>
      </c>
      <c r="D1192">
        <v>561</v>
      </c>
      <c r="E1192" s="1">
        <v>5589</v>
      </c>
      <c r="F1192" s="2">
        <v>49334</v>
      </c>
    </row>
    <row r="1193" spans="1:6" hidden="1" x14ac:dyDescent="0.3">
      <c r="A1193">
        <v>2018</v>
      </c>
      <c r="B1193" t="s">
        <v>53</v>
      </c>
      <c r="C1193" t="s">
        <v>40</v>
      </c>
      <c r="D1193" s="1">
        <v>3519</v>
      </c>
      <c r="E1193" s="1">
        <v>44851</v>
      </c>
      <c r="F1193" s="2">
        <v>73821</v>
      </c>
    </row>
    <row r="1194" spans="1:6" hidden="1" x14ac:dyDescent="0.3">
      <c r="A1194">
        <v>2018</v>
      </c>
      <c r="B1194" t="s">
        <v>53</v>
      </c>
      <c r="C1194" t="s">
        <v>41</v>
      </c>
      <c r="D1194" s="1">
        <v>9828</v>
      </c>
      <c r="E1194" s="1">
        <v>203822</v>
      </c>
      <c r="F1194" s="2">
        <v>87085</v>
      </c>
    </row>
    <row r="1195" spans="1:6" hidden="1" x14ac:dyDescent="0.3">
      <c r="A1195">
        <v>2018</v>
      </c>
      <c r="B1195" t="s">
        <v>53</v>
      </c>
      <c r="C1195" t="s">
        <v>42</v>
      </c>
      <c r="D1195" s="1">
        <v>2489</v>
      </c>
      <c r="E1195" s="1">
        <v>36783</v>
      </c>
      <c r="F1195" s="2">
        <v>78404</v>
      </c>
    </row>
    <row r="1196" spans="1:6" hidden="1" x14ac:dyDescent="0.3">
      <c r="A1196">
        <v>2018</v>
      </c>
      <c r="B1196" t="s">
        <v>53</v>
      </c>
      <c r="C1196" t="s">
        <v>43</v>
      </c>
      <c r="D1196">
        <v>505</v>
      </c>
      <c r="E1196" s="1">
        <v>4280</v>
      </c>
      <c r="F1196" s="2">
        <v>59800</v>
      </c>
    </row>
    <row r="1197" spans="1:6" hidden="1" x14ac:dyDescent="0.3">
      <c r="A1197">
        <v>2018</v>
      </c>
      <c r="B1197" t="s">
        <v>53</v>
      </c>
      <c r="C1197" t="s">
        <v>44</v>
      </c>
      <c r="D1197" s="1">
        <v>4379</v>
      </c>
      <c r="E1197" s="1">
        <v>66998</v>
      </c>
      <c r="F1197" s="2">
        <v>100731</v>
      </c>
    </row>
    <row r="1198" spans="1:6" hidden="1" x14ac:dyDescent="0.3">
      <c r="A1198">
        <v>2018</v>
      </c>
      <c r="B1198" t="s">
        <v>53</v>
      </c>
      <c r="C1198" t="s">
        <v>45</v>
      </c>
      <c r="D1198" s="1">
        <v>4629</v>
      </c>
      <c r="E1198" s="1">
        <v>133126</v>
      </c>
      <c r="F1198" s="2">
        <v>194631</v>
      </c>
    </row>
    <row r="1199" spans="1:6" hidden="1" x14ac:dyDescent="0.3">
      <c r="A1199">
        <v>2018</v>
      </c>
      <c r="B1199" t="s">
        <v>53</v>
      </c>
      <c r="C1199" t="s">
        <v>46</v>
      </c>
      <c r="D1199">
        <v>789</v>
      </c>
      <c r="E1199" s="1">
        <v>8288</v>
      </c>
      <c r="F1199" s="2">
        <v>52508</v>
      </c>
    </row>
    <row r="1200" spans="1:6" hidden="1" x14ac:dyDescent="0.3">
      <c r="A1200">
        <v>2018</v>
      </c>
      <c r="B1200" t="s">
        <v>53</v>
      </c>
      <c r="C1200" t="s">
        <v>47</v>
      </c>
      <c r="D1200" s="1">
        <v>2298</v>
      </c>
      <c r="E1200" s="1">
        <v>47152</v>
      </c>
      <c r="F1200" s="2">
        <v>75414</v>
      </c>
    </row>
    <row r="1201" spans="1:6" hidden="1" x14ac:dyDescent="0.3">
      <c r="A1201">
        <v>2018</v>
      </c>
      <c r="B1201" t="s">
        <v>53</v>
      </c>
      <c r="C1201" t="s">
        <v>48</v>
      </c>
      <c r="D1201">
        <v>398</v>
      </c>
      <c r="E1201" s="1">
        <v>3554</v>
      </c>
      <c r="F1201" s="2">
        <v>47401</v>
      </c>
    </row>
    <row r="1202" spans="1:6" x14ac:dyDescent="0.3">
      <c r="A1202">
        <v>2018</v>
      </c>
      <c r="B1202" t="s">
        <v>56</v>
      </c>
      <c r="C1202" t="s">
        <v>1</v>
      </c>
      <c r="D1202" s="1">
        <v>13364</v>
      </c>
      <c r="E1202" s="1">
        <v>94561</v>
      </c>
      <c r="F1202" s="2">
        <v>69240</v>
      </c>
    </row>
    <row r="1203" spans="1:6" hidden="1" x14ac:dyDescent="0.3">
      <c r="A1203">
        <v>2018</v>
      </c>
      <c r="B1203" t="s">
        <v>56</v>
      </c>
      <c r="C1203" t="s">
        <v>2</v>
      </c>
      <c r="D1203" s="1">
        <v>17978</v>
      </c>
      <c r="E1203" s="1">
        <v>214637</v>
      </c>
      <c r="F1203" s="2">
        <v>70877</v>
      </c>
    </row>
    <row r="1204" spans="1:6" hidden="1" x14ac:dyDescent="0.3">
      <c r="A1204">
        <v>2018</v>
      </c>
      <c r="B1204" t="s">
        <v>56</v>
      </c>
      <c r="C1204" t="s">
        <v>3</v>
      </c>
      <c r="D1204" s="1">
        <v>8418</v>
      </c>
      <c r="E1204" s="1">
        <v>50647</v>
      </c>
      <c r="F1204" s="2">
        <v>58119</v>
      </c>
    </row>
    <row r="1205" spans="1:6" hidden="1" x14ac:dyDescent="0.3">
      <c r="A1205">
        <v>2018</v>
      </c>
      <c r="B1205" t="s">
        <v>56</v>
      </c>
      <c r="C1205" t="s">
        <v>4</v>
      </c>
      <c r="D1205" s="1">
        <v>106953</v>
      </c>
      <c r="E1205" s="1">
        <v>835896</v>
      </c>
      <c r="F1205" s="2">
        <v>107228</v>
      </c>
    </row>
    <row r="1206" spans="1:6" hidden="1" x14ac:dyDescent="0.3">
      <c r="A1206">
        <v>2018</v>
      </c>
      <c r="B1206" t="s">
        <v>56</v>
      </c>
      <c r="C1206" t="s">
        <v>5</v>
      </c>
      <c r="D1206" s="1">
        <v>23326</v>
      </c>
      <c r="E1206" s="1">
        <v>164801</v>
      </c>
      <c r="F1206" s="2">
        <v>84615</v>
      </c>
    </row>
    <row r="1207" spans="1:6" hidden="1" x14ac:dyDescent="0.3">
      <c r="A1207">
        <v>2018</v>
      </c>
      <c r="B1207" t="s">
        <v>56</v>
      </c>
      <c r="C1207" t="s">
        <v>6</v>
      </c>
      <c r="D1207" s="1">
        <v>10879</v>
      </c>
      <c r="E1207" s="1">
        <v>123655</v>
      </c>
      <c r="F1207" s="2">
        <v>155433</v>
      </c>
    </row>
    <row r="1208" spans="1:6" hidden="1" x14ac:dyDescent="0.3">
      <c r="A1208">
        <v>2018</v>
      </c>
      <c r="B1208" t="s">
        <v>56</v>
      </c>
      <c r="C1208" t="s">
        <v>7</v>
      </c>
      <c r="D1208" s="1">
        <v>2859</v>
      </c>
      <c r="E1208" s="1">
        <v>47609</v>
      </c>
      <c r="F1208" s="2">
        <v>95574</v>
      </c>
    </row>
    <row r="1209" spans="1:6" hidden="1" x14ac:dyDescent="0.3">
      <c r="A1209">
        <v>2018</v>
      </c>
      <c r="B1209" t="s">
        <v>56</v>
      </c>
      <c r="C1209" t="s">
        <v>8</v>
      </c>
      <c r="D1209" s="1">
        <v>73412</v>
      </c>
      <c r="E1209" s="1">
        <v>570645</v>
      </c>
      <c r="F1209" s="2">
        <v>75337</v>
      </c>
    </row>
    <row r="1210" spans="1:6" hidden="1" x14ac:dyDescent="0.3">
      <c r="A1210">
        <v>2018</v>
      </c>
      <c r="B1210" t="s">
        <v>56</v>
      </c>
      <c r="C1210" t="s">
        <v>9</v>
      </c>
      <c r="D1210" s="1">
        <v>26225</v>
      </c>
      <c r="E1210" s="1">
        <v>237900</v>
      </c>
      <c r="F1210" s="2">
        <v>84587</v>
      </c>
    </row>
    <row r="1211" spans="1:6" hidden="1" x14ac:dyDescent="0.3">
      <c r="A1211">
        <v>2018</v>
      </c>
      <c r="B1211" t="s">
        <v>56</v>
      </c>
      <c r="C1211" t="s">
        <v>10</v>
      </c>
      <c r="D1211" s="1">
        <v>5824</v>
      </c>
      <c r="E1211" s="1">
        <v>32493</v>
      </c>
      <c r="F1211" s="2">
        <v>56024</v>
      </c>
    </row>
    <row r="1212" spans="1:6" hidden="1" x14ac:dyDescent="0.3">
      <c r="A1212">
        <v>2018</v>
      </c>
      <c r="B1212" t="s">
        <v>56</v>
      </c>
      <c r="C1212" t="s">
        <v>11</v>
      </c>
      <c r="D1212" s="1">
        <v>32448</v>
      </c>
      <c r="E1212" s="1">
        <v>373685</v>
      </c>
      <c r="F1212" s="2">
        <v>109598</v>
      </c>
    </row>
    <row r="1213" spans="1:6" hidden="1" x14ac:dyDescent="0.3">
      <c r="A1213">
        <v>2018</v>
      </c>
      <c r="B1213" t="s">
        <v>56</v>
      </c>
      <c r="C1213" t="s">
        <v>12</v>
      </c>
      <c r="D1213" s="1">
        <v>16542</v>
      </c>
      <c r="E1213" s="1">
        <v>133603</v>
      </c>
      <c r="F1213" s="2">
        <v>65167</v>
      </c>
    </row>
    <row r="1214" spans="1:6" hidden="1" x14ac:dyDescent="0.3">
      <c r="A1214">
        <v>2018</v>
      </c>
      <c r="B1214" t="s">
        <v>56</v>
      </c>
      <c r="C1214" t="s">
        <v>13</v>
      </c>
      <c r="D1214" s="1">
        <v>10213</v>
      </c>
      <c r="E1214" s="1">
        <v>109030</v>
      </c>
      <c r="F1214" s="2">
        <v>73894</v>
      </c>
    </row>
    <row r="1215" spans="1:6" hidden="1" x14ac:dyDescent="0.3">
      <c r="A1215">
        <v>2018</v>
      </c>
      <c r="B1215" t="s">
        <v>56</v>
      </c>
      <c r="C1215" t="s">
        <v>14</v>
      </c>
      <c r="D1215" s="1">
        <v>8870</v>
      </c>
      <c r="E1215" s="1">
        <v>73500</v>
      </c>
      <c r="F1215" s="2">
        <v>67710</v>
      </c>
    </row>
    <row r="1216" spans="1:6" hidden="1" x14ac:dyDescent="0.3">
      <c r="A1216">
        <v>2018</v>
      </c>
      <c r="B1216" t="s">
        <v>56</v>
      </c>
      <c r="C1216" t="s">
        <v>15</v>
      </c>
      <c r="D1216" s="1">
        <v>11035</v>
      </c>
      <c r="E1216" s="1">
        <v>92881</v>
      </c>
      <c r="F1216" s="2">
        <v>67733</v>
      </c>
    </row>
    <row r="1217" spans="1:6" hidden="1" x14ac:dyDescent="0.3">
      <c r="A1217">
        <v>2018</v>
      </c>
      <c r="B1217" t="s">
        <v>56</v>
      </c>
      <c r="C1217" t="s">
        <v>16</v>
      </c>
      <c r="D1217" s="1">
        <v>13754</v>
      </c>
      <c r="E1217" s="1">
        <v>85071</v>
      </c>
      <c r="F1217" s="2">
        <v>62731</v>
      </c>
    </row>
    <row r="1218" spans="1:6" hidden="1" x14ac:dyDescent="0.3">
      <c r="A1218">
        <v>2018</v>
      </c>
      <c r="B1218" t="s">
        <v>56</v>
      </c>
      <c r="C1218" t="s">
        <v>17</v>
      </c>
      <c r="D1218" s="1">
        <v>3804</v>
      </c>
      <c r="E1218" s="1">
        <v>29811</v>
      </c>
      <c r="F1218" s="2">
        <v>68174</v>
      </c>
    </row>
    <row r="1219" spans="1:6" hidden="1" x14ac:dyDescent="0.3">
      <c r="A1219">
        <v>2018</v>
      </c>
      <c r="B1219" t="s">
        <v>56</v>
      </c>
      <c r="C1219" t="s">
        <v>18</v>
      </c>
      <c r="D1219" s="1">
        <v>15277</v>
      </c>
      <c r="E1219" s="1">
        <v>138261</v>
      </c>
      <c r="F1219" s="2">
        <v>94201</v>
      </c>
    </row>
    <row r="1220" spans="1:6" hidden="1" x14ac:dyDescent="0.3">
      <c r="A1220">
        <v>2018</v>
      </c>
      <c r="B1220" t="s">
        <v>56</v>
      </c>
      <c r="C1220" t="s">
        <v>19</v>
      </c>
      <c r="D1220" s="1">
        <v>17504</v>
      </c>
      <c r="E1220" s="1">
        <v>217151</v>
      </c>
      <c r="F1220" s="2">
        <v>144514</v>
      </c>
    </row>
    <row r="1221" spans="1:6" hidden="1" x14ac:dyDescent="0.3">
      <c r="A1221">
        <v>2018</v>
      </c>
      <c r="B1221" t="s">
        <v>56</v>
      </c>
      <c r="C1221" t="s">
        <v>20</v>
      </c>
      <c r="D1221" s="1">
        <v>19082</v>
      </c>
      <c r="E1221" s="1">
        <v>203261</v>
      </c>
      <c r="F1221" s="2">
        <v>71568</v>
      </c>
    </row>
    <row r="1222" spans="1:6" hidden="1" x14ac:dyDescent="0.3">
      <c r="A1222">
        <v>2018</v>
      </c>
      <c r="B1222" t="s">
        <v>56</v>
      </c>
      <c r="C1222" t="s">
        <v>21</v>
      </c>
      <c r="D1222" s="1">
        <v>15877</v>
      </c>
      <c r="E1222" s="1">
        <v>178309</v>
      </c>
      <c r="F1222" s="2">
        <v>95604</v>
      </c>
    </row>
    <row r="1223" spans="1:6" hidden="1" x14ac:dyDescent="0.3">
      <c r="A1223">
        <v>2018</v>
      </c>
      <c r="B1223" t="s">
        <v>56</v>
      </c>
      <c r="C1223" t="s">
        <v>22</v>
      </c>
      <c r="D1223" s="1">
        <v>7959</v>
      </c>
      <c r="E1223" s="1">
        <v>42911</v>
      </c>
      <c r="F1223" s="2">
        <v>53281</v>
      </c>
    </row>
    <row r="1224" spans="1:6" hidden="1" x14ac:dyDescent="0.3">
      <c r="A1224">
        <v>2018</v>
      </c>
      <c r="B1224" t="s">
        <v>56</v>
      </c>
      <c r="C1224" t="s">
        <v>23</v>
      </c>
      <c r="D1224" s="1">
        <v>17251</v>
      </c>
      <c r="E1224" s="1">
        <v>162755</v>
      </c>
      <c r="F1224" s="2">
        <v>72947</v>
      </c>
    </row>
    <row r="1225" spans="1:6" hidden="1" x14ac:dyDescent="0.3">
      <c r="A1225">
        <v>2018</v>
      </c>
      <c r="B1225" t="s">
        <v>56</v>
      </c>
      <c r="C1225" t="s">
        <v>24</v>
      </c>
      <c r="D1225" s="1">
        <v>4297</v>
      </c>
      <c r="E1225" s="1">
        <v>21204</v>
      </c>
      <c r="F1225" s="2">
        <v>59315</v>
      </c>
    </row>
    <row r="1226" spans="1:6" hidden="1" x14ac:dyDescent="0.3">
      <c r="A1226">
        <v>2018</v>
      </c>
      <c r="B1226" t="s">
        <v>56</v>
      </c>
      <c r="C1226" t="s">
        <v>25</v>
      </c>
      <c r="D1226" s="1">
        <v>6683</v>
      </c>
      <c r="E1226" s="1">
        <v>66245</v>
      </c>
      <c r="F1226" s="2">
        <v>66817</v>
      </c>
    </row>
    <row r="1227" spans="1:6" hidden="1" x14ac:dyDescent="0.3">
      <c r="A1227">
        <v>2018</v>
      </c>
      <c r="B1227" t="s">
        <v>56</v>
      </c>
      <c r="C1227" t="s">
        <v>26</v>
      </c>
      <c r="D1227" s="1">
        <v>9082</v>
      </c>
      <c r="E1227" s="1">
        <v>63303</v>
      </c>
      <c r="F1227" s="2">
        <v>66612</v>
      </c>
    </row>
    <row r="1228" spans="1:6" hidden="1" x14ac:dyDescent="0.3">
      <c r="A1228">
        <v>2018</v>
      </c>
      <c r="B1228" t="s">
        <v>56</v>
      </c>
      <c r="C1228" t="s">
        <v>27</v>
      </c>
      <c r="D1228" s="1">
        <v>3838</v>
      </c>
      <c r="E1228" s="1">
        <v>33486</v>
      </c>
      <c r="F1228" s="2">
        <v>94889</v>
      </c>
    </row>
    <row r="1229" spans="1:6" hidden="1" x14ac:dyDescent="0.3">
      <c r="A1229">
        <v>2018</v>
      </c>
      <c r="B1229" t="s">
        <v>56</v>
      </c>
      <c r="C1229" t="s">
        <v>28</v>
      </c>
      <c r="D1229" s="1">
        <v>19963</v>
      </c>
      <c r="E1229" s="1">
        <v>242994</v>
      </c>
      <c r="F1229" s="2">
        <v>115066</v>
      </c>
    </row>
    <row r="1230" spans="1:6" hidden="1" x14ac:dyDescent="0.3">
      <c r="A1230">
        <v>2018</v>
      </c>
      <c r="B1230" t="s">
        <v>56</v>
      </c>
      <c r="C1230" t="s">
        <v>29</v>
      </c>
      <c r="D1230" s="1">
        <v>5293</v>
      </c>
      <c r="E1230" s="1">
        <v>32955</v>
      </c>
      <c r="F1230" s="2">
        <v>56048</v>
      </c>
    </row>
    <row r="1231" spans="1:6" hidden="1" x14ac:dyDescent="0.3">
      <c r="A1231">
        <v>2018</v>
      </c>
      <c r="B1231" t="s">
        <v>56</v>
      </c>
      <c r="C1231" t="s">
        <v>30</v>
      </c>
      <c r="D1231" s="1">
        <v>64317</v>
      </c>
      <c r="E1231" s="1">
        <v>714540</v>
      </c>
      <c r="F1231" s="2">
        <v>186871</v>
      </c>
    </row>
    <row r="1232" spans="1:6" hidden="1" x14ac:dyDescent="0.3">
      <c r="A1232">
        <v>2018</v>
      </c>
      <c r="B1232" t="s">
        <v>56</v>
      </c>
      <c r="C1232" t="s">
        <v>31</v>
      </c>
      <c r="D1232" s="1">
        <v>27776</v>
      </c>
      <c r="E1232" s="1">
        <v>233277</v>
      </c>
      <c r="F1232" s="2">
        <v>87311</v>
      </c>
    </row>
    <row r="1233" spans="1:6" hidden="1" x14ac:dyDescent="0.3">
      <c r="A1233">
        <v>2018</v>
      </c>
      <c r="B1233" t="s">
        <v>56</v>
      </c>
      <c r="C1233" t="s">
        <v>32</v>
      </c>
      <c r="D1233" s="1">
        <v>2995</v>
      </c>
      <c r="E1233" s="1">
        <v>23145</v>
      </c>
      <c r="F1233" s="2">
        <v>63251</v>
      </c>
    </row>
    <row r="1234" spans="1:6" hidden="1" x14ac:dyDescent="0.3">
      <c r="A1234">
        <v>2018</v>
      </c>
      <c r="B1234" t="s">
        <v>56</v>
      </c>
      <c r="C1234" t="s">
        <v>33</v>
      </c>
      <c r="D1234" s="1">
        <v>28783</v>
      </c>
      <c r="E1234" s="1">
        <v>293549</v>
      </c>
      <c r="F1234" s="2">
        <v>72736</v>
      </c>
    </row>
    <row r="1235" spans="1:6" hidden="1" x14ac:dyDescent="0.3">
      <c r="A1235">
        <v>2018</v>
      </c>
      <c r="B1235" t="s">
        <v>56</v>
      </c>
      <c r="C1235" t="s">
        <v>34</v>
      </c>
      <c r="D1235" s="1">
        <v>11458</v>
      </c>
      <c r="E1235" s="1">
        <v>77052</v>
      </c>
      <c r="F1235" s="2">
        <v>58044</v>
      </c>
    </row>
    <row r="1236" spans="1:6" hidden="1" x14ac:dyDescent="0.3">
      <c r="A1236">
        <v>2018</v>
      </c>
      <c r="B1236" t="s">
        <v>56</v>
      </c>
      <c r="C1236" t="s">
        <v>35</v>
      </c>
      <c r="D1236" s="1">
        <v>13030</v>
      </c>
      <c r="E1236" s="1">
        <v>84865</v>
      </c>
      <c r="F1236" s="2">
        <v>69649</v>
      </c>
    </row>
    <row r="1237" spans="1:6" hidden="1" x14ac:dyDescent="0.3">
      <c r="A1237">
        <v>2018</v>
      </c>
      <c r="B1237" t="s">
        <v>56</v>
      </c>
      <c r="C1237" t="s">
        <v>36</v>
      </c>
      <c r="D1237" s="1">
        <v>28823</v>
      </c>
      <c r="E1237" s="1">
        <v>325130</v>
      </c>
      <c r="F1237" s="2">
        <v>88831</v>
      </c>
    </row>
    <row r="1238" spans="1:6" hidden="1" x14ac:dyDescent="0.3">
      <c r="A1238">
        <v>2018</v>
      </c>
      <c r="B1238" t="s">
        <v>56</v>
      </c>
      <c r="C1238" t="s">
        <v>37</v>
      </c>
      <c r="D1238" s="1">
        <v>2869</v>
      </c>
      <c r="E1238" s="1">
        <v>32305</v>
      </c>
      <c r="F1238" s="2">
        <v>88061</v>
      </c>
    </row>
    <row r="1239" spans="1:6" hidden="1" x14ac:dyDescent="0.3">
      <c r="A1239">
        <v>2018</v>
      </c>
      <c r="B1239" t="s">
        <v>56</v>
      </c>
      <c r="C1239" t="s">
        <v>38</v>
      </c>
      <c r="D1239" s="1">
        <v>13166</v>
      </c>
      <c r="E1239" s="1">
        <v>100794</v>
      </c>
      <c r="F1239" s="2">
        <v>61713</v>
      </c>
    </row>
    <row r="1240" spans="1:6" hidden="1" x14ac:dyDescent="0.3">
      <c r="A1240">
        <v>2018</v>
      </c>
      <c r="B1240" t="s">
        <v>56</v>
      </c>
      <c r="C1240" t="s">
        <v>39</v>
      </c>
      <c r="D1240" s="1">
        <v>3259</v>
      </c>
      <c r="E1240" s="1">
        <v>28739</v>
      </c>
      <c r="F1240" s="2">
        <v>60160</v>
      </c>
    </row>
    <row r="1241" spans="1:6" hidden="1" x14ac:dyDescent="0.3">
      <c r="A1241">
        <v>2018</v>
      </c>
      <c r="B1241" t="s">
        <v>56</v>
      </c>
      <c r="C1241" t="s">
        <v>40</v>
      </c>
      <c r="D1241" s="1">
        <v>15698</v>
      </c>
      <c r="E1241" s="1">
        <v>150833</v>
      </c>
      <c r="F1241" s="2">
        <v>76718</v>
      </c>
    </row>
    <row r="1242" spans="1:6" hidden="1" x14ac:dyDescent="0.3">
      <c r="A1242">
        <v>2018</v>
      </c>
      <c r="B1242" t="s">
        <v>56</v>
      </c>
      <c r="C1242" t="s">
        <v>41</v>
      </c>
      <c r="D1242" s="1">
        <v>73679</v>
      </c>
      <c r="E1242" s="1">
        <v>756318</v>
      </c>
      <c r="F1242" s="2">
        <v>83356</v>
      </c>
    </row>
    <row r="1243" spans="1:6" hidden="1" x14ac:dyDescent="0.3">
      <c r="A1243">
        <v>2018</v>
      </c>
      <c r="B1243" t="s">
        <v>56</v>
      </c>
      <c r="C1243" t="s">
        <v>42</v>
      </c>
      <c r="D1243" s="1">
        <v>11520</v>
      </c>
      <c r="E1243" s="1">
        <v>87530</v>
      </c>
      <c r="F1243" s="2">
        <v>67933</v>
      </c>
    </row>
    <row r="1244" spans="1:6" hidden="1" x14ac:dyDescent="0.3">
      <c r="A1244">
        <v>2018</v>
      </c>
      <c r="B1244" t="s">
        <v>56</v>
      </c>
      <c r="C1244" t="s">
        <v>43</v>
      </c>
      <c r="D1244" s="1">
        <v>1694</v>
      </c>
      <c r="E1244" s="1">
        <v>11814</v>
      </c>
      <c r="F1244" s="2">
        <v>72078</v>
      </c>
    </row>
    <row r="1245" spans="1:6" hidden="1" x14ac:dyDescent="0.3">
      <c r="A1245">
        <v>2018</v>
      </c>
      <c r="B1245" t="s">
        <v>56</v>
      </c>
      <c r="C1245" t="s">
        <v>44</v>
      </c>
      <c r="D1245" s="1">
        <v>21938</v>
      </c>
      <c r="E1245" s="1">
        <v>194731</v>
      </c>
      <c r="F1245" s="2">
        <v>85723</v>
      </c>
    </row>
    <row r="1246" spans="1:6" hidden="1" x14ac:dyDescent="0.3">
      <c r="A1246">
        <v>2018</v>
      </c>
      <c r="B1246" t="s">
        <v>56</v>
      </c>
      <c r="C1246" t="s">
        <v>45</v>
      </c>
      <c r="D1246" s="1">
        <v>17577</v>
      </c>
      <c r="E1246" s="1">
        <v>147871</v>
      </c>
      <c r="F1246" s="2">
        <v>80466</v>
      </c>
    </row>
    <row r="1247" spans="1:6" hidden="1" x14ac:dyDescent="0.3">
      <c r="A1247">
        <v>2018</v>
      </c>
      <c r="B1247" t="s">
        <v>56</v>
      </c>
      <c r="C1247" t="s">
        <v>46</v>
      </c>
      <c r="D1247" s="1">
        <v>4029</v>
      </c>
      <c r="E1247" s="1">
        <v>24510</v>
      </c>
      <c r="F1247" s="2">
        <v>53206</v>
      </c>
    </row>
    <row r="1248" spans="1:6" hidden="1" x14ac:dyDescent="0.3">
      <c r="A1248">
        <v>2018</v>
      </c>
      <c r="B1248" t="s">
        <v>56</v>
      </c>
      <c r="C1248" t="s">
        <v>47</v>
      </c>
      <c r="D1248" s="1">
        <v>13917</v>
      </c>
      <c r="E1248" s="1">
        <v>148837</v>
      </c>
      <c r="F1248" s="2">
        <v>71561</v>
      </c>
    </row>
    <row r="1249" spans="1:6" hidden="1" x14ac:dyDescent="0.3">
      <c r="A1249">
        <v>2018</v>
      </c>
      <c r="B1249" t="s">
        <v>56</v>
      </c>
      <c r="C1249" t="s">
        <v>48</v>
      </c>
      <c r="D1249" s="1">
        <v>2283</v>
      </c>
      <c r="E1249" s="1">
        <v>11124</v>
      </c>
      <c r="F1249" s="2">
        <v>57486</v>
      </c>
    </row>
    <row r="1250" spans="1:6" x14ac:dyDescent="0.3">
      <c r="A1250">
        <v>2018</v>
      </c>
      <c r="B1250" t="s">
        <v>57</v>
      </c>
      <c r="C1250" t="s">
        <v>1</v>
      </c>
      <c r="D1250" s="1">
        <v>21888</v>
      </c>
      <c r="E1250" s="1">
        <v>245234</v>
      </c>
      <c r="F1250" s="2">
        <v>55653</v>
      </c>
    </row>
    <row r="1251" spans="1:6" hidden="1" x14ac:dyDescent="0.3">
      <c r="A1251">
        <v>2018</v>
      </c>
      <c r="B1251" t="s">
        <v>57</v>
      </c>
      <c r="C1251" t="s">
        <v>2</v>
      </c>
      <c r="D1251" s="1">
        <v>35993</v>
      </c>
      <c r="E1251" s="1">
        <v>430516</v>
      </c>
      <c r="F1251" s="2">
        <v>56745</v>
      </c>
    </row>
    <row r="1252" spans="1:6" hidden="1" x14ac:dyDescent="0.3">
      <c r="A1252">
        <v>2018</v>
      </c>
      <c r="B1252" t="s">
        <v>57</v>
      </c>
      <c r="C1252" t="s">
        <v>3</v>
      </c>
      <c r="D1252" s="1">
        <v>14308</v>
      </c>
      <c r="E1252" s="1">
        <v>146700</v>
      </c>
      <c r="F1252" s="2">
        <v>60316</v>
      </c>
    </row>
    <row r="1253" spans="1:6" hidden="1" x14ac:dyDescent="0.3">
      <c r="A1253">
        <v>2018</v>
      </c>
      <c r="B1253" t="s">
        <v>57</v>
      </c>
      <c r="C1253" t="s">
        <v>4</v>
      </c>
      <c r="D1253" s="1">
        <v>208425</v>
      </c>
      <c r="E1253" s="1">
        <v>2667839</v>
      </c>
      <c r="F1253" s="2">
        <v>91070</v>
      </c>
    </row>
    <row r="1254" spans="1:6" hidden="1" x14ac:dyDescent="0.3">
      <c r="A1254">
        <v>2018</v>
      </c>
      <c r="B1254" t="s">
        <v>57</v>
      </c>
      <c r="C1254" t="s">
        <v>5</v>
      </c>
      <c r="D1254" s="1">
        <v>52525</v>
      </c>
      <c r="E1254" s="1">
        <v>423946</v>
      </c>
      <c r="F1254" s="2">
        <v>81401</v>
      </c>
    </row>
    <row r="1255" spans="1:6" hidden="1" x14ac:dyDescent="0.3">
      <c r="A1255">
        <v>2018</v>
      </c>
      <c r="B1255" t="s">
        <v>57</v>
      </c>
      <c r="C1255" t="s">
        <v>6</v>
      </c>
      <c r="D1255" s="1">
        <v>23279</v>
      </c>
      <c r="E1255" s="1">
        <v>221029</v>
      </c>
      <c r="F1255" s="2">
        <v>87958</v>
      </c>
    </row>
    <row r="1256" spans="1:6" hidden="1" x14ac:dyDescent="0.3">
      <c r="A1256">
        <v>2018</v>
      </c>
      <c r="B1256" t="s">
        <v>57</v>
      </c>
      <c r="C1256" t="s">
        <v>7</v>
      </c>
      <c r="D1256" s="1">
        <v>8956</v>
      </c>
      <c r="E1256" s="1">
        <v>63405</v>
      </c>
      <c r="F1256" s="2">
        <v>80066</v>
      </c>
    </row>
    <row r="1257" spans="1:6" hidden="1" x14ac:dyDescent="0.3">
      <c r="A1257">
        <v>2018</v>
      </c>
      <c r="B1257" t="s">
        <v>57</v>
      </c>
      <c r="C1257" t="s">
        <v>8</v>
      </c>
      <c r="D1257" s="1">
        <v>161890</v>
      </c>
      <c r="E1257" s="1">
        <v>1365136</v>
      </c>
      <c r="F1257" s="2">
        <v>60914</v>
      </c>
    </row>
    <row r="1258" spans="1:6" hidden="1" x14ac:dyDescent="0.3">
      <c r="A1258">
        <v>2018</v>
      </c>
      <c r="B1258" t="s">
        <v>57</v>
      </c>
      <c r="C1258" t="s">
        <v>9</v>
      </c>
      <c r="D1258" s="1">
        <v>54714</v>
      </c>
      <c r="E1258" s="1">
        <v>687321</v>
      </c>
      <c r="F1258" s="2">
        <v>66989</v>
      </c>
    </row>
    <row r="1259" spans="1:6" hidden="1" x14ac:dyDescent="0.3">
      <c r="A1259">
        <v>2018</v>
      </c>
      <c r="B1259" t="s">
        <v>57</v>
      </c>
      <c r="C1259" t="s">
        <v>10</v>
      </c>
      <c r="D1259" s="1">
        <v>11562</v>
      </c>
      <c r="E1259" s="1">
        <v>91631</v>
      </c>
      <c r="F1259" s="2">
        <v>51695</v>
      </c>
    </row>
    <row r="1260" spans="1:6" hidden="1" x14ac:dyDescent="0.3">
      <c r="A1260">
        <v>2018</v>
      </c>
      <c r="B1260" t="s">
        <v>57</v>
      </c>
      <c r="C1260" t="s">
        <v>11</v>
      </c>
      <c r="D1260" s="1">
        <v>74587</v>
      </c>
      <c r="E1260" s="1">
        <v>948766</v>
      </c>
      <c r="F1260" s="2">
        <v>76586</v>
      </c>
    </row>
    <row r="1261" spans="1:6" hidden="1" x14ac:dyDescent="0.3">
      <c r="A1261">
        <v>2018</v>
      </c>
      <c r="B1261" t="s">
        <v>57</v>
      </c>
      <c r="C1261" t="s">
        <v>12</v>
      </c>
      <c r="D1261" s="1">
        <v>29755</v>
      </c>
      <c r="E1261" s="1">
        <v>342835</v>
      </c>
      <c r="F1261" s="2">
        <v>52468</v>
      </c>
    </row>
    <row r="1262" spans="1:6" hidden="1" x14ac:dyDescent="0.3">
      <c r="A1262">
        <v>2018</v>
      </c>
      <c r="B1262" t="s">
        <v>57</v>
      </c>
      <c r="C1262" t="s">
        <v>13</v>
      </c>
      <c r="D1262" s="1">
        <v>15839</v>
      </c>
      <c r="E1262" s="1">
        <v>140535</v>
      </c>
      <c r="F1262" s="2">
        <v>54071</v>
      </c>
    </row>
    <row r="1263" spans="1:6" hidden="1" x14ac:dyDescent="0.3">
      <c r="A1263">
        <v>2018</v>
      </c>
      <c r="B1263" t="s">
        <v>57</v>
      </c>
      <c r="C1263" t="s">
        <v>14</v>
      </c>
      <c r="D1263" s="1">
        <v>16731</v>
      </c>
      <c r="E1263" s="1">
        <v>179413</v>
      </c>
      <c r="F1263" s="2">
        <v>61288</v>
      </c>
    </row>
    <row r="1264" spans="1:6" hidden="1" x14ac:dyDescent="0.3">
      <c r="A1264">
        <v>2018</v>
      </c>
      <c r="B1264" t="s">
        <v>57</v>
      </c>
      <c r="C1264" t="s">
        <v>15</v>
      </c>
      <c r="D1264" s="1">
        <v>20542</v>
      </c>
      <c r="E1264" s="1">
        <v>217081</v>
      </c>
      <c r="F1264" s="2">
        <v>50087</v>
      </c>
    </row>
    <row r="1265" spans="1:6" hidden="1" x14ac:dyDescent="0.3">
      <c r="A1265">
        <v>2018</v>
      </c>
      <c r="B1265" t="s">
        <v>57</v>
      </c>
      <c r="C1265" t="s">
        <v>16</v>
      </c>
      <c r="D1265" s="1">
        <v>24537</v>
      </c>
      <c r="E1265" s="1">
        <v>213171</v>
      </c>
      <c r="F1265" s="2">
        <v>56446</v>
      </c>
    </row>
    <row r="1266" spans="1:6" hidden="1" x14ac:dyDescent="0.3">
      <c r="A1266">
        <v>2018</v>
      </c>
      <c r="B1266" t="s">
        <v>57</v>
      </c>
      <c r="C1266" t="s">
        <v>17</v>
      </c>
      <c r="D1266" s="1">
        <v>9940</v>
      </c>
      <c r="E1266" s="1">
        <v>69285</v>
      </c>
      <c r="F1266" s="2">
        <v>57328</v>
      </c>
    </row>
    <row r="1267" spans="1:6" hidden="1" x14ac:dyDescent="0.3">
      <c r="A1267">
        <v>2018</v>
      </c>
      <c r="B1267" t="s">
        <v>57</v>
      </c>
      <c r="C1267" t="s">
        <v>18</v>
      </c>
      <c r="D1267" s="1">
        <v>42809</v>
      </c>
      <c r="E1267" s="1">
        <v>452753</v>
      </c>
      <c r="F1267" s="2">
        <v>79500</v>
      </c>
    </row>
    <row r="1268" spans="1:6" hidden="1" x14ac:dyDescent="0.3">
      <c r="A1268">
        <v>2018</v>
      </c>
      <c r="B1268" t="s">
        <v>57</v>
      </c>
      <c r="C1268" t="s">
        <v>19</v>
      </c>
      <c r="D1268" s="1">
        <v>47416</v>
      </c>
      <c r="E1268" s="1">
        <v>587518</v>
      </c>
      <c r="F1268" s="2">
        <v>107875</v>
      </c>
    </row>
    <row r="1269" spans="1:6" hidden="1" x14ac:dyDescent="0.3">
      <c r="A1269">
        <v>2018</v>
      </c>
      <c r="B1269" t="s">
        <v>57</v>
      </c>
      <c r="C1269" t="s">
        <v>20</v>
      </c>
      <c r="D1269" s="1">
        <v>42545</v>
      </c>
      <c r="E1269" s="1">
        <v>657930</v>
      </c>
      <c r="F1269" s="2">
        <v>69377</v>
      </c>
    </row>
    <row r="1270" spans="1:6" hidden="1" x14ac:dyDescent="0.3">
      <c r="A1270">
        <v>2018</v>
      </c>
      <c r="B1270" t="s">
        <v>57</v>
      </c>
      <c r="C1270" t="s">
        <v>21</v>
      </c>
      <c r="D1270" s="1">
        <v>32020</v>
      </c>
      <c r="E1270" s="1">
        <v>378493</v>
      </c>
      <c r="F1270" s="2">
        <v>82535</v>
      </c>
    </row>
    <row r="1271" spans="1:6" hidden="1" x14ac:dyDescent="0.3">
      <c r="A1271">
        <v>2018</v>
      </c>
      <c r="B1271" t="s">
        <v>57</v>
      </c>
      <c r="C1271" t="s">
        <v>22</v>
      </c>
      <c r="D1271" s="1">
        <v>12259</v>
      </c>
      <c r="E1271" s="1">
        <v>109842</v>
      </c>
      <c r="F1271" s="2">
        <v>42132</v>
      </c>
    </row>
    <row r="1272" spans="1:6" hidden="1" x14ac:dyDescent="0.3">
      <c r="A1272">
        <v>2018</v>
      </c>
      <c r="B1272" t="s">
        <v>57</v>
      </c>
      <c r="C1272" t="s">
        <v>23</v>
      </c>
      <c r="D1272" s="1">
        <v>32577</v>
      </c>
      <c r="E1272" s="1">
        <v>385727</v>
      </c>
      <c r="F1272" s="2">
        <v>66429</v>
      </c>
    </row>
    <row r="1273" spans="1:6" hidden="1" x14ac:dyDescent="0.3">
      <c r="A1273">
        <v>2018</v>
      </c>
      <c r="B1273" t="s">
        <v>57</v>
      </c>
      <c r="C1273" t="s">
        <v>24</v>
      </c>
      <c r="D1273" s="1">
        <v>9359</v>
      </c>
      <c r="E1273" s="1">
        <v>42410</v>
      </c>
      <c r="F1273" s="2">
        <v>52271</v>
      </c>
    </row>
    <row r="1274" spans="1:6" hidden="1" x14ac:dyDescent="0.3">
      <c r="A1274">
        <v>2018</v>
      </c>
      <c r="B1274" t="s">
        <v>57</v>
      </c>
      <c r="C1274" t="s">
        <v>25</v>
      </c>
      <c r="D1274" s="1">
        <v>11582</v>
      </c>
      <c r="E1274" s="1">
        <v>119167</v>
      </c>
      <c r="F1274" s="2">
        <v>58836</v>
      </c>
    </row>
    <row r="1275" spans="1:6" hidden="1" x14ac:dyDescent="0.3">
      <c r="A1275">
        <v>2018</v>
      </c>
      <c r="B1275" t="s">
        <v>57</v>
      </c>
      <c r="C1275" t="s">
        <v>26</v>
      </c>
      <c r="D1275" s="1">
        <v>19970</v>
      </c>
      <c r="E1275" s="1">
        <v>190736</v>
      </c>
      <c r="F1275" s="2">
        <v>61821</v>
      </c>
    </row>
    <row r="1276" spans="1:6" hidden="1" x14ac:dyDescent="0.3">
      <c r="A1276">
        <v>2018</v>
      </c>
      <c r="B1276" t="s">
        <v>57</v>
      </c>
      <c r="C1276" t="s">
        <v>27</v>
      </c>
      <c r="D1276" s="1">
        <v>12323</v>
      </c>
      <c r="E1276" s="1">
        <v>82831</v>
      </c>
      <c r="F1276" s="2">
        <v>77486</v>
      </c>
    </row>
    <row r="1277" spans="1:6" hidden="1" x14ac:dyDescent="0.3">
      <c r="A1277">
        <v>2018</v>
      </c>
      <c r="B1277" t="s">
        <v>57</v>
      </c>
      <c r="C1277" t="s">
        <v>28</v>
      </c>
      <c r="D1277" s="1">
        <v>51837</v>
      </c>
      <c r="E1277" s="1">
        <v>671419</v>
      </c>
      <c r="F1277" s="2">
        <v>90784</v>
      </c>
    </row>
    <row r="1278" spans="1:6" hidden="1" x14ac:dyDescent="0.3">
      <c r="A1278">
        <v>2018</v>
      </c>
      <c r="B1278" t="s">
        <v>57</v>
      </c>
      <c r="C1278" t="s">
        <v>29</v>
      </c>
      <c r="D1278" s="1">
        <v>10669</v>
      </c>
      <c r="E1278" s="1">
        <v>106930</v>
      </c>
      <c r="F1278" s="2">
        <v>61899</v>
      </c>
    </row>
    <row r="1279" spans="1:6" hidden="1" x14ac:dyDescent="0.3">
      <c r="A1279">
        <v>2018</v>
      </c>
      <c r="B1279" t="s">
        <v>57</v>
      </c>
      <c r="C1279" t="s">
        <v>30</v>
      </c>
      <c r="D1279" s="1">
        <v>112471</v>
      </c>
      <c r="E1279" s="1">
        <v>1339421</v>
      </c>
      <c r="F1279" s="2">
        <v>95057</v>
      </c>
    </row>
    <row r="1280" spans="1:6" hidden="1" x14ac:dyDescent="0.3">
      <c r="A1280">
        <v>2018</v>
      </c>
      <c r="B1280" t="s">
        <v>57</v>
      </c>
      <c r="C1280" t="s">
        <v>31</v>
      </c>
      <c r="D1280" s="1">
        <v>58892</v>
      </c>
      <c r="E1280" s="1">
        <v>635554</v>
      </c>
      <c r="F1280" s="2">
        <v>65609</v>
      </c>
    </row>
    <row r="1281" spans="1:6" hidden="1" x14ac:dyDescent="0.3">
      <c r="A1281">
        <v>2018</v>
      </c>
      <c r="B1281" t="s">
        <v>57</v>
      </c>
      <c r="C1281" t="s">
        <v>32</v>
      </c>
      <c r="D1281" s="1">
        <v>5130</v>
      </c>
      <c r="E1281" s="1">
        <v>34560</v>
      </c>
      <c r="F1281" s="2">
        <v>61774</v>
      </c>
    </row>
    <row r="1282" spans="1:6" hidden="1" x14ac:dyDescent="0.3">
      <c r="A1282">
        <v>2018</v>
      </c>
      <c r="B1282" t="s">
        <v>57</v>
      </c>
      <c r="C1282" t="s">
        <v>33</v>
      </c>
      <c r="D1282" s="1">
        <v>53280</v>
      </c>
      <c r="E1282" s="1">
        <v>729430</v>
      </c>
      <c r="F1282" s="2">
        <v>64006</v>
      </c>
    </row>
    <row r="1283" spans="1:6" hidden="1" x14ac:dyDescent="0.3">
      <c r="A1283">
        <v>2018</v>
      </c>
      <c r="B1283" t="s">
        <v>57</v>
      </c>
      <c r="C1283" t="s">
        <v>34</v>
      </c>
      <c r="D1283" s="1">
        <v>20594</v>
      </c>
      <c r="E1283" s="1">
        <v>191261</v>
      </c>
      <c r="F1283" s="2">
        <v>52227</v>
      </c>
    </row>
    <row r="1284" spans="1:6" hidden="1" x14ac:dyDescent="0.3">
      <c r="A1284">
        <v>2018</v>
      </c>
      <c r="B1284" t="s">
        <v>57</v>
      </c>
      <c r="C1284" t="s">
        <v>35</v>
      </c>
      <c r="D1284" s="1">
        <v>25462</v>
      </c>
      <c r="E1284" s="1">
        <v>248627</v>
      </c>
      <c r="F1284" s="2">
        <v>69806</v>
      </c>
    </row>
    <row r="1285" spans="1:6" hidden="1" x14ac:dyDescent="0.3">
      <c r="A1285">
        <v>2018</v>
      </c>
      <c r="B1285" t="s">
        <v>57</v>
      </c>
      <c r="C1285" t="s">
        <v>36</v>
      </c>
      <c r="D1285" s="1">
        <v>63415</v>
      </c>
      <c r="E1285" s="1">
        <v>806555</v>
      </c>
      <c r="F1285" s="2">
        <v>78092</v>
      </c>
    </row>
    <row r="1286" spans="1:6" hidden="1" x14ac:dyDescent="0.3">
      <c r="A1286">
        <v>2018</v>
      </c>
      <c r="B1286" t="s">
        <v>57</v>
      </c>
      <c r="C1286" t="s">
        <v>37</v>
      </c>
      <c r="D1286" s="1">
        <v>8651</v>
      </c>
      <c r="E1286" s="1">
        <v>68430</v>
      </c>
      <c r="F1286" s="2">
        <v>68957</v>
      </c>
    </row>
    <row r="1287" spans="1:6" hidden="1" x14ac:dyDescent="0.3">
      <c r="A1287">
        <v>2018</v>
      </c>
      <c r="B1287" t="s">
        <v>57</v>
      </c>
      <c r="C1287" t="s">
        <v>38</v>
      </c>
      <c r="D1287" s="1">
        <v>26993</v>
      </c>
      <c r="E1287" s="1">
        <v>293499</v>
      </c>
      <c r="F1287" s="2">
        <v>50391</v>
      </c>
    </row>
    <row r="1288" spans="1:6" hidden="1" x14ac:dyDescent="0.3">
      <c r="A1288">
        <v>2018</v>
      </c>
      <c r="B1288" t="s">
        <v>57</v>
      </c>
      <c r="C1288" t="s">
        <v>39</v>
      </c>
      <c r="D1288" s="1">
        <v>5205</v>
      </c>
      <c r="E1288" s="1">
        <v>32354</v>
      </c>
      <c r="F1288" s="2">
        <v>56384</v>
      </c>
    </row>
    <row r="1289" spans="1:6" hidden="1" x14ac:dyDescent="0.3">
      <c r="A1289">
        <v>2018</v>
      </c>
      <c r="B1289" t="s">
        <v>57</v>
      </c>
      <c r="C1289" t="s">
        <v>40</v>
      </c>
      <c r="D1289" s="1">
        <v>29519</v>
      </c>
      <c r="E1289" s="1">
        <v>417345</v>
      </c>
      <c r="F1289" s="2">
        <v>59851</v>
      </c>
    </row>
    <row r="1290" spans="1:6" hidden="1" x14ac:dyDescent="0.3">
      <c r="A1290">
        <v>2018</v>
      </c>
      <c r="B1290" t="s">
        <v>57</v>
      </c>
      <c r="C1290" t="s">
        <v>41</v>
      </c>
      <c r="D1290" s="1">
        <v>134025</v>
      </c>
      <c r="E1290" s="1">
        <v>1736415</v>
      </c>
      <c r="F1290" s="2">
        <v>74443</v>
      </c>
    </row>
    <row r="1291" spans="1:6" hidden="1" x14ac:dyDescent="0.3">
      <c r="A1291">
        <v>2018</v>
      </c>
      <c r="B1291" t="s">
        <v>57</v>
      </c>
      <c r="C1291" t="s">
        <v>42</v>
      </c>
      <c r="D1291" s="1">
        <v>23036</v>
      </c>
      <c r="E1291" s="1">
        <v>215564</v>
      </c>
      <c r="F1291" s="2">
        <v>59543</v>
      </c>
    </row>
    <row r="1292" spans="1:6" hidden="1" x14ac:dyDescent="0.3">
      <c r="A1292">
        <v>2018</v>
      </c>
      <c r="B1292" t="s">
        <v>57</v>
      </c>
      <c r="C1292" t="s">
        <v>43</v>
      </c>
      <c r="D1292" s="1">
        <v>5661</v>
      </c>
      <c r="E1292" s="1">
        <v>28976</v>
      </c>
      <c r="F1292" s="2">
        <v>64917</v>
      </c>
    </row>
    <row r="1293" spans="1:6" hidden="1" x14ac:dyDescent="0.3">
      <c r="A1293">
        <v>2018</v>
      </c>
      <c r="B1293" t="s">
        <v>57</v>
      </c>
      <c r="C1293" t="s">
        <v>44</v>
      </c>
      <c r="D1293" s="1">
        <v>58849</v>
      </c>
      <c r="E1293" s="1">
        <v>746452</v>
      </c>
      <c r="F1293" s="2">
        <v>87511</v>
      </c>
    </row>
    <row r="1294" spans="1:6" hidden="1" x14ac:dyDescent="0.3">
      <c r="A1294">
        <v>2018</v>
      </c>
      <c r="B1294" t="s">
        <v>57</v>
      </c>
      <c r="C1294" t="s">
        <v>45</v>
      </c>
      <c r="D1294" s="1">
        <v>40209</v>
      </c>
      <c r="E1294" s="1">
        <v>414712</v>
      </c>
      <c r="F1294" s="2">
        <v>82245</v>
      </c>
    </row>
    <row r="1295" spans="1:6" hidden="1" x14ac:dyDescent="0.3">
      <c r="A1295">
        <v>2018</v>
      </c>
      <c r="B1295" t="s">
        <v>57</v>
      </c>
      <c r="C1295" t="s">
        <v>46</v>
      </c>
      <c r="D1295" s="1">
        <v>8323</v>
      </c>
      <c r="E1295" s="1">
        <v>68965</v>
      </c>
      <c r="F1295" s="2">
        <v>51745</v>
      </c>
    </row>
    <row r="1296" spans="1:6" hidden="1" x14ac:dyDescent="0.3">
      <c r="A1296">
        <v>2018</v>
      </c>
      <c r="B1296" t="s">
        <v>57</v>
      </c>
      <c r="C1296" t="s">
        <v>47</v>
      </c>
      <c r="D1296" s="1">
        <v>25856</v>
      </c>
      <c r="E1296" s="1">
        <v>327719</v>
      </c>
      <c r="F1296" s="2">
        <v>60773</v>
      </c>
    </row>
    <row r="1297" spans="1:6" hidden="1" x14ac:dyDescent="0.3">
      <c r="A1297">
        <v>2018</v>
      </c>
      <c r="B1297" t="s">
        <v>57</v>
      </c>
      <c r="C1297" t="s">
        <v>48</v>
      </c>
      <c r="D1297" s="1">
        <v>4559</v>
      </c>
      <c r="E1297" s="1">
        <v>18733</v>
      </c>
      <c r="F1297" s="2">
        <v>52783</v>
      </c>
    </row>
    <row r="1298" spans="1:6" x14ac:dyDescent="0.3">
      <c r="A1298">
        <v>2018</v>
      </c>
      <c r="B1298" t="s">
        <v>58</v>
      </c>
      <c r="C1298" t="s">
        <v>1</v>
      </c>
      <c r="D1298" s="1">
        <v>12678</v>
      </c>
      <c r="E1298" s="1">
        <v>233306</v>
      </c>
      <c r="F1298" s="2">
        <v>46432</v>
      </c>
    </row>
    <row r="1299" spans="1:6" hidden="1" x14ac:dyDescent="0.3">
      <c r="A1299">
        <v>2018</v>
      </c>
      <c r="B1299" t="s">
        <v>58</v>
      </c>
      <c r="C1299" t="s">
        <v>2</v>
      </c>
      <c r="D1299" s="1">
        <v>18037</v>
      </c>
      <c r="E1299" s="1">
        <v>440616</v>
      </c>
      <c r="F1299" s="2">
        <v>51125</v>
      </c>
    </row>
    <row r="1300" spans="1:6" hidden="1" x14ac:dyDescent="0.3">
      <c r="A1300">
        <v>2018</v>
      </c>
      <c r="B1300" t="s">
        <v>58</v>
      </c>
      <c r="C1300" t="s">
        <v>3</v>
      </c>
      <c r="D1300" s="1">
        <v>15788</v>
      </c>
      <c r="E1300" s="1">
        <v>186119</v>
      </c>
      <c r="F1300" s="2">
        <v>42468</v>
      </c>
    </row>
    <row r="1301" spans="1:6" hidden="1" x14ac:dyDescent="0.3">
      <c r="A1301">
        <v>2018</v>
      </c>
      <c r="B1301" t="s">
        <v>58</v>
      </c>
      <c r="C1301" t="s">
        <v>4</v>
      </c>
      <c r="D1301" s="1">
        <v>618901</v>
      </c>
      <c r="E1301" s="1">
        <v>2649228</v>
      </c>
      <c r="F1301" s="2">
        <v>52187</v>
      </c>
    </row>
    <row r="1302" spans="1:6" hidden="1" x14ac:dyDescent="0.3">
      <c r="A1302">
        <v>2018</v>
      </c>
      <c r="B1302" t="s">
        <v>58</v>
      </c>
      <c r="C1302" t="s">
        <v>5</v>
      </c>
      <c r="D1302" s="1">
        <v>21666</v>
      </c>
      <c r="E1302" s="1">
        <v>335274</v>
      </c>
      <c r="F1302" s="2">
        <v>50156</v>
      </c>
    </row>
    <row r="1303" spans="1:6" hidden="1" x14ac:dyDescent="0.3">
      <c r="A1303">
        <v>2018</v>
      </c>
      <c r="B1303" t="s">
        <v>58</v>
      </c>
      <c r="C1303" t="s">
        <v>6</v>
      </c>
      <c r="D1303" s="1">
        <v>13090</v>
      </c>
      <c r="E1303" s="1">
        <v>326866</v>
      </c>
      <c r="F1303" s="2">
        <v>55369</v>
      </c>
    </row>
    <row r="1304" spans="1:6" hidden="1" x14ac:dyDescent="0.3">
      <c r="A1304">
        <v>2018</v>
      </c>
      <c r="B1304" t="s">
        <v>58</v>
      </c>
      <c r="C1304" t="s">
        <v>7</v>
      </c>
      <c r="D1304" s="1">
        <v>5063</v>
      </c>
      <c r="E1304" s="1">
        <v>75524</v>
      </c>
      <c r="F1304" s="2">
        <v>53795</v>
      </c>
    </row>
    <row r="1305" spans="1:6" hidden="1" x14ac:dyDescent="0.3">
      <c r="A1305">
        <v>2018</v>
      </c>
      <c r="B1305" t="s">
        <v>58</v>
      </c>
      <c r="C1305" t="s">
        <v>8</v>
      </c>
      <c r="D1305" s="1">
        <v>73761</v>
      </c>
      <c r="E1305" s="1">
        <v>1287814</v>
      </c>
      <c r="F1305" s="2">
        <v>50781</v>
      </c>
    </row>
    <row r="1306" spans="1:6" hidden="1" x14ac:dyDescent="0.3">
      <c r="A1306">
        <v>2018</v>
      </c>
      <c r="B1306" t="s">
        <v>58</v>
      </c>
      <c r="C1306" t="s">
        <v>9</v>
      </c>
      <c r="D1306" s="1">
        <v>28952</v>
      </c>
      <c r="E1306" s="1">
        <v>562436</v>
      </c>
      <c r="F1306" s="2">
        <v>52062</v>
      </c>
    </row>
    <row r="1307" spans="1:6" hidden="1" x14ac:dyDescent="0.3">
      <c r="A1307">
        <v>2018</v>
      </c>
      <c r="B1307" t="s">
        <v>58</v>
      </c>
      <c r="C1307" t="s">
        <v>10</v>
      </c>
      <c r="D1307" s="1">
        <v>7824</v>
      </c>
      <c r="E1307" s="1">
        <v>100212</v>
      </c>
      <c r="F1307" s="2">
        <v>42047</v>
      </c>
    </row>
    <row r="1308" spans="1:6" hidden="1" x14ac:dyDescent="0.3">
      <c r="A1308">
        <v>2018</v>
      </c>
      <c r="B1308" t="s">
        <v>58</v>
      </c>
      <c r="C1308" t="s">
        <v>11</v>
      </c>
      <c r="D1308" s="1">
        <v>34720</v>
      </c>
      <c r="E1308" s="1">
        <v>919288</v>
      </c>
      <c r="F1308" s="2">
        <v>50959</v>
      </c>
    </row>
    <row r="1309" spans="1:6" hidden="1" x14ac:dyDescent="0.3">
      <c r="A1309">
        <v>2018</v>
      </c>
      <c r="B1309" t="s">
        <v>58</v>
      </c>
      <c r="C1309" t="s">
        <v>12</v>
      </c>
      <c r="D1309" s="1">
        <v>15692</v>
      </c>
      <c r="E1309" s="1">
        <v>459398</v>
      </c>
      <c r="F1309" s="2">
        <v>47681</v>
      </c>
    </row>
    <row r="1310" spans="1:6" hidden="1" x14ac:dyDescent="0.3">
      <c r="A1310">
        <v>2018</v>
      </c>
      <c r="B1310" t="s">
        <v>58</v>
      </c>
      <c r="C1310" t="s">
        <v>13</v>
      </c>
      <c r="D1310" s="1">
        <v>11589</v>
      </c>
      <c r="E1310" s="1">
        <v>219674</v>
      </c>
      <c r="F1310" s="2">
        <v>43022</v>
      </c>
    </row>
    <row r="1311" spans="1:6" hidden="1" x14ac:dyDescent="0.3">
      <c r="A1311">
        <v>2018</v>
      </c>
      <c r="B1311" t="s">
        <v>58</v>
      </c>
      <c r="C1311" t="s">
        <v>14</v>
      </c>
      <c r="D1311" s="1">
        <v>10277</v>
      </c>
      <c r="E1311" s="1">
        <v>195132</v>
      </c>
      <c r="F1311" s="2">
        <v>42586</v>
      </c>
    </row>
    <row r="1312" spans="1:6" hidden="1" x14ac:dyDescent="0.3">
      <c r="A1312">
        <v>2018</v>
      </c>
      <c r="B1312" t="s">
        <v>58</v>
      </c>
      <c r="C1312" t="s">
        <v>15</v>
      </c>
      <c r="D1312" s="1">
        <v>18161</v>
      </c>
      <c r="E1312" s="1">
        <v>267486</v>
      </c>
      <c r="F1312" s="2">
        <v>48210</v>
      </c>
    </row>
    <row r="1313" spans="1:6" hidden="1" x14ac:dyDescent="0.3">
      <c r="A1313">
        <v>2018</v>
      </c>
      <c r="B1313" t="s">
        <v>58</v>
      </c>
      <c r="C1313" t="s">
        <v>16</v>
      </c>
      <c r="D1313" s="1">
        <v>15480</v>
      </c>
      <c r="E1313" s="1">
        <v>300015</v>
      </c>
      <c r="F1313" s="2">
        <v>43339</v>
      </c>
    </row>
    <row r="1314" spans="1:6" hidden="1" x14ac:dyDescent="0.3">
      <c r="A1314">
        <v>2018</v>
      </c>
      <c r="B1314" t="s">
        <v>58</v>
      </c>
      <c r="C1314" t="s">
        <v>17</v>
      </c>
      <c r="D1314" s="1">
        <v>5483</v>
      </c>
      <c r="E1314" s="1">
        <v>118009</v>
      </c>
      <c r="F1314" s="2">
        <v>47535</v>
      </c>
    </row>
    <row r="1315" spans="1:6" hidden="1" x14ac:dyDescent="0.3">
      <c r="A1315">
        <v>2018</v>
      </c>
      <c r="B1315" t="s">
        <v>58</v>
      </c>
      <c r="C1315" t="s">
        <v>18</v>
      </c>
      <c r="D1315" s="1">
        <v>20856</v>
      </c>
      <c r="E1315" s="1">
        <v>445328</v>
      </c>
      <c r="F1315" s="2">
        <v>54310</v>
      </c>
    </row>
    <row r="1316" spans="1:6" hidden="1" x14ac:dyDescent="0.3">
      <c r="A1316">
        <v>2018</v>
      </c>
      <c r="B1316" t="s">
        <v>58</v>
      </c>
      <c r="C1316" t="s">
        <v>19</v>
      </c>
      <c r="D1316" s="1">
        <v>66364</v>
      </c>
      <c r="E1316" s="1">
        <v>773683</v>
      </c>
      <c r="F1316" s="2">
        <v>58448</v>
      </c>
    </row>
    <row r="1317" spans="1:6" hidden="1" x14ac:dyDescent="0.3">
      <c r="A1317">
        <v>2018</v>
      </c>
      <c r="B1317" t="s">
        <v>58</v>
      </c>
      <c r="C1317" t="s">
        <v>20</v>
      </c>
      <c r="D1317" s="1">
        <v>24822</v>
      </c>
      <c r="E1317" s="1">
        <v>659230</v>
      </c>
      <c r="F1317" s="2">
        <v>49739</v>
      </c>
    </row>
    <row r="1318" spans="1:6" hidden="1" x14ac:dyDescent="0.3">
      <c r="A1318">
        <v>2018</v>
      </c>
      <c r="B1318" t="s">
        <v>58</v>
      </c>
      <c r="C1318" t="s">
        <v>21</v>
      </c>
      <c r="D1318" s="1">
        <v>19210</v>
      </c>
      <c r="E1318" s="1">
        <v>526556</v>
      </c>
      <c r="F1318" s="2">
        <v>51469</v>
      </c>
    </row>
    <row r="1319" spans="1:6" hidden="1" x14ac:dyDescent="0.3">
      <c r="A1319">
        <v>2018</v>
      </c>
      <c r="B1319" t="s">
        <v>58</v>
      </c>
      <c r="C1319" t="s">
        <v>22</v>
      </c>
      <c r="D1319" s="1">
        <v>7531</v>
      </c>
      <c r="E1319" s="1">
        <v>144105</v>
      </c>
      <c r="F1319" s="2">
        <v>41620</v>
      </c>
    </row>
    <row r="1320" spans="1:6" hidden="1" x14ac:dyDescent="0.3">
      <c r="A1320">
        <v>2018</v>
      </c>
      <c r="B1320" t="s">
        <v>58</v>
      </c>
      <c r="C1320" t="s">
        <v>23</v>
      </c>
      <c r="D1320" s="1">
        <v>48555</v>
      </c>
      <c r="E1320" s="1">
        <v>454728</v>
      </c>
      <c r="F1320" s="2">
        <v>46127</v>
      </c>
    </row>
    <row r="1321" spans="1:6" hidden="1" x14ac:dyDescent="0.3">
      <c r="A1321">
        <v>2018</v>
      </c>
      <c r="B1321" t="s">
        <v>58</v>
      </c>
      <c r="C1321" t="s">
        <v>24</v>
      </c>
      <c r="D1321" s="1">
        <v>4637</v>
      </c>
      <c r="E1321" s="1">
        <v>73530</v>
      </c>
      <c r="F1321" s="2">
        <v>47539</v>
      </c>
    </row>
    <row r="1322" spans="1:6" hidden="1" x14ac:dyDescent="0.3">
      <c r="A1322">
        <v>2018</v>
      </c>
      <c r="B1322" t="s">
        <v>58</v>
      </c>
      <c r="C1322" t="s">
        <v>25</v>
      </c>
      <c r="D1322" s="1">
        <v>12205</v>
      </c>
      <c r="E1322" s="1">
        <v>138155</v>
      </c>
      <c r="F1322" s="2">
        <v>46678</v>
      </c>
    </row>
    <row r="1323" spans="1:6" hidden="1" x14ac:dyDescent="0.3">
      <c r="A1323">
        <v>2018</v>
      </c>
      <c r="B1323" t="s">
        <v>58</v>
      </c>
      <c r="C1323" t="s">
        <v>26</v>
      </c>
      <c r="D1323" s="1">
        <v>8913</v>
      </c>
      <c r="E1323" s="1">
        <v>139036</v>
      </c>
      <c r="F1323" s="2">
        <v>54167</v>
      </c>
    </row>
    <row r="1324" spans="1:6" hidden="1" x14ac:dyDescent="0.3">
      <c r="A1324">
        <v>2018</v>
      </c>
      <c r="B1324" t="s">
        <v>58</v>
      </c>
      <c r="C1324" t="s">
        <v>27</v>
      </c>
      <c r="D1324" s="1">
        <v>4700</v>
      </c>
      <c r="E1324" s="1">
        <v>112567</v>
      </c>
      <c r="F1324" s="2">
        <v>56317</v>
      </c>
    </row>
    <row r="1325" spans="1:6" hidden="1" x14ac:dyDescent="0.3">
      <c r="A1325">
        <v>2018</v>
      </c>
      <c r="B1325" t="s">
        <v>58</v>
      </c>
      <c r="C1325" t="s">
        <v>28</v>
      </c>
      <c r="D1325" s="1">
        <v>37328</v>
      </c>
      <c r="E1325" s="1">
        <v>656716</v>
      </c>
      <c r="F1325" s="2">
        <v>53402</v>
      </c>
    </row>
    <row r="1326" spans="1:6" hidden="1" x14ac:dyDescent="0.3">
      <c r="A1326">
        <v>2018</v>
      </c>
      <c r="B1326" t="s">
        <v>58</v>
      </c>
      <c r="C1326" t="s">
        <v>29</v>
      </c>
      <c r="D1326" s="1">
        <v>10221</v>
      </c>
      <c r="E1326" s="1">
        <v>128590</v>
      </c>
      <c r="F1326" s="2">
        <v>41645</v>
      </c>
    </row>
    <row r="1327" spans="1:6" hidden="1" x14ac:dyDescent="0.3">
      <c r="A1327">
        <v>2018</v>
      </c>
      <c r="B1327" t="s">
        <v>58</v>
      </c>
      <c r="C1327" t="s">
        <v>30</v>
      </c>
      <c r="D1327" s="1">
        <v>67399</v>
      </c>
      <c r="E1327" s="1">
        <v>1914153</v>
      </c>
      <c r="F1327" s="2">
        <v>53467</v>
      </c>
    </row>
    <row r="1328" spans="1:6" hidden="1" x14ac:dyDescent="0.3">
      <c r="A1328">
        <v>2018</v>
      </c>
      <c r="B1328" t="s">
        <v>58</v>
      </c>
      <c r="C1328" t="s">
        <v>31</v>
      </c>
      <c r="D1328" s="1">
        <v>27210</v>
      </c>
      <c r="E1328" s="1">
        <v>592067</v>
      </c>
      <c r="F1328" s="2">
        <v>48381</v>
      </c>
    </row>
    <row r="1329" spans="1:6" hidden="1" x14ac:dyDescent="0.3">
      <c r="A1329">
        <v>2018</v>
      </c>
      <c r="B1329" t="s">
        <v>58</v>
      </c>
      <c r="C1329" t="s">
        <v>32</v>
      </c>
      <c r="D1329" s="1">
        <v>2558</v>
      </c>
      <c r="E1329" s="1">
        <v>62184</v>
      </c>
      <c r="F1329" s="2">
        <v>51404</v>
      </c>
    </row>
    <row r="1330" spans="1:6" hidden="1" x14ac:dyDescent="0.3">
      <c r="A1330">
        <v>2018</v>
      </c>
      <c r="B1330" t="s">
        <v>58</v>
      </c>
      <c r="C1330" t="s">
        <v>33</v>
      </c>
      <c r="D1330" s="1">
        <v>34508</v>
      </c>
      <c r="E1330" s="1">
        <v>904140</v>
      </c>
      <c r="F1330" s="2">
        <v>46408</v>
      </c>
    </row>
    <row r="1331" spans="1:6" hidden="1" x14ac:dyDescent="0.3">
      <c r="A1331">
        <v>2018</v>
      </c>
      <c r="B1331" t="s">
        <v>58</v>
      </c>
      <c r="C1331" t="s">
        <v>34</v>
      </c>
      <c r="D1331" s="1">
        <v>13563</v>
      </c>
      <c r="E1331" s="1">
        <v>209863</v>
      </c>
      <c r="F1331" s="2">
        <v>45570</v>
      </c>
    </row>
    <row r="1332" spans="1:6" hidden="1" x14ac:dyDescent="0.3">
      <c r="A1332">
        <v>2018</v>
      </c>
      <c r="B1332" t="s">
        <v>58</v>
      </c>
      <c r="C1332" t="s">
        <v>35</v>
      </c>
      <c r="D1332" s="1">
        <v>15708</v>
      </c>
      <c r="E1332" s="1">
        <v>288939</v>
      </c>
      <c r="F1332" s="2">
        <v>50107</v>
      </c>
    </row>
    <row r="1333" spans="1:6" hidden="1" x14ac:dyDescent="0.3">
      <c r="A1333">
        <v>2018</v>
      </c>
      <c r="B1333" t="s">
        <v>58</v>
      </c>
      <c r="C1333" t="s">
        <v>36</v>
      </c>
      <c r="D1333" s="1">
        <v>57768</v>
      </c>
      <c r="E1333" s="1">
        <v>1209344</v>
      </c>
      <c r="F1333" s="2">
        <v>51808</v>
      </c>
    </row>
    <row r="1334" spans="1:6" hidden="1" x14ac:dyDescent="0.3">
      <c r="A1334">
        <v>2018</v>
      </c>
      <c r="B1334" t="s">
        <v>58</v>
      </c>
      <c r="C1334" t="s">
        <v>37</v>
      </c>
      <c r="D1334" s="1">
        <v>4545</v>
      </c>
      <c r="E1334" s="1">
        <v>100506</v>
      </c>
      <c r="F1334" s="2">
        <v>48716</v>
      </c>
    </row>
    <row r="1335" spans="1:6" hidden="1" x14ac:dyDescent="0.3">
      <c r="A1335">
        <v>2018</v>
      </c>
      <c r="B1335" t="s">
        <v>58</v>
      </c>
      <c r="C1335" t="s">
        <v>38</v>
      </c>
      <c r="D1335" s="1">
        <v>11971</v>
      </c>
      <c r="E1335" s="1">
        <v>234487</v>
      </c>
      <c r="F1335" s="2">
        <v>45993</v>
      </c>
    </row>
    <row r="1336" spans="1:6" hidden="1" x14ac:dyDescent="0.3">
      <c r="A1336">
        <v>2018</v>
      </c>
      <c r="B1336" t="s">
        <v>58</v>
      </c>
      <c r="C1336" t="s">
        <v>39</v>
      </c>
      <c r="D1336" s="1">
        <v>2839</v>
      </c>
      <c r="E1336" s="1">
        <v>67868</v>
      </c>
      <c r="F1336" s="2">
        <v>50399</v>
      </c>
    </row>
    <row r="1337" spans="1:6" hidden="1" x14ac:dyDescent="0.3">
      <c r="A1337">
        <v>2018</v>
      </c>
      <c r="B1337" t="s">
        <v>58</v>
      </c>
      <c r="C1337" t="s">
        <v>40</v>
      </c>
      <c r="D1337" s="1">
        <v>16127</v>
      </c>
      <c r="E1337" s="1">
        <v>420817</v>
      </c>
      <c r="F1337" s="2">
        <v>52099</v>
      </c>
    </row>
    <row r="1338" spans="1:6" hidden="1" x14ac:dyDescent="0.3">
      <c r="A1338">
        <v>2018</v>
      </c>
      <c r="B1338" t="s">
        <v>58</v>
      </c>
      <c r="C1338" t="s">
        <v>41</v>
      </c>
      <c r="D1338" s="1">
        <v>90552</v>
      </c>
      <c r="E1338" s="1">
        <v>1641637</v>
      </c>
      <c r="F1338" s="2">
        <v>48036</v>
      </c>
    </row>
    <row r="1339" spans="1:6" hidden="1" x14ac:dyDescent="0.3">
      <c r="A1339">
        <v>2018</v>
      </c>
      <c r="B1339" t="s">
        <v>58</v>
      </c>
      <c r="C1339" t="s">
        <v>42</v>
      </c>
      <c r="D1339" s="1">
        <v>12264</v>
      </c>
      <c r="E1339" s="1">
        <v>186785</v>
      </c>
      <c r="F1339" s="2">
        <v>43696</v>
      </c>
    </row>
    <row r="1340" spans="1:6" hidden="1" x14ac:dyDescent="0.3">
      <c r="A1340">
        <v>2018</v>
      </c>
      <c r="B1340" t="s">
        <v>58</v>
      </c>
      <c r="C1340" t="s">
        <v>43</v>
      </c>
      <c r="D1340" s="1">
        <v>2463</v>
      </c>
      <c r="E1340" s="1">
        <v>62630</v>
      </c>
      <c r="F1340" s="2">
        <v>46699</v>
      </c>
    </row>
    <row r="1341" spans="1:6" hidden="1" x14ac:dyDescent="0.3">
      <c r="A1341">
        <v>2018</v>
      </c>
      <c r="B1341" t="s">
        <v>58</v>
      </c>
      <c r="C1341" t="s">
        <v>44</v>
      </c>
      <c r="D1341" s="1">
        <v>43566</v>
      </c>
      <c r="E1341" s="1">
        <v>505487</v>
      </c>
      <c r="F1341" s="2">
        <v>49627</v>
      </c>
    </row>
    <row r="1342" spans="1:6" hidden="1" x14ac:dyDescent="0.3">
      <c r="A1342">
        <v>2018</v>
      </c>
      <c r="B1342" t="s">
        <v>58</v>
      </c>
      <c r="C1342" t="s">
        <v>45</v>
      </c>
      <c r="D1342" s="1">
        <v>61026</v>
      </c>
      <c r="E1342" s="1">
        <v>465717</v>
      </c>
      <c r="F1342" s="2">
        <v>51354</v>
      </c>
    </row>
    <row r="1343" spans="1:6" hidden="1" x14ac:dyDescent="0.3">
      <c r="A1343">
        <v>2018</v>
      </c>
      <c r="B1343" t="s">
        <v>58</v>
      </c>
      <c r="C1343" t="s">
        <v>46</v>
      </c>
      <c r="D1343" s="1">
        <v>5765</v>
      </c>
      <c r="E1343" s="1">
        <v>124431</v>
      </c>
      <c r="F1343" s="2">
        <v>46182</v>
      </c>
    </row>
    <row r="1344" spans="1:6" hidden="1" x14ac:dyDescent="0.3">
      <c r="A1344">
        <v>2018</v>
      </c>
      <c r="B1344" t="s">
        <v>58</v>
      </c>
      <c r="C1344" t="s">
        <v>47</v>
      </c>
      <c r="D1344" s="1">
        <v>28013</v>
      </c>
      <c r="E1344" s="1">
        <v>434143</v>
      </c>
      <c r="F1344" s="2">
        <v>49195</v>
      </c>
    </row>
    <row r="1345" spans="1:6" hidden="1" x14ac:dyDescent="0.3">
      <c r="A1345">
        <v>2018</v>
      </c>
      <c r="B1345" t="s">
        <v>58</v>
      </c>
      <c r="C1345" t="s">
        <v>48</v>
      </c>
      <c r="D1345" s="1">
        <v>3338</v>
      </c>
      <c r="E1345" s="1">
        <v>26972</v>
      </c>
      <c r="F1345" s="2">
        <v>42906</v>
      </c>
    </row>
    <row r="1346" spans="1:6" x14ac:dyDescent="0.3">
      <c r="A1346">
        <v>2018</v>
      </c>
      <c r="B1346" t="s">
        <v>59</v>
      </c>
      <c r="C1346" t="s">
        <v>1</v>
      </c>
      <c r="D1346" s="1">
        <v>10993</v>
      </c>
      <c r="E1346" s="1">
        <v>205942</v>
      </c>
      <c r="F1346" s="2">
        <v>16798</v>
      </c>
    </row>
    <row r="1347" spans="1:6" hidden="1" x14ac:dyDescent="0.3">
      <c r="A1347">
        <v>2018</v>
      </c>
      <c r="B1347" t="s">
        <v>59</v>
      </c>
      <c r="C1347" t="s">
        <v>2</v>
      </c>
      <c r="D1347" s="1">
        <v>13627</v>
      </c>
      <c r="E1347" s="1">
        <v>325897</v>
      </c>
      <c r="F1347" s="2">
        <v>24580</v>
      </c>
    </row>
    <row r="1348" spans="1:6" hidden="1" x14ac:dyDescent="0.3">
      <c r="A1348">
        <v>2018</v>
      </c>
      <c r="B1348" t="s">
        <v>59</v>
      </c>
      <c r="C1348" t="s">
        <v>3</v>
      </c>
      <c r="D1348" s="1">
        <v>7168</v>
      </c>
      <c r="E1348" s="1">
        <v>118405</v>
      </c>
      <c r="F1348" s="2">
        <v>16536</v>
      </c>
    </row>
    <row r="1349" spans="1:6" hidden="1" x14ac:dyDescent="0.3">
      <c r="A1349">
        <v>2018</v>
      </c>
      <c r="B1349" t="s">
        <v>59</v>
      </c>
      <c r="C1349" t="s">
        <v>4</v>
      </c>
      <c r="D1349" s="1">
        <v>111455</v>
      </c>
      <c r="E1349" s="1">
        <v>1988750</v>
      </c>
      <c r="F1349" s="2">
        <v>30527</v>
      </c>
    </row>
    <row r="1350" spans="1:6" hidden="1" x14ac:dyDescent="0.3">
      <c r="A1350">
        <v>2018</v>
      </c>
      <c r="B1350" t="s">
        <v>59</v>
      </c>
      <c r="C1350" t="s">
        <v>5</v>
      </c>
      <c r="D1350" s="1">
        <v>16939</v>
      </c>
      <c r="E1350" s="1">
        <v>339407</v>
      </c>
      <c r="F1350" s="2">
        <v>25878</v>
      </c>
    </row>
    <row r="1351" spans="1:6" hidden="1" x14ac:dyDescent="0.3">
      <c r="A1351">
        <v>2018</v>
      </c>
      <c r="B1351" t="s">
        <v>59</v>
      </c>
      <c r="C1351" t="s">
        <v>6</v>
      </c>
      <c r="D1351" s="1">
        <v>10668</v>
      </c>
      <c r="E1351" s="1">
        <v>157709</v>
      </c>
      <c r="F1351" s="2">
        <v>23705</v>
      </c>
    </row>
    <row r="1352" spans="1:6" hidden="1" x14ac:dyDescent="0.3">
      <c r="A1352">
        <v>2018</v>
      </c>
      <c r="B1352" t="s">
        <v>59</v>
      </c>
      <c r="C1352" t="s">
        <v>7</v>
      </c>
      <c r="D1352" s="1">
        <v>2637</v>
      </c>
      <c r="E1352" s="1">
        <v>51696</v>
      </c>
      <c r="F1352" s="2">
        <v>20414</v>
      </c>
    </row>
    <row r="1353" spans="1:6" hidden="1" x14ac:dyDescent="0.3">
      <c r="A1353">
        <v>2018</v>
      </c>
      <c r="B1353" t="s">
        <v>59</v>
      </c>
      <c r="C1353" t="s">
        <v>8</v>
      </c>
      <c r="D1353" s="1">
        <v>56587</v>
      </c>
      <c r="E1353" s="1">
        <v>1226786</v>
      </c>
      <c r="F1353" s="2">
        <v>25881</v>
      </c>
    </row>
    <row r="1354" spans="1:6" hidden="1" x14ac:dyDescent="0.3">
      <c r="A1354">
        <v>2018</v>
      </c>
      <c r="B1354" t="s">
        <v>59</v>
      </c>
      <c r="C1354" t="s">
        <v>9</v>
      </c>
      <c r="D1354" s="1">
        <v>24275</v>
      </c>
      <c r="E1354" s="1">
        <v>487598</v>
      </c>
      <c r="F1354" s="2">
        <v>20604</v>
      </c>
    </row>
    <row r="1355" spans="1:6" hidden="1" x14ac:dyDescent="0.3">
      <c r="A1355">
        <v>2018</v>
      </c>
      <c r="B1355" t="s">
        <v>59</v>
      </c>
      <c r="C1355" t="s">
        <v>10</v>
      </c>
      <c r="D1355" s="1">
        <v>5008</v>
      </c>
      <c r="E1355" s="1">
        <v>78912</v>
      </c>
      <c r="F1355" s="2">
        <v>17141</v>
      </c>
    </row>
    <row r="1356" spans="1:6" hidden="1" x14ac:dyDescent="0.3">
      <c r="A1356">
        <v>2018</v>
      </c>
      <c r="B1356" t="s">
        <v>59</v>
      </c>
      <c r="C1356" t="s">
        <v>11</v>
      </c>
      <c r="D1356" s="1">
        <v>32619</v>
      </c>
      <c r="E1356" s="1">
        <v>617101</v>
      </c>
      <c r="F1356" s="2">
        <v>23765</v>
      </c>
    </row>
    <row r="1357" spans="1:6" hidden="1" x14ac:dyDescent="0.3">
      <c r="A1357">
        <v>2018</v>
      </c>
      <c r="B1357" t="s">
        <v>59</v>
      </c>
      <c r="C1357" t="s">
        <v>12</v>
      </c>
      <c r="D1357" s="1">
        <v>15564</v>
      </c>
      <c r="E1357" s="1">
        <v>310335</v>
      </c>
      <c r="F1357" s="2">
        <v>18981</v>
      </c>
    </row>
    <row r="1358" spans="1:6" hidden="1" x14ac:dyDescent="0.3">
      <c r="A1358">
        <v>2018</v>
      </c>
      <c r="B1358" t="s">
        <v>59</v>
      </c>
      <c r="C1358" t="s">
        <v>13</v>
      </c>
      <c r="D1358" s="1">
        <v>8670</v>
      </c>
      <c r="E1358" s="1">
        <v>143729</v>
      </c>
      <c r="F1358" s="2">
        <v>16799</v>
      </c>
    </row>
    <row r="1359" spans="1:6" hidden="1" x14ac:dyDescent="0.3">
      <c r="A1359">
        <v>2018</v>
      </c>
      <c r="B1359" t="s">
        <v>59</v>
      </c>
      <c r="C1359" t="s">
        <v>14</v>
      </c>
      <c r="D1359" s="1">
        <v>6895</v>
      </c>
      <c r="E1359" s="1">
        <v>129372</v>
      </c>
      <c r="F1359" s="2">
        <v>16764</v>
      </c>
    </row>
    <row r="1360" spans="1:6" hidden="1" x14ac:dyDescent="0.3">
      <c r="A1360">
        <v>2018</v>
      </c>
      <c r="B1360" t="s">
        <v>59</v>
      </c>
      <c r="C1360" t="s">
        <v>15</v>
      </c>
      <c r="D1360" s="1">
        <v>10080</v>
      </c>
      <c r="E1360" s="1">
        <v>197894</v>
      </c>
      <c r="F1360" s="2">
        <v>17719</v>
      </c>
    </row>
    <row r="1361" spans="1:6" hidden="1" x14ac:dyDescent="0.3">
      <c r="A1361">
        <v>2018</v>
      </c>
      <c r="B1361" t="s">
        <v>59</v>
      </c>
      <c r="C1361" t="s">
        <v>16</v>
      </c>
      <c r="D1361" s="1">
        <v>12415</v>
      </c>
      <c r="E1361" s="1">
        <v>236357</v>
      </c>
      <c r="F1361" s="2">
        <v>21264</v>
      </c>
    </row>
    <row r="1362" spans="1:6" hidden="1" x14ac:dyDescent="0.3">
      <c r="A1362">
        <v>2018</v>
      </c>
      <c r="B1362" t="s">
        <v>59</v>
      </c>
      <c r="C1362" t="s">
        <v>17</v>
      </c>
      <c r="D1362" s="1">
        <v>5047</v>
      </c>
      <c r="E1362" s="1">
        <v>68406</v>
      </c>
      <c r="F1362" s="2">
        <v>22087</v>
      </c>
    </row>
    <row r="1363" spans="1:6" hidden="1" x14ac:dyDescent="0.3">
      <c r="A1363">
        <v>2018</v>
      </c>
      <c r="B1363" t="s">
        <v>59</v>
      </c>
      <c r="C1363" t="s">
        <v>18</v>
      </c>
      <c r="D1363" s="1">
        <v>14772</v>
      </c>
      <c r="E1363" s="1">
        <v>282009</v>
      </c>
      <c r="F1363" s="2">
        <v>24012</v>
      </c>
    </row>
    <row r="1364" spans="1:6" hidden="1" x14ac:dyDescent="0.3">
      <c r="A1364">
        <v>2018</v>
      </c>
      <c r="B1364" t="s">
        <v>59</v>
      </c>
      <c r="C1364" t="s">
        <v>19</v>
      </c>
      <c r="D1364" s="1">
        <v>20642</v>
      </c>
      <c r="E1364" s="1">
        <v>375767</v>
      </c>
      <c r="F1364" s="2">
        <v>27758</v>
      </c>
    </row>
    <row r="1365" spans="1:6" hidden="1" x14ac:dyDescent="0.3">
      <c r="A1365">
        <v>2018</v>
      </c>
      <c r="B1365" t="s">
        <v>59</v>
      </c>
      <c r="C1365" t="s">
        <v>20</v>
      </c>
      <c r="D1365" s="1">
        <v>22025</v>
      </c>
      <c r="E1365" s="1">
        <v>432290</v>
      </c>
      <c r="F1365" s="2">
        <v>20566</v>
      </c>
    </row>
    <row r="1366" spans="1:6" hidden="1" x14ac:dyDescent="0.3">
      <c r="A1366">
        <v>2018</v>
      </c>
      <c r="B1366" t="s">
        <v>59</v>
      </c>
      <c r="C1366" t="s">
        <v>21</v>
      </c>
      <c r="D1366" s="1">
        <v>15294</v>
      </c>
      <c r="E1366" s="1">
        <v>272821</v>
      </c>
      <c r="F1366" s="2">
        <v>22507</v>
      </c>
    </row>
    <row r="1367" spans="1:6" hidden="1" x14ac:dyDescent="0.3">
      <c r="A1367">
        <v>2018</v>
      </c>
      <c r="B1367" t="s">
        <v>59</v>
      </c>
      <c r="C1367" t="s">
        <v>22</v>
      </c>
      <c r="D1367" s="1">
        <v>6464</v>
      </c>
      <c r="E1367" s="1">
        <v>134785</v>
      </c>
      <c r="F1367" s="2">
        <v>17523</v>
      </c>
    </row>
    <row r="1368" spans="1:6" hidden="1" x14ac:dyDescent="0.3">
      <c r="A1368">
        <v>2018</v>
      </c>
      <c r="B1368" t="s">
        <v>59</v>
      </c>
      <c r="C1368" t="s">
        <v>23</v>
      </c>
      <c r="D1368" s="1">
        <v>14797</v>
      </c>
      <c r="E1368" s="1">
        <v>305418</v>
      </c>
      <c r="F1368" s="2">
        <v>20892</v>
      </c>
    </row>
    <row r="1369" spans="1:6" hidden="1" x14ac:dyDescent="0.3">
      <c r="A1369">
        <v>2018</v>
      </c>
      <c r="B1369" t="s">
        <v>59</v>
      </c>
      <c r="C1369" t="s">
        <v>24</v>
      </c>
      <c r="D1369" s="1">
        <v>5071</v>
      </c>
      <c r="E1369" s="1">
        <v>66044</v>
      </c>
      <c r="F1369" s="2">
        <v>19150</v>
      </c>
    </row>
    <row r="1370" spans="1:6" hidden="1" x14ac:dyDescent="0.3">
      <c r="A1370">
        <v>2018</v>
      </c>
      <c r="B1370" t="s">
        <v>59</v>
      </c>
      <c r="C1370" t="s">
        <v>25</v>
      </c>
      <c r="D1370" s="1">
        <v>5561</v>
      </c>
      <c r="E1370" s="1">
        <v>92581</v>
      </c>
      <c r="F1370" s="2">
        <v>16715</v>
      </c>
    </row>
    <row r="1371" spans="1:6" hidden="1" x14ac:dyDescent="0.3">
      <c r="A1371">
        <v>2018</v>
      </c>
      <c r="B1371" t="s">
        <v>59</v>
      </c>
      <c r="C1371" t="s">
        <v>26</v>
      </c>
      <c r="D1371" s="1">
        <v>8499</v>
      </c>
      <c r="E1371" s="1">
        <v>352051</v>
      </c>
      <c r="F1371" s="2">
        <v>33688</v>
      </c>
    </row>
    <row r="1372" spans="1:6" hidden="1" x14ac:dyDescent="0.3">
      <c r="A1372">
        <v>2018</v>
      </c>
      <c r="B1372" t="s">
        <v>59</v>
      </c>
      <c r="C1372" t="s">
        <v>27</v>
      </c>
      <c r="D1372" s="1">
        <v>4595</v>
      </c>
      <c r="E1372" s="1">
        <v>71975</v>
      </c>
      <c r="F1372" s="2">
        <v>21945</v>
      </c>
    </row>
    <row r="1373" spans="1:6" hidden="1" x14ac:dyDescent="0.3">
      <c r="A1373">
        <v>2018</v>
      </c>
      <c r="B1373" t="s">
        <v>59</v>
      </c>
      <c r="C1373" t="s">
        <v>28</v>
      </c>
      <c r="D1373" s="1">
        <v>24132</v>
      </c>
      <c r="E1373" s="1">
        <v>385616</v>
      </c>
      <c r="F1373" s="2">
        <v>26316</v>
      </c>
    </row>
    <row r="1374" spans="1:6" hidden="1" x14ac:dyDescent="0.3">
      <c r="A1374">
        <v>2018</v>
      </c>
      <c r="B1374" t="s">
        <v>59</v>
      </c>
      <c r="C1374" t="s">
        <v>29</v>
      </c>
      <c r="D1374" s="1">
        <v>5107</v>
      </c>
      <c r="E1374" s="1">
        <v>97785</v>
      </c>
      <c r="F1374" s="2">
        <v>18651</v>
      </c>
    </row>
    <row r="1375" spans="1:6" hidden="1" x14ac:dyDescent="0.3">
      <c r="A1375">
        <v>2018</v>
      </c>
      <c r="B1375" t="s">
        <v>59</v>
      </c>
      <c r="C1375" t="s">
        <v>30</v>
      </c>
      <c r="D1375" s="1">
        <v>66285</v>
      </c>
      <c r="E1375" s="1">
        <v>957343</v>
      </c>
      <c r="F1375" s="2">
        <v>33850</v>
      </c>
    </row>
    <row r="1376" spans="1:6" hidden="1" x14ac:dyDescent="0.3">
      <c r="A1376">
        <v>2018</v>
      </c>
      <c r="B1376" t="s">
        <v>59</v>
      </c>
      <c r="C1376" t="s">
        <v>31</v>
      </c>
      <c r="D1376" s="1">
        <v>25859</v>
      </c>
      <c r="E1376" s="1">
        <v>502877</v>
      </c>
      <c r="F1376" s="2">
        <v>19767</v>
      </c>
    </row>
    <row r="1377" spans="1:6" hidden="1" x14ac:dyDescent="0.3">
      <c r="A1377">
        <v>2018</v>
      </c>
      <c r="B1377" t="s">
        <v>59</v>
      </c>
      <c r="C1377" t="s">
        <v>32</v>
      </c>
      <c r="D1377" s="1">
        <v>2627</v>
      </c>
      <c r="E1377" s="1">
        <v>40375</v>
      </c>
      <c r="F1377" s="2">
        <v>17889</v>
      </c>
    </row>
    <row r="1378" spans="1:6" hidden="1" x14ac:dyDescent="0.3">
      <c r="A1378">
        <v>2018</v>
      </c>
      <c r="B1378" t="s">
        <v>59</v>
      </c>
      <c r="C1378" t="s">
        <v>33</v>
      </c>
      <c r="D1378" s="1">
        <v>28523</v>
      </c>
      <c r="E1378" s="1">
        <v>566681</v>
      </c>
      <c r="F1378" s="2">
        <v>19459</v>
      </c>
    </row>
    <row r="1379" spans="1:6" hidden="1" x14ac:dyDescent="0.3">
      <c r="A1379">
        <v>2018</v>
      </c>
      <c r="B1379" t="s">
        <v>59</v>
      </c>
      <c r="C1379" t="s">
        <v>34</v>
      </c>
      <c r="D1379" s="1">
        <v>9140</v>
      </c>
      <c r="E1379" s="1">
        <v>171567</v>
      </c>
      <c r="F1379" s="2">
        <v>18204</v>
      </c>
    </row>
    <row r="1380" spans="1:6" hidden="1" x14ac:dyDescent="0.3">
      <c r="A1380">
        <v>2018</v>
      </c>
      <c r="B1380" t="s">
        <v>59</v>
      </c>
      <c r="C1380" t="s">
        <v>35</v>
      </c>
      <c r="D1380" s="1">
        <v>13794</v>
      </c>
      <c r="E1380" s="1">
        <v>210781</v>
      </c>
      <c r="F1380" s="2">
        <v>22754</v>
      </c>
    </row>
    <row r="1381" spans="1:6" hidden="1" x14ac:dyDescent="0.3">
      <c r="A1381">
        <v>2018</v>
      </c>
      <c r="B1381" t="s">
        <v>59</v>
      </c>
      <c r="C1381" t="s">
        <v>36</v>
      </c>
      <c r="D1381" s="1">
        <v>33471</v>
      </c>
      <c r="E1381" s="1">
        <v>571799</v>
      </c>
      <c r="F1381" s="2">
        <v>21102</v>
      </c>
    </row>
    <row r="1382" spans="1:6" hidden="1" x14ac:dyDescent="0.3">
      <c r="A1382">
        <v>2018</v>
      </c>
      <c r="B1382" t="s">
        <v>59</v>
      </c>
      <c r="C1382" t="s">
        <v>37</v>
      </c>
      <c r="D1382" s="1">
        <v>3748</v>
      </c>
      <c r="E1382" s="1">
        <v>59154</v>
      </c>
      <c r="F1382" s="2">
        <v>22818</v>
      </c>
    </row>
    <row r="1383" spans="1:6" hidden="1" x14ac:dyDescent="0.3">
      <c r="A1383">
        <v>2018</v>
      </c>
      <c r="B1383" t="s">
        <v>59</v>
      </c>
      <c r="C1383" t="s">
        <v>38</v>
      </c>
      <c r="D1383" s="1">
        <v>12841</v>
      </c>
      <c r="E1383" s="1">
        <v>263743</v>
      </c>
      <c r="F1383" s="2">
        <v>17991</v>
      </c>
    </row>
    <row r="1384" spans="1:6" hidden="1" x14ac:dyDescent="0.3">
      <c r="A1384">
        <v>2018</v>
      </c>
      <c r="B1384" t="s">
        <v>59</v>
      </c>
      <c r="C1384" t="s">
        <v>39</v>
      </c>
      <c r="D1384" s="1">
        <v>3149</v>
      </c>
      <c r="E1384" s="1">
        <v>47321</v>
      </c>
      <c r="F1384" s="2">
        <v>16954</v>
      </c>
    </row>
    <row r="1385" spans="1:6" hidden="1" x14ac:dyDescent="0.3">
      <c r="A1385">
        <v>2018</v>
      </c>
      <c r="B1385" t="s">
        <v>59</v>
      </c>
      <c r="C1385" t="s">
        <v>40</v>
      </c>
      <c r="D1385" s="1">
        <v>16427</v>
      </c>
      <c r="E1385" s="1">
        <v>337857</v>
      </c>
      <c r="F1385" s="2">
        <v>23524</v>
      </c>
    </row>
    <row r="1386" spans="1:6" hidden="1" x14ac:dyDescent="0.3">
      <c r="A1386">
        <v>2018</v>
      </c>
      <c r="B1386" t="s">
        <v>59</v>
      </c>
      <c r="C1386" t="s">
        <v>41</v>
      </c>
      <c r="D1386" s="1">
        <v>62760</v>
      </c>
      <c r="E1386" s="1">
        <v>1354468</v>
      </c>
      <c r="F1386" s="2">
        <v>21861</v>
      </c>
    </row>
    <row r="1387" spans="1:6" hidden="1" x14ac:dyDescent="0.3">
      <c r="A1387">
        <v>2018</v>
      </c>
      <c r="B1387" t="s">
        <v>59</v>
      </c>
      <c r="C1387" t="s">
        <v>42</v>
      </c>
      <c r="D1387" s="1">
        <v>7374</v>
      </c>
      <c r="E1387" s="1">
        <v>148446</v>
      </c>
      <c r="F1387" s="2">
        <v>20121</v>
      </c>
    </row>
    <row r="1388" spans="1:6" hidden="1" x14ac:dyDescent="0.3">
      <c r="A1388">
        <v>2018</v>
      </c>
      <c r="B1388" t="s">
        <v>59</v>
      </c>
      <c r="C1388" t="s">
        <v>43</v>
      </c>
      <c r="D1388" s="1">
        <v>2279</v>
      </c>
      <c r="E1388" s="1">
        <v>37198</v>
      </c>
      <c r="F1388" s="2">
        <v>23107</v>
      </c>
    </row>
    <row r="1389" spans="1:6" hidden="1" x14ac:dyDescent="0.3">
      <c r="A1389">
        <v>2018</v>
      </c>
      <c r="B1389" t="s">
        <v>59</v>
      </c>
      <c r="C1389" t="s">
        <v>44</v>
      </c>
      <c r="D1389" s="1">
        <v>20479</v>
      </c>
      <c r="E1389" s="1">
        <v>406321</v>
      </c>
      <c r="F1389" s="2">
        <v>20678</v>
      </c>
    </row>
    <row r="1390" spans="1:6" hidden="1" x14ac:dyDescent="0.3">
      <c r="A1390">
        <v>2018</v>
      </c>
      <c r="B1390" t="s">
        <v>59</v>
      </c>
      <c r="C1390" t="s">
        <v>45</v>
      </c>
      <c r="D1390" s="1">
        <v>20431</v>
      </c>
      <c r="E1390" s="1">
        <v>335635</v>
      </c>
      <c r="F1390" s="2">
        <v>25357</v>
      </c>
    </row>
    <row r="1391" spans="1:6" hidden="1" x14ac:dyDescent="0.3">
      <c r="A1391">
        <v>2018</v>
      </c>
      <c r="B1391" t="s">
        <v>59</v>
      </c>
      <c r="C1391" t="s">
        <v>46</v>
      </c>
      <c r="D1391" s="1">
        <v>4722</v>
      </c>
      <c r="E1391" s="1">
        <v>74133</v>
      </c>
      <c r="F1391" s="2">
        <v>17916</v>
      </c>
    </row>
    <row r="1392" spans="1:6" hidden="1" x14ac:dyDescent="0.3">
      <c r="A1392">
        <v>2018</v>
      </c>
      <c r="B1392" t="s">
        <v>59</v>
      </c>
      <c r="C1392" t="s">
        <v>47</v>
      </c>
      <c r="D1392" s="1">
        <v>16931</v>
      </c>
      <c r="E1392" s="1">
        <v>282313</v>
      </c>
      <c r="F1392" s="2">
        <v>18305</v>
      </c>
    </row>
    <row r="1393" spans="1:6" hidden="1" x14ac:dyDescent="0.3">
      <c r="A1393">
        <v>2018</v>
      </c>
      <c r="B1393" t="s">
        <v>59</v>
      </c>
      <c r="C1393" t="s">
        <v>48</v>
      </c>
      <c r="D1393" s="1">
        <v>2383</v>
      </c>
      <c r="E1393" s="1">
        <v>36403</v>
      </c>
      <c r="F1393" s="2">
        <v>21270</v>
      </c>
    </row>
    <row r="1394" spans="1:6" x14ac:dyDescent="0.3">
      <c r="A1394">
        <v>2018</v>
      </c>
      <c r="B1394" t="s">
        <v>60</v>
      </c>
      <c r="C1394" t="s">
        <v>1</v>
      </c>
      <c r="D1394" s="1">
        <v>10102</v>
      </c>
      <c r="E1394" s="1">
        <v>46094</v>
      </c>
      <c r="F1394" s="2">
        <v>37839</v>
      </c>
    </row>
    <row r="1395" spans="1:6" hidden="1" x14ac:dyDescent="0.3">
      <c r="A1395">
        <v>2018</v>
      </c>
      <c r="B1395" t="s">
        <v>60</v>
      </c>
      <c r="C1395" t="s">
        <v>2</v>
      </c>
      <c r="D1395" s="1">
        <v>11119</v>
      </c>
      <c r="E1395" s="1">
        <v>75319</v>
      </c>
      <c r="F1395" s="2">
        <v>37697</v>
      </c>
    </row>
    <row r="1396" spans="1:6" hidden="1" x14ac:dyDescent="0.3">
      <c r="A1396">
        <v>2018</v>
      </c>
      <c r="B1396" t="s">
        <v>60</v>
      </c>
      <c r="C1396" t="s">
        <v>3</v>
      </c>
      <c r="D1396" s="1">
        <v>5345</v>
      </c>
      <c r="E1396" s="1">
        <v>24966</v>
      </c>
      <c r="F1396" s="2">
        <v>34843</v>
      </c>
    </row>
    <row r="1397" spans="1:6" hidden="1" x14ac:dyDescent="0.3">
      <c r="A1397">
        <v>2018</v>
      </c>
      <c r="B1397" t="s">
        <v>60</v>
      </c>
      <c r="C1397" t="s">
        <v>4</v>
      </c>
      <c r="D1397" s="1">
        <v>95398</v>
      </c>
      <c r="E1397" s="1">
        <v>541832</v>
      </c>
      <c r="F1397" s="2">
        <v>40668</v>
      </c>
    </row>
    <row r="1398" spans="1:6" hidden="1" x14ac:dyDescent="0.3">
      <c r="A1398">
        <v>2018</v>
      </c>
      <c r="B1398" t="s">
        <v>60</v>
      </c>
      <c r="C1398" t="s">
        <v>5</v>
      </c>
      <c r="D1398" s="1">
        <v>16405</v>
      </c>
      <c r="E1398" s="1">
        <v>82040</v>
      </c>
      <c r="F1398" s="2">
        <v>40987</v>
      </c>
    </row>
    <row r="1399" spans="1:6" hidden="1" x14ac:dyDescent="0.3">
      <c r="A1399">
        <v>2018</v>
      </c>
      <c r="B1399" t="s">
        <v>60</v>
      </c>
      <c r="C1399" t="s">
        <v>6</v>
      </c>
      <c r="D1399" s="1">
        <v>17517</v>
      </c>
      <c r="E1399" s="1">
        <v>66913</v>
      </c>
      <c r="F1399" s="2">
        <v>33615</v>
      </c>
    </row>
    <row r="1400" spans="1:6" hidden="1" x14ac:dyDescent="0.3">
      <c r="A1400">
        <v>2018</v>
      </c>
      <c r="B1400" t="s">
        <v>60</v>
      </c>
      <c r="C1400" t="s">
        <v>7</v>
      </c>
      <c r="D1400" s="1">
        <v>2054</v>
      </c>
      <c r="E1400" s="1">
        <v>11930</v>
      </c>
      <c r="F1400" s="2">
        <v>34259</v>
      </c>
    </row>
    <row r="1401" spans="1:6" hidden="1" x14ac:dyDescent="0.3">
      <c r="A1401">
        <v>2018</v>
      </c>
      <c r="B1401" t="s">
        <v>60</v>
      </c>
      <c r="C1401" t="s">
        <v>8</v>
      </c>
      <c r="D1401" s="1">
        <v>55687</v>
      </c>
      <c r="E1401" s="1">
        <v>279269</v>
      </c>
      <c r="F1401" s="2">
        <v>36402</v>
      </c>
    </row>
    <row r="1402" spans="1:6" hidden="1" x14ac:dyDescent="0.3">
      <c r="A1402">
        <v>2018</v>
      </c>
      <c r="B1402" t="s">
        <v>60</v>
      </c>
      <c r="C1402" t="s">
        <v>9</v>
      </c>
      <c r="D1402" s="1">
        <v>17999</v>
      </c>
      <c r="E1402" s="1">
        <v>108656</v>
      </c>
      <c r="F1402" s="2">
        <v>36377</v>
      </c>
    </row>
    <row r="1403" spans="1:6" hidden="1" x14ac:dyDescent="0.3">
      <c r="A1403">
        <v>2018</v>
      </c>
      <c r="B1403" t="s">
        <v>60</v>
      </c>
      <c r="C1403" t="s">
        <v>10</v>
      </c>
      <c r="D1403" s="1">
        <v>3985</v>
      </c>
      <c r="E1403" s="1">
        <v>18622</v>
      </c>
      <c r="F1403" s="2">
        <v>31284</v>
      </c>
    </row>
    <row r="1404" spans="1:6" hidden="1" x14ac:dyDescent="0.3">
      <c r="A1404">
        <v>2018</v>
      </c>
      <c r="B1404" t="s">
        <v>60</v>
      </c>
      <c r="C1404" t="s">
        <v>11</v>
      </c>
      <c r="D1404" s="1">
        <v>39449</v>
      </c>
      <c r="E1404" s="1">
        <v>208655</v>
      </c>
      <c r="F1404" s="2">
        <v>42392</v>
      </c>
    </row>
    <row r="1405" spans="1:6" hidden="1" x14ac:dyDescent="0.3">
      <c r="A1405">
        <v>2018</v>
      </c>
      <c r="B1405" t="s">
        <v>60</v>
      </c>
      <c r="C1405" t="s">
        <v>12</v>
      </c>
      <c r="D1405" s="1">
        <v>13122</v>
      </c>
      <c r="E1405" s="1">
        <v>87997</v>
      </c>
      <c r="F1405" s="2">
        <v>32900</v>
      </c>
    </row>
    <row r="1406" spans="1:6" hidden="1" x14ac:dyDescent="0.3">
      <c r="A1406">
        <v>2018</v>
      </c>
      <c r="B1406" t="s">
        <v>60</v>
      </c>
      <c r="C1406" t="s">
        <v>13</v>
      </c>
      <c r="D1406" s="1">
        <v>8669</v>
      </c>
      <c r="E1406" s="1">
        <v>42339</v>
      </c>
      <c r="F1406" s="2">
        <v>34313</v>
      </c>
    </row>
    <row r="1407" spans="1:6" hidden="1" x14ac:dyDescent="0.3">
      <c r="A1407">
        <v>2018</v>
      </c>
      <c r="B1407" t="s">
        <v>60</v>
      </c>
      <c r="C1407" t="s">
        <v>14</v>
      </c>
      <c r="D1407" s="1">
        <v>5983</v>
      </c>
      <c r="E1407" s="1">
        <v>33757</v>
      </c>
      <c r="F1407" s="2">
        <v>34478</v>
      </c>
    </row>
    <row r="1408" spans="1:6" hidden="1" x14ac:dyDescent="0.3">
      <c r="A1408">
        <v>2018</v>
      </c>
      <c r="B1408" t="s">
        <v>60</v>
      </c>
      <c r="C1408" t="s">
        <v>15</v>
      </c>
      <c r="D1408" s="1">
        <v>10697</v>
      </c>
      <c r="E1408" s="1">
        <v>46476</v>
      </c>
      <c r="F1408" s="2">
        <v>33616</v>
      </c>
    </row>
    <row r="1409" spans="1:6" hidden="1" x14ac:dyDescent="0.3">
      <c r="A1409">
        <v>2018</v>
      </c>
      <c r="B1409" t="s">
        <v>60</v>
      </c>
      <c r="C1409" t="s">
        <v>16</v>
      </c>
      <c r="D1409" s="1">
        <v>9230</v>
      </c>
      <c r="E1409" s="1">
        <v>45904</v>
      </c>
      <c r="F1409" s="2">
        <v>37854</v>
      </c>
    </row>
    <row r="1410" spans="1:6" hidden="1" x14ac:dyDescent="0.3">
      <c r="A1410">
        <v>2018</v>
      </c>
      <c r="B1410" t="s">
        <v>60</v>
      </c>
      <c r="C1410" t="s">
        <v>17</v>
      </c>
      <c r="D1410" s="1">
        <v>3832</v>
      </c>
      <c r="E1410" s="1">
        <v>18021</v>
      </c>
      <c r="F1410" s="2">
        <v>33967</v>
      </c>
    </row>
    <row r="1411" spans="1:6" hidden="1" x14ac:dyDescent="0.3">
      <c r="A1411">
        <v>2018</v>
      </c>
      <c r="B1411" t="s">
        <v>60</v>
      </c>
      <c r="C1411" t="s">
        <v>18</v>
      </c>
      <c r="D1411" s="1">
        <v>19354</v>
      </c>
      <c r="E1411" s="1">
        <v>91803</v>
      </c>
      <c r="F1411" s="2">
        <v>43222</v>
      </c>
    </row>
    <row r="1412" spans="1:6" hidden="1" x14ac:dyDescent="0.3">
      <c r="A1412">
        <v>2018</v>
      </c>
      <c r="B1412" t="s">
        <v>60</v>
      </c>
      <c r="C1412" t="s">
        <v>19</v>
      </c>
      <c r="D1412" s="1">
        <v>21621</v>
      </c>
      <c r="E1412" s="1">
        <v>119963</v>
      </c>
      <c r="F1412" s="2">
        <v>38569</v>
      </c>
    </row>
    <row r="1413" spans="1:6" hidden="1" x14ac:dyDescent="0.3">
      <c r="A1413">
        <v>2018</v>
      </c>
      <c r="B1413" t="s">
        <v>60</v>
      </c>
      <c r="C1413" t="s">
        <v>20</v>
      </c>
      <c r="D1413" s="1">
        <v>31024</v>
      </c>
      <c r="E1413" s="1">
        <v>139968</v>
      </c>
      <c r="F1413" s="2">
        <v>33275</v>
      </c>
    </row>
    <row r="1414" spans="1:6" hidden="1" x14ac:dyDescent="0.3">
      <c r="A1414">
        <v>2018</v>
      </c>
      <c r="B1414" t="s">
        <v>60</v>
      </c>
      <c r="C1414" t="s">
        <v>21</v>
      </c>
      <c r="D1414" s="1">
        <v>17099</v>
      </c>
      <c r="E1414" s="1">
        <v>90096</v>
      </c>
      <c r="F1414" s="2">
        <v>34221</v>
      </c>
    </row>
    <row r="1415" spans="1:6" hidden="1" x14ac:dyDescent="0.3">
      <c r="A1415">
        <v>2018</v>
      </c>
      <c r="B1415" t="s">
        <v>60</v>
      </c>
      <c r="C1415" t="s">
        <v>22</v>
      </c>
      <c r="D1415" s="1">
        <v>4645</v>
      </c>
      <c r="E1415" s="1">
        <v>21202</v>
      </c>
      <c r="F1415" s="2">
        <v>34491</v>
      </c>
    </row>
    <row r="1416" spans="1:6" hidden="1" x14ac:dyDescent="0.3">
      <c r="A1416">
        <v>2018</v>
      </c>
      <c r="B1416" t="s">
        <v>60</v>
      </c>
      <c r="C1416" t="s">
        <v>23</v>
      </c>
      <c r="D1416" s="1">
        <v>12996</v>
      </c>
      <c r="E1416" s="1">
        <v>75350</v>
      </c>
      <c r="F1416" s="2">
        <v>34075</v>
      </c>
    </row>
    <row r="1417" spans="1:6" hidden="1" x14ac:dyDescent="0.3">
      <c r="A1417">
        <v>2018</v>
      </c>
      <c r="B1417" t="s">
        <v>60</v>
      </c>
      <c r="C1417" t="s">
        <v>24</v>
      </c>
      <c r="D1417" s="1">
        <v>4285</v>
      </c>
      <c r="E1417" s="1">
        <v>18301</v>
      </c>
      <c r="F1417" s="2">
        <v>30293</v>
      </c>
    </row>
    <row r="1418" spans="1:6" hidden="1" x14ac:dyDescent="0.3">
      <c r="A1418">
        <v>2018</v>
      </c>
      <c r="B1418" t="s">
        <v>60</v>
      </c>
      <c r="C1418" t="s">
        <v>25</v>
      </c>
      <c r="D1418" s="1">
        <v>4614</v>
      </c>
      <c r="E1418" s="1">
        <v>25333</v>
      </c>
      <c r="F1418" s="2">
        <v>32212</v>
      </c>
    </row>
    <row r="1419" spans="1:6" hidden="1" x14ac:dyDescent="0.3">
      <c r="A1419">
        <v>2018</v>
      </c>
      <c r="B1419" t="s">
        <v>60</v>
      </c>
      <c r="C1419" t="s">
        <v>26</v>
      </c>
      <c r="D1419" s="1">
        <v>5080</v>
      </c>
      <c r="E1419" s="1">
        <v>34964</v>
      </c>
      <c r="F1419" s="2">
        <v>37484</v>
      </c>
    </row>
    <row r="1420" spans="1:6" hidden="1" x14ac:dyDescent="0.3">
      <c r="A1420">
        <v>2018</v>
      </c>
      <c r="B1420" t="s">
        <v>60</v>
      </c>
      <c r="C1420" t="s">
        <v>27</v>
      </c>
      <c r="D1420" s="1">
        <v>3934</v>
      </c>
      <c r="E1420" s="1">
        <v>20991</v>
      </c>
      <c r="F1420" s="2">
        <v>37927</v>
      </c>
    </row>
    <row r="1421" spans="1:6" hidden="1" x14ac:dyDescent="0.3">
      <c r="A1421">
        <v>2018</v>
      </c>
      <c r="B1421" t="s">
        <v>60</v>
      </c>
      <c r="C1421" t="s">
        <v>28</v>
      </c>
      <c r="D1421" s="1">
        <v>24105</v>
      </c>
      <c r="E1421" s="1">
        <v>135824</v>
      </c>
      <c r="F1421" s="2">
        <v>36518</v>
      </c>
    </row>
    <row r="1422" spans="1:6" hidden="1" x14ac:dyDescent="0.3">
      <c r="A1422">
        <v>2018</v>
      </c>
      <c r="B1422" t="s">
        <v>60</v>
      </c>
      <c r="C1422" t="s">
        <v>29</v>
      </c>
      <c r="D1422" s="1">
        <v>4073</v>
      </c>
      <c r="E1422" s="1">
        <v>20964</v>
      </c>
      <c r="F1422" s="2">
        <v>34365</v>
      </c>
    </row>
    <row r="1423" spans="1:6" hidden="1" x14ac:dyDescent="0.3">
      <c r="A1423">
        <v>2018</v>
      </c>
      <c r="B1423" t="s">
        <v>60</v>
      </c>
      <c r="C1423" t="s">
        <v>30</v>
      </c>
      <c r="D1423" s="1">
        <v>73275</v>
      </c>
      <c r="E1423" s="1">
        <v>370268</v>
      </c>
      <c r="F1423" s="2">
        <v>41910</v>
      </c>
    </row>
    <row r="1424" spans="1:6" hidden="1" x14ac:dyDescent="0.3">
      <c r="A1424">
        <v>2018</v>
      </c>
      <c r="B1424" t="s">
        <v>60</v>
      </c>
      <c r="C1424" t="s">
        <v>31</v>
      </c>
      <c r="D1424" s="1">
        <v>23444</v>
      </c>
      <c r="E1424" s="1">
        <v>109986</v>
      </c>
      <c r="F1424" s="2">
        <v>35102</v>
      </c>
    </row>
    <row r="1425" spans="1:6" hidden="1" x14ac:dyDescent="0.3">
      <c r="A1425">
        <v>2018</v>
      </c>
      <c r="B1425" t="s">
        <v>60</v>
      </c>
      <c r="C1425" t="s">
        <v>32</v>
      </c>
      <c r="D1425" s="1">
        <v>2051</v>
      </c>
      <c r="E1425" s="1">
        <v>11307</v>
      </c>
      <c r="F1425" s="2">
        <v>37216</v>
      </c>
    </row>
    <row r="1426" spans="1:6" hidden="1" x14ac:dyDescent="0.3">
      <c r="A1426">
        <v>2018</v>
      </c>
      <c r="B1426" t="s">
        <v>60</v>
      </c>
      <c r="C1426" t="s">
        <v>33</v>
      </c>
      <c r="D1426" s="1">
        <v>23542</v>
      </c>
      <c r="E1426" s="1">
        <v>156685</v>
      </c>
      <c r="F1426" s="2">
        <v>34001</v>
      </c>
    </row>
    <row r="1427" spans="1:6" hidden="1" x14ac:dyDescent="0.3">
      <c r="A1427">
        <v>2018</v>
      </c>
      <c r="B1427" t="s">
        <v>60</v>
      </c>
      <c r="C1427" t="s">
        <v>34</v>
      </c>
      <c r="D1427" s="1">
        <v>6640</v>
      </c>
      <c r="E1427" s="1">
        <v>36417</v>
      </c>
      <c r="F1427" s="2">
        <v>35221</v>
      </c>
    </row>
    <row r="1428" spans="1:6" hidden="1" x14ac:dyDescent="0.3">
      <c r="A1428">
        <v>2018</v>
      </c>
      <c r="B1428" t="s">
        <v>60</v>
      </c>
      <c r="C1428" t="s">
        <v>35</v>
      </c>
      <c r="D1428" s="1">
        <v>24302</v>
      </c>
      <c r="E1428" s="1">
        <v>77296</v>
      </c>
      <c r="F1428" s="2">
        <v>34031</v>
      </c>
    </row>
    <row r="1429" spans="1:6" hidden="1" x14ac:dyDescent="0.3">
      <c r="A1429">
        <v>2018</v>
      </c>
      <c r="B1429" t="s">
        <v>60</v>
      </c>
      <c r="C1429" t="s">
        <v>36</v>
      </c>
      <c r="D1429" s="1">
        <v>32530</v>
      </c>
      <c r="E1429" s="1">
        <v>199883</v>
      </c>
      <c r="F1429" s="2">
        <v>33988</v>
      </c>
    </row>
    <row r="1430" spans="1:6" hidden="1" x14ac:dyDescent="0.3">
      <c r="A1430">
        <v>2018</v>
      </c>
      <c r="B1430" t="s">
        <v>60</v>
      </c>
      <c r="C1430" t="s">
        <v>37</v>
      </c>
      <c r="D1430" s="1">
        <v>3459</v>
      </c>
      <c r="E1430" s="1">
        <v>17990</v>
      </c>
      <c r="F1430" s="2">
        <v>33322</v>
      </c>
    </row>
    <row r="1431" spans="1:6" hidden="1" x14ac:dyDescent="0.3">
      <c r="A1431">
        <v>2018</v>
      </c>
      <c r="B1431" t="s">
        <v>60</v>
      </c>
      <c r="C1431" t="s">
        <v>38</v>
      </c>
      <c r="D1431" s="1">
        <v>11329</v>
      </c>
      <c r="E1431" s="1">
        <v>53632</v>
      </c>
      <c r="F1431" s="2">
        <v>32985</v>
      </c>
    </row>
    <row r="1432" spans="1:6" hidden="1" x14ac:dyDescent="0.3">
      <c r="A1432">
        <v>2018</v>
      </c>
      <c r="B1432" t="s">
        <v>60</v>
      </c>
      <c r="C1432" t="s">
        <v>39</v>
      </c>
      <c r="D1432" s="1">
        <v>2201</v>
      </c>
      <c r="E1432" s="1">
        <v>11149</v>
      </c>
      <c r="F1432" s="2">
        <v>32874</v>
      </c>
    </row>
    <row r="1433" spans="1:6" hidden="1" x14ac:dyDescent="0.3">
      <c r="A1433">
        <v>2018</v>
      </c>
      <c r="B1433" t="s">
        <v>60</v>
      </c>
      <c r="C1433" t="s">
        <v>40</v>
      </c>
      <c r="D1433" s="1">
        <v>15494</v>
      </c>
      <c r="E1433" s="1">
        <v>78706</v>
      </c>
      <c r="F1433" s="2">
        <v>35137</v>
      </c>
    </row>
    <row r="1434" spans="1:6" hidden="1" x14ac:dyDescent="0.3">
      <c r="A1434">
        <v>2018</v>
      </c>
      <c r="B1434" t="s">
        <v>60</v>
      </c>
      <c r="C1434" t="s">
        <v>41</v>
      </c>
      <c r="D1434" s="1">
        <v>56598</v>
      </c>
      <c r="E1434" s="1">
        <v>334126</v>
      </c>
      <c r="F1434" s="2">
        <v>39429</v>
      </c>
    </row>
    <row r="1435" spans="1:6" hidden="1" x14ac:dyDescent="0.3">
      <c r="A1435">
        <v>2018</v>
      </c>
      <c r="B1435" t="s">
        <v>60</v>
      </c>
      <c r="C1435" t="s">
        <v>42</v>
      </c>
      <c r="D1435" s="1">
        <v>6320</v>
      </c>
      <c r="E1435" s="1">
        <v>36120</v>
      </c>
      <c r="F1435" s="2">
        <v>35627</v>
      </c>
    </row>
    <row r="1436" spans="1:6" hidden="1" x14ac:dyDescent="0.3">
      <c r="A1436">
        <v>2018</v>
      </c>
      <c r="B1436" t="s">
        <v>60</v>
      </c>
      <c r="C1436" t="s">
        <v>43</v>
      </c>
      <c r="D1436" s="1">
        <v>1954</v>
      </c>
      <c r="E1436" s="1">
        <v>8748</v>
      </c>
      <c r="F1436" s="2">
        <v>36288</v>
      </c>
    </row>
    <row r="1437" spans="1:6" hidden="1" x14ac:dyDescent="0.3">
      <c r="A1437">
        <v>2018</v>
      </c>
      <c r="B1437" t="s">
        <v>60</v>
      </c>
      <c r="C1437" t="s">
        <v>44</v>
      </c>
      <c r="D1437" s="1">
        <v>36204</v>
      </c>
      <c r="E1437" s="1">
        <v>145640</v>
      </c>
      <c r="F1437" s="2">
        <v>42804</v>
      </c>
    </row>
    <row r="1438" spans="1:6" hidden="1" x14ac:dyDescent="0.3">
      <c r="A1438">
        <v>2018</v>
      </c>
      <c r="B1438" t="s">
        <v>60</v>
      </c>
      <c r="C1438" t="s">
        <v>45</v>
      </c>
      <c r="D1438" s="1">
        <v>19893</v>
      </c>
      <c r="E1438" s="1">
        <v>99054</v>
      </c>
      <c r="F1438" s="2">
        <v>40310</v>
      </c>
    </row>
    <row r="1439" spans="1:6" hidden="1" x14ac:dyDescent="0.3">
      <c r="A1439">
        <v>2018</v>
      </c>
      <c r="B1439" t="s">
        <v>60</v>
      </c>
      <c r="C1439" t="s">
        <v>46</v>
      </c>
      <c r="D1439" s="1">
        <v>5536</v>
      </c>
      <c r="E1439" s="1">
        <v>19873</v>
      </c>
      <c r="F1439" s="2">
        <v>31425</v>
      </c>
    </row>
    <row r="1440" spans="1:6" hidden="1" x14ac:dyDescent="0.3">
      <c r="A1440">
        <v>2018</v>
      </c>
      <c r="B1440" t="s">
        <v>60</v>
      </c>
      <c r="C1440" t="s">
        <v>47</v>
      </c>
      <c r="D1440" s="1">
        <v>14009</v>
      </c>
      <c r="E1440" s="1">
        <v>84183</v>
      </c>
      <c r="F1440" s="2">
        <v>30593</v>
      </c>
    </row>
    <row r="1441" spans="1:6" hidden="1" x14ac:dyDescent="0.3">
      <c r="A1441">
        <v>2018</v>
      </c>
      <c r="B1441" t="s">
        <v>60</v>
      </c>
      <c r="C1441" t="s">
        <v>48</v>
      </c>
      <c r="D1441" s="1">
        <v>1664</v>
      </c>
      <c r="E1441" s="1">
        <v>7261</v>
      </c>
      <c r="F1441" s="2">
        <v>37155</v>
      </c>
    </row>
    <row r="1442" spans="1:6" x14ac:dyDescent="0.3">
      <c r="A1442">
        <v>2017</v>
      </c>
      <c r="B1442" t="s">
        <v>55</v>
      </c>
      <c r="C1442" t="s">
        <v>1</v>
      </c>
      <c r="D1442" s="1">
        <v>1815</v>
      </c>
      <c r="E1442" s="1">
        <v>17999</v>
      </c>
      <c r="F1442" s="2">
        <v>52748</v>
      </c>
    </row>
    <row r="1443" spans="1:6" hidden="1" x14ac:dyDescent="0.3">
      <c r="A1443">
        <v>2017</v>
      </c>
      <c r="B1443" t="s">
        <v>55</v>
      </c>
      <c r="C1443" t="s">
        <v>2</v>
      </c>
      <c r="D1443" s="1">
        <v>1257</v>
      </c>
      <c r="E1443" s="1">
        <v>37216</v>
      </c>
      <c r="F1443" s="2">
        <v>47116</v>
      </c>
    </row>
    <row r="1444" spans="1:6" hidden="1" x14ac:dyDescent="0.3">
      <c r="A1444">
        <v>2017</v>
      </c>
      <c r="B1444" t="s">
        <v>55</v>
      </c>
      <c r="C1444" t="s">
        <v>3</v>
      </c>
      <c r="D1444" s="1">
        <v>2551</v>
      </c>
      <c r="E1444" s="1">
        <v>16476</v>
      </c>
      <c r="F1444" s="2">
        <v>46191</v>
      </c>
    </row>
    <row r="1445" spans="1:6" hidden="1" x14ac:dyDescent="0.3">
      <c r="A1445">
        <v>2017</v>
      </c>
      <c r="B1445" t="s">
        <v>55</v>
      </c>
      <c r="C1445" t="s">
        <v>4</v>
      </c>
      <c r="D1445" s="1">
        <v>17021</v>
      </c>
      <c r="E1445" s="1">
        <v>441460</v>
      </c>
      <c r="F1445" s="2">
        <v>37249</v>
      </c>
    </row>
    <row r="1446" spans="1:6" hidden="1" x14ac:dyDescent="0.3">
      <c r="A1446">
        <v>2017</v>
      </c>
      <c r="B1446" t="s">
        <v>55</v>
      </c>
      <c r="C1446" t="s">
        <v>5</v>
      </c>
      <c r="D1446" s="1">
        <v>3202</v>
      </c>
      <c r="E1446" s="1">
        <v>43394</v>
      </c>
      <c r="F1446" s="2">
        <v>84161</v>
      </c>
    </row>
    <row r="1447" spans="1:6" hidden="1" x14ac:dyDescent="0.3">
      <c r="A1447">
        <v>2017</v>
      </c>
      <c r="B1447" t="s">
        <v>55</v>
      </c>
      <c r="C1447" t="s">
        <v>6</v>
      </c>
      <c r="D1447">
        <v>433</v>
      </c>
      <c r="E1447" s="1">
        <v>5305</v>
      </c>
      <c r="F1447" s="2">
        <v>40017</v>
      </c>
    </row>
    <row r="1448" spans="1:6" hidden="1" x14ac:dyDescent="0.3">
      <c r="A1448">
        <v>2017</v>
      </c>
      <c r="B1448" t="s">
        <v>55</v>
      </c>
      <c r="C1448" t="s">
        <v>7</v>
      </c>
      <c r="D1448">
        <v>177</v>
      </c>
      <c r="E1448" s="1">
        <v>1538</v>
      </c>
      <c r="F1448" s="2">
        <v>39651</v>
      </c>
    </row>
    <row r="1449" spans="1:6" hidden="1" x14ac:dyDescent="0.3">
      <c r="A1449">
        <v>2017</v>
      </c>
      <c r="B1449" t="s">
        <v>55</v>
      </c>
      <c r="C1449" t="s">
        <v>8</v>
      </c>
      <c r="D1449" s="1">
        <v>5285</v>
      </c>
      <c r="E1449" s="1">
        <v>75471</v>
      </c>
      <c r="F1449" s="2">
        <v>32773</v>
      </c>
    </row>
    <row r="1450" spans="1:6" hidden="1" x14ac:dyDescent="0.3">
      <c r="A1450">
        <v>2017</v>
      </c>
      <c r="B1450" t="s">
        <v>55</v>
      </c>
      <c r="C1450" t="s">
        <v>9</v>
      </c>
      <c r="D1450" s="1">
        <v>2594</v>
      </c>
      <c r="E1450" s="1">
        <v>29299</v>
      </c>
      <c r="F1450" s="2">
        <v>41048</v>
      </c>
    </row>
    <row r="1451" spans="1:6" hidden="1" x14ac:dyDescent="0.3">
      <c r="A1451">
        <v>2017</v>
      </c>
      <c r="B1451" t="s">
        <v>55</v>
      </c>
      <c r="C1451" t="s">
        <v>10</v>
      </c>
      <c r="D1451" s="1">
        <v>2448</v>
      </c>
      <c r="E1451" s="1">
        <v>26790</v>
      </c>
      <c r="F1451" s="2">
        <v>38417</v>
      </c>
    </row>
    <row r="1452" spans="1:6" hidden="1" x14ac:dyDescent="0.3">
      <c r="A1452">
        <v>2017</v>
      </c>
      <c r="B1452" t="s">
        <v>55</v>
      </c>
      <c r="C1452" t="s">
        <v>11</v>
      </c>
      <c r="D1452" s="1">
        <v>2730</v>
      </c>
      <c r="E1452" s="1">
        <v>26665</v>
      </c>
      <c r="F1452" s="2">
        <v>48549</v>
      </c>
    </row>
    <row r="1453" spans="1:6" hidden="1" x14ac:dyDescent="0.3">
      <c r="A1453">
        <v>2017</v>
      </c>
      <c r="B1453" t="s">
        <v>55</v>
      </c>
      <c r="C1453" t="s">
        <v>12</v>
      </c>
      <c r="D1453" s="1">
        <v>2183</v>
      </c>
      <c r="E1453" s="1">
        <v>21072</v>
      </c>
      <c r="F1453" s="2">
        <v>47269</v>
      </c>
    </row>
    <row r="1454" spans="1:6" hidden="1" x14ac:dyDescent="0.3">
      <c r="A1454">
        <v>2017</v>
      </c>
      <c r="B1454" t="s">
        <v>55</v>
      </c>
      <c r="C1454" t="s">
        <v>13</v>
      </c>
      <c r="D1454" s="1">
        <v>2766</v>
      </c>
      <c r="E1454" s="1">
        <v>22503</v>
      </c>
      <c r="F1454" s="2">
        <v>41388</v>
      </c>
    </row>
    <row r="1455" spans="1:6" hidden="1" x14ac:dyDescent="0.3">
      <c r="A1455">
        <v>2017</v>
      </c>
      <c r="B1455" t="s">
        <v>55</v>
      </c>
      <c r="C1455" t="s">
        <v>14</v>
      </c>
      <c r="D1455" s="1">
        <v>2686</v>
      </c>
      <c r="E1455" s="1">
        <v>19024</v>
      </c>
      <c r="F1455" s="2">
        <v>45105</v>
      </c>
    </row>
    <row r="1456" spans="1:6" hidden="1" x14ac:dyDescent="0.3">
      <c r="A1456">
        <v>2017</v>
      </c>
      <c r="B1456" t="s">
        <v>55</v>
      </c>
      <c r="C1456" t="s">
        <v>15</v>
      </c>
      <c r="D1456" s="1">
        <v>1584</v>
      </c>
      <c r="E1456" s="1">
        <v>18306</v>
      </c>
      <c r="F1456" s="2">
        <v>54943</v>
      </c>
    </row>
    <row r="1457" spans="1:6" hidden="1" x14ac:dyDescent="0.3">
      <c r="A1457">
        <v>2017</v>
      </c>
      <c r="B1457" t="s">
        <v>55</v>
      </c>
      <c r="C1457" t="s">
        <v>16</v>
      </c>
      <c r="D1457" s="1">
        <v>3082</v>
      </c>
      <c r="E1457" s="1">
        <v>42251</v>
      </c>
      <c r="F1457" s="2">
        <v>80128</v>
      </c>
    </row>
    <row r="1458" spans="1:6" hidden="1" x14ac:dyDescent="0.3">
      <c r="A1458">
        <v>2017</v>
      </c>
      <c r="B1458" t="s">
        <v>55</v>
      </c>
      <c r="C1458" t="s">
        <v>17</v>
      </c>
      <c r="D1458" s="1">
        <v>1370</v>
      </c>
      <c r="E1458" s="1">
        <v>6817</v>
      </c>
      <c r="F1458" s="2">
        <v>40118</v>
      </c>
    </row>
    <row r="1459" spans="1:6" hidden="1" x14ac:dyDescent="0.3">
      <c r="A1459">
        <v>2017</v>
      </c>
      <c r="B1459" t="s">
        <v>55</v>
      </c>
      <c r="C1459" t="s">
        <v>18</v>
      </c>
      <c r="D1459">
        <v>723</v>
      </c>
      <c r="E1459" s="1">
        <v>6432</v>
      </c>
      <c r="F1459" s="2">
        <v>42478</v>
      </c>
    </row>
    <row r="1460" spans="1:6" hidden="1" x14ac:dyDescent="0.3">
      <c r="A1460">
        <v>2017</v>
      </c>
      <c r="B1460" t="s">
        <v>55</v>
      </c>
      <c r="C1460" t="s">
        <v>19</v>
      </c>
      <c r="D1460" s="1">
        <v>1030</v>
      </c>
      <c r="E1460" s="1">
        <v>9290</v>
      </c>
      <c r="F1460" s="2">
        <v>61286</v>
      </c>
    </row>
    <row r="1461" spans="1:6" hidden="1" x14ac:dyDescent="0.3">
      <c r="A1461">
        <v>2017</v>
      </c>
      <c r="B1461" t="s">
        <v>55</v>
      </c>
      <c r="C1461" t="s">
        <v>20</v>
      </c>
      <c r="D1461" s="1">
        <v>3203</v>
      </c>
      <c r="E1461" s="1">
        <v>36801</v>
      </c>
      <c r="F1461" s="2">
        <v>38160</v>
      </c>
    </row>
    <row r="1462" spans="1:6" hidden="1" x14ac:dyDescent="0.3">
      <c r="A1462">
        <v>2017</v>
      </c>
      <c r="B1462" t="s">
        <v>55</v>
      </c>
      <c r="C1462" t="s">
        <v>21</v>
      </c>
      <c r="D1462" s="1">
        <v>2992</v>
      </c>
      <c r="E1462" s="1">
        <v>27804</v>
      </c>
      <c r="F1462" s="2">
        <v>47599</v>
      </c>
    </row>
    <row r="1463" spans="1:6" hidden="1" x14ac:dyDescent="0.3">
      <c r="A1463">
        <v>2017</v>
      </c>
      <c r="B1463" t="s">
        <v>55</v>
      </c>
      <c r="C1463" t="s">
        <v>22</v>
      </c>
      <c r="D1463" s="1">
        <v>2168</v>
      </c>
      <c r="E1463" s="1">
        <v>16360</v>
      </c>
      <c r="F1463" s="2">
        <v>45681</v>
      </c>
    </row>
    <row r="1464" spans="1:6" hidden="1" x14ac:dyDescent="0.3">
      <c r="A1464">
        <v>2017</v>
      </c>
      <c r="B1464" t="s">
        <v>55</v>
      </c>
      <c r="C1464" t="s">
        <v>23</v>
      </c>
      <c r="D1464" s="1">
        <v>1950</v>
      </c>
      <c r="E1464" s="1">
        <v>16365</v>
      </c>
      <c r="F1464" s="2">
        <v>42894</v>
      </c>
    </row>
    <row r="1465" spans="1:6" hidden="1" x14ac:dyDescent="0.3">
      <c r="A1465">
        <v>2017</v>
      </c>
      <c r="B1465" t="s">
        <v>55</v>
      </c>
      <c r="C1465" t="s">
        <v>24</v>
      </c>
      <c r="D1465" s="1">
        <v>1753</v>
      </c>
      <c r="E1465" s="1">
        <v>11976</v>
      </c>
      <c r="F1465" s="2">
        <v>64781</v>
      </c>
    </row>
    <row r="1466" spans="1:6" hidden="1" x14ac:dyDescent="0.3">
      <c r="A1466">
        <v>2017</v>
      </c>
      <c r="B1466" t="s">
        <v>55</v>
      </c>
      <c r="C1466" t="s">
        <v>25</v>
      </c>
      <c r="D1466" s="1">
        <v>2337</v>
      </c>
      <c r="E1466" s="1">
        <v>15500</v>
      </c>
      <c r="F1466" s="2">
        <v>39544</v>
      </c>
    </row>
    <row r="1467" spans="1:6" hidden="1" x14ac:dyDescent="0.3">
      <c r="A1467">
        <v>2017</v>
      </c>
      <c r="B1467" t="s">
        <v>55</v>
      </c>
      <c r="C1467" t="s">
        <v>26</v>
      </c>
      <c r="D1467">
        <v>612</v>
      </c>
      <c r="E1467" s="1">
        <v>17902</v>
      </c>
      <c r="F1467" s="2">
        <v>82999</v>
      </c>
    </row>
    <row r="1468" spans="1:6" hidden="1" x14ac:dyDescent="0.3">
      <c r="A1468">
        <v>2017</v>
      </c>
      <c r="B1468" t="s">
        <v>55</v>
      </c>
      <c r="C1468" t="s">
        <v>27</v>
      </c>
      <c r="D1468">
        <v>350</v>
      </c>
      <c r="E1468" s="1">
        <v>2556</v>
      </c>
      <c r="F1468" s="2">
        <v>41972</v>
      </c>
    </row>
    <row r="1469" spans="1:6" hidden="1" x14ac:dyDescent="0.3">
      <c r="A1469">
        <v>2017</v>
      </c>
      <c r="B1469" t="s">
        <v>55</v>
      </c>
      <c r="C1469" t="s">
        <v>28</v>
      </c>
      <c r="D1469" s="1">
        <v>1018</v>
      </c>
      <c r="E1469" s="1">
        <v>12853</v>
      </c>
      <c r="F1469" s="2">
        <v>37279</v>
      </c>
    </row>
    <row r="1470" spans="1:6" hidden="1" x14ac:dyDescent="0.3">
      <c r="A1470">
        <v>2017</v>
      </c>
      <c r="B1470" t="s">
        <v>55</v>
      </c>
      <c r="C1470" t="s">
        <v>29</v>
      </c>
      <c r="D1470" s="1">
        <v>1991</v>
      </c>
      <c r="E1470" s="1">
        <v>32275</v>
      </c>
      <c r="F1470" s="2">
        <v>59989</v>
      </c>
    </row>
    <row r="1471" spans="1:6" hidden="1" x14ac:dyDescent="0.3">
      <c r="A1471">
        <v>2017</v>
      </c>
      <c r="B1471" t="s">
        <v>55</v>
      </c>
      <c r="C1471" t="s">
        <v>30</v>
      </c>
      <c r="D1471" s="1">
        <v>3023</v>
      </c>
      <c r="E1471" s="1">
        <v>30834</v>
      </c>
      <c r="F1471" s="2">
        <v>39487</v>
      </c>
    </row>
    <row r="1472" spans="1:6" hidden="1" x14ac:dyDescent="0.3">
      <c r="A1472">
        <v>2017</v>
      </c>
      <c r="B1472" t="s">
        <v>55</v>
      </c>
      <c r="C1472" t="s">
        <v>31</v>
      </c>
      <c r="D1472" s="1">
        <v>3306</v>
      </c>
      <c r="E1472" s="1">
        <v>30981</v>
      </c>
      <c r="F1472" s="2">
        <v>37636</v>
      </c>
    </row>
    <row r="1473" spans="1:6" hidden="1" x14ac:dyDescent="0.3">
      <c r="A1473">
        <v>2017</v>
      </c>
      <c r="B1473" t="s">
        <v>55</v>
      </c>
      <c r="C1473" t="s">
        <v>32</v>
      </c>
      <c r="D1473" s="1">
        <v>1771</v>
      </c>
      <c r="E1473" s="1">
        <v>22394</v>
      </c>
      <c r="F1473" s="2">
        <v>89578</v>
      </c>
    </row>
    <row r="1474" spans="1:6" hidden="1" x14ac:dyDescent="0.3">
      <c r="A1474">
        <v>2017</v>
      </c>
      <c r="B1474" t="s">
        <v>55</v>
      </c>
      <c r="C1474" t="s">
        <v>33</v>
      </c>
      <c r="D1474" s="1">
        <v>2483</v>
      </c>
      <c r="E1474" s="1">
        <v>27504</v>
      </c>
      <c r="F1474" s="2">
        <v>48849</v>
      </c>
    </row>
    <row r="1475" spans="1:6" hidden="1" x14ac:dyDescent="0.3">
      <c r="A1475">
        <v>2017</v>
      </c>
      <c r="B1475" t="s">
        <v>55</v>
      </c>
      <c r="C1475" t="s">
        <v>34</v>
      </c>
      <c r="D1475" s="1">
        <v>4333</v>
      </c>
      <c r="E1475" s="1">
        <v>58716</v>
      </c>
      <c r="F1475" s="2">
        <v>88899</v>
      </c>
    </row>
    <row r="1476" spans="1:6" hidden="1" x14ac:dyDescent="0.3">
      <c r="A1476">
        <v>2017</v>
      </c>
      <c r="B1476" t="s">
        <v>55</v>
      </c>
      <c r="C1476" t="s">
        <v>35</v>
      </c>
      <c r="D1476" s="1">
        <v>4453</v>
      </c>
      <c r="E1476" s="1">
        <v>52439</v>
      </c>
      <c r="F1476" s="2">
        <v>35362</v>
      </c>
    </row>
    <row r="1477" spans="1:6" hidden="1" x14ac:dyDescent="0.3">
      <c r="A1477">
        <v>2017</v>
      </c>
      <c r="B1477" t="s">
        <v>55</v>
      </c>
      <c r="C1477" t="s">
        <v>36</v>
      </c>
      <c r="D1477" s="1">
        <v>3498</v>
      </c>
      <c r="E1477" s="1">
        <v>50197</v>
      </c>
      <c r="F1477" s="2">
        <v>63021</v>
      </c>
    </row>
    <row r="1478" spans="1:6" hidden="1" x14ac:dyDescent="0.3">
      <c r="A1478">
        <v>2017</v>
      </c>
      <c r="B1478" t="s">
        <v>55</v>
      </c>
      <c r="C1478" t="s">
        <v>38</v>
      </c>
      <c r="D1478" s="1">
        <v>1230</v>
      </c>
      <c r="E1478" s="1">
        <v>12432</v>
      </c>
      <c r="F1478" s="2">
        <v>40520</v>
      </c>
    </row>
    <row r="1479" spans="1:6" hidden="1" x14ac:dyDescent="0.3">
      <c r="A1479">
        <v>2017</v>
      </c>
      <c r="B1479" t="s">
        <v>55</v>
      </c>
      <c r="C1479" t="s">
        <v>39</v>
      </c>
      <c r="D1479" s="1">
        <v>1026</v>
      </c>
      <c r="E1479" s="1">
        <v>6646</v>
      </c>
      <c r="F1479" s="2">
        <v>41459</v>
      </c>
    </row>
    <row r="1480" spans="1:6" hidden="1" x14ac:dyDescent="0.3">
      <c r="A1480">
        <v>2017</v>
      </c>
      <c r="B1480" t="s">
        <v>55</v>
      </c>
      <c r="C1480" t="s">
        <v>40</v>
      </c>
      <c r="D1480" s="1">
        <v>1071</v>
      </c>
      <c r="E1480" s="1">
        <v>10750</v>
      </c>
      <c r="F1480" s="2">
        <v>43908</v>
      </c>
    </row>
    <row r="1481" spans="1:6" hidden="1" x14ac:dyDescent="0.3">
      <c r="A1481">
        <v>2017</v>
      </c>
      <c r="B1481" t="s">
        <v>55</v>
      </c>
      <c r="C1481" t="s">
        <v>41</v>
      </c>
      <c r="D1481" s="1">
        <v>19580</v>
      </c>
      <c r="E1481" s="1">
        <v>281110</v>
      </c>
      <c r="F1481" s="2">
        <v>107415</v>
      </c>
    </row>
    <row r="1482" spans="1:6" hidden="1" x14ac:dyDescent="0.3">
      <c r="A1482">
        <v>2017</v>
      </c>
      <c r="B1482" t="s">
        <v>55</v>
      </c>
      <c r="C1482" t="s">
        <v>42</v>
      </c>
      <c r="D1482" s="1">
        <v>1034</v>
      </c>
      <c r="E1482" s="1">
        <v>14217</v>
      </c>
      <c r="F1482" s="2">
        <v>59120</v>
      </c>
    </row>
    <row r="1483" spans="1:6" hidden="1" x14ac:dyDescent="0.3">
      <c r="A1483">
        <v>2017</v>
      </c>
      <c r="B1483" t="s">
        <v>55</v>
      </c>
      <c r="C1483" t="s">
        <v>43</v>
      </c>
      <c r="D1483">
        <v>551</v>
      </c>
      <c r="E1483" s="1">
        <v>3901</v>
      </c>
      <c r="F1483" s="2">
        <v>37223</v>
      </c>
    </row>
    <row r="1484" spans="1:6" hidden="1" x14ac:dyDescent="0.3">
      <c r="A1484">
        <v>2017</v>
      </c>
      <c r="B1484" t="s">
        <v>55</v>
      </c>
      <c r="C1484" t="s">
        <v>44</v>
      </c>
      <c r="D1484" s="1">
        <v>2061</v>
      </c>
      <c r="E1484" s="1">
        <v>19558</v>
      </c>
      <c r="F1484" s="2">
        <v>44371</v>
      </c>
    </row>
    <row r="1485" spans="1:6" hidden="1" x14ac:dyDescent="0.3">
      <c r="A1485">
        <v>2017</v>
      </c>
      <c r="B1485" t="s">
        <v>55</v>
      </c>
      <c r="C1485" t="s">
        <v>45</v>
      </c>
      <c r="D1485" s="1">
        <v>7493</v>
      </c>
      <c r="E1485" s="1">
        <v>107674</v>
      </c>
      <c r="F1485" s="2">
        <v>32082</v>
      </c>
    </row>
    <row r="1486" spans="1:6" hidden="1" x14ac:dyDescent="0.3">
      <c r="A1486">
        <v>2017</v>
      </c>
      <c r="B1486" t="s">
        <v>55</v>
      </c>
      <c r="C1486" t="s">
        <v>46</v>
      </c>
      <c r="D1486" s="1">
        <v>1221</v>
      </c>
      <c r="E1486" s="1">
        <v>22793</v>
      </c>
      <c r="F1486" s="2">
        <v>76848</v>
      </c>
    </row>
    <row r="1487" spans="1:6" hidden="1" x14ac:dyDescent="0.3">
      <c r="A1487">
        <v>2017</v>
      </c>
      <c r="B1487" t="s">
        <v>55</v>
      </c>
      <c r="C1487" t="s">
        <v>47</v>
      </c>
      <c r="D1487" s="1">
        <v>2865</v>
      </c>
      <c r="E1487" s="1">
        <v>31986</v>
      </c>
      <c r="F1487" s="2">
        <v>37981</v>
      </c>
    </row>
    <row r="1488" spans="1:6" hidden="1" x14ac:dyDescent="0.3">
      <c r="A1488">
        <v>2017</v>
      </c>
      <c r="B1488" t="s">
        <v>55</v>
      </c>
      <c r="C1488" t="s">
        <v>48</v>
      </c>
      <c r="D1488" s="1">
        <v>1442</v>
      </c>
      <c r="E1488" s="1">
        <v>22390</v>
      </c>
      <c r="F1488" s="2">
        <v>81163</v>
      </c>
    </row>
    <row r="1489" spans="1:6" x14ac:dyDescent="0.3">
      <c r="A1489">
        <v>2017</v>
      </c>
      <c r="B1489" t="s">
        <v>51</v>
      </c>
      <c r="C1489" t="s">
        <v>1</v>
      </c>
      <c r="D1489" s="1">
        <v>9645</v>
      </c>
      <c r="E1489" s="1">
        <v>85262</v>
      </c>
      <c r="F1489" s="2">
        <v>52230</v>
      </c>
    </row>
    <row r="1490" spans="1:6" hidden="1" x14ac:dyDescent="0.3">
      <c r="A1490">
        <v>2017</v>
      </c>
      <c r="B1490" t="s">
        <v>51</v>
      </c>
      <c r="C1490" t="s">
        <v>2</v>
      </c>
      <c r="D1490" s="1">
        <v>11368</v>
      </c>
      <c r="E1490" s="1">
        <v>144747</v>
      </c>
      <c r="F1490" s="2">
        <v>53440</v>
      </c>
    </row>
    <row r="1491" spans="1:6" hidden="1" x14ac:dyDescent="0.3">
      <c r="A1491">
        <v>2017</v>
      </c>
      <c r="B1491" t="s">
        <v>51</v>
      </c>
      <c r="C1491" t="s">
        <v>3</v>
      </c>
      <c r="D1491" s="1">
        <v>6817</v>
      </c>
      <c r="E1491" s="1">
        <v>51130</v>
      </c>
      <c r="F1491" s="2">
        <v>47283</v>
      </c>
    </row>
    <row r="1492" spans="1:6" hidden="1" x14ac:dyDescent="0.3">
      <c r="A1492">
        <v>2017</v>
      </c>
      <c r="B1492" t="s">
        <v>51</v>
      </c>
      <c r="C1492" t="s">
        <v>4</v>
      </c>
      <c r="D1492" s="1">
        <v>72972</v>
      </c>
      <c r="E1492" s="1">
        <v>805942</v>
      </c>
      <c r="F1492" s="2">
        <v>67561</v>
      </c>
    </row>
    <row r="1493" spans="1:6" hidden="1" x14ac:dyDescent="0.3">
      <c r="A1493">
        <v>2017</v>
      </c>
      <c r="B1493" t="s">
        <v>51</v>
      </c>
      <c r="C1493" t="s">
        <v>5</v>
      </c>
      <c r="D1493" s="1">
        <v>19243</v>
      </c>
      <c r="E1493" s="1">
        <v>163473</v>
      </c>
      <c r="F1493" s="2">
        <v>59444</v>
      </c>
    </row>
    <row r="1494" spans="1:6" hidden="1" x14ac:dyDescent="0.3">
      <c r="A1494">
        <v>2017</v>
      </c>
      <c r="B1494" t="s">
        <v>51</v>
      </c>
      <c r="C1494" t="s">
        <v>6</v>
      </c>
      <c r="D1494" s="1">
        <v>9351</v>
      </c>
      <c r="E1494" s="1">
        <v>58327</v>
      </c>
      <c r="F1494" s="2">
        <v>68641</v>
      </c>
    </row>
    <row r="1495" spans="1:6" hidden="1" x14ac:dyDescent="0.3">
      <c r="A1495">
        <v>2017</v>
      </c>
      <c r="B1495" t="s">
        <v>51</v>
      </c>
      <c r="C1495" t="s">
        <v>7</v>
      </c>
      <c r="D1495" s="1">
        <v>2777</v>
      </c>
      <c r="E1495" s="1">
        <v>21591</v>
      </c>
      <c r="F1495" s="2">
        <v>59040</v>
      </c>
    </row>
    <row r="1496" spans="1:6" hidden="1" x14ac:dyDescent="0.3">
      <c r="A1496">
        <v>2017</v>
      </c>
      <c r="B1496" t="s">
        <v>51</v>
      </c>
      <c r="C1496" t="s">
        <v>8</v>
      </c>
      <c r="D1496" s="1">
        <v>67384</v>
      </c>
      <c r="E1496" s="1">
        <v>503704</v>
      </c>
      <c r="F1496" s="2">
        <v>49256</v>
      </c>
    </row>
    <row r="1497" spans="1:6" hidden="1" x14ac:dyDescent="0.3">
      <c r="A1497">
        <v>2017</v>
      </c>
      <c r="B1497" t="s">
        <v>51</v>
      </c>
      <c r="C1497" t="s">
        <v>9</v>
      </c>
      <c r="D1497" s="1">
        <v>20135</v>
      </c>
      <c r="E1497" s="1">
        <v>182259</v>
      </c>
      <c r="F1497" s="2">
        <v>58213</v>
      </c>
    </row>
    <row r="1498" spans="1:6" hidden="1" x14ac:dyDescent="0.3">
      <c r="A1498">
        <v>2017</v>
      </c>
      <c r="B1498" t="s">
        <v>51</v>
      </c>
      <c r="C1498" t="s">
        <v>10</v>
      </c>
      <c r="D1498" s="1">
        <v>7660</v>
      </c>
      <c r="E1498" s="1">
        <v>42668</v>
      </c>
      <c r="F1498" s="2">
        <v>42865</v>
      </c>
    </row>
    <row r="1499" spans="1:6" hidden="1" x14ac:dyDescent="0.3">
      <c r="A1499">
        <v>2017</v>
      </c>
      <c r="B1499" t="s">
        <v>51</v>
      </c>
      <c r="C1499" t="s">
        <v>11</v>
      </c>
      <c r="D1499" s="1">
        <v>31422</v>
      </c>
      <c r="E1499" s="1">
        <v>220019</v>
      </c>
      <c r="F1499" s="2">
        <v>70893</v>
      </c>
    </row>
    <row r="1500" spans="1:6" hidden="1" x14ac:dyDescent="0.3">
      <c r="A1500">
        <v>2017</v>
      </c>
      <c r="B1500" t="s">
        <v>51</v>
      </c>
      <c r="C1500" t="s">
        <v>12</v>
      </c>
      <c r="D1500" s="1">
        <v>14839</v>
      </c>
      <c r="E1500" s="1">
        <v>138040</v>
      </c>
      <c r="F1500" s="2">
        <v>57099</v>
      </c>
    </row>
    <row r="1501" spans="1:6" hidden="1" x14ac:dyDescent="0.3">
      <c r="A1501">
        <v>2017</v>
      </c>
      <c r="B1501" t="s">
        <v>51</v>
      </c>
      <c r="C1501" t="s">
        <v>13</v>
      </c>
      <c r="D1501" s="1">
        <v>9417</v>
      </c>
      <c r="E1501" s="1">
        <v>76086</v>
      </c>
      <c r="F1501" s="2">
        <v>55415</v>
      </c>
    </row>
    <row r="1502" spans="1:6" hidden="1" x14ac:dyDescent="0.3">
      <c r="A1502">
        <v>2017</v>
      </c>
      <c r="B1502" t="s">
        <v>51</v>
      </c>
      <c r="C1502" t="s">
        <v>14</v>
      </c>
      <c r="D1502" s="1">
        <v>7584</v>
      </c>
      <c r="E1502" s="1">
        <v>60238</v>
      </c>
      <c r="F1502" s="2">
        <v>52807</v>
      </c>
    </row>
    <row r="1503" spans="1:6" hidden="1" x14ac:dyDescent="0.3">
      <c r="A1503">
        <v>2017</v>
      </c>
      <c r="B1503" t="s">
        <v>51</v>
      </c>
      <c r="C1503" t="s">
        <v>15</v>
      </c>
      <c r="D1503" s="1">
        <v>9339</v>
      </c>
      <c r="E1503" s="1">
        <v>77332</v>
      </c>
      <c r="F1503" s="2">
        <v>53194</v>
      </c>
    </row>
    <row r="1504" spans="1:6" hidden="1" x14ac:dyDescent="0.3">
      <c r="A1504">
        <v>2017</v>
      </c>
      <c r="B1504" t="s">
        <v>51</v>
      </c>
      <c r="C1504" t="s">
        <v>16</v>
      </c>
      <c r="D1504" s="1">
        <v>10825</v>
      </c>
      <c r="E1504" s="1">
        <v>147021</v>
      </c>
      <c r="F1504" s="2">
        <v>61781</v>
      </c>
    </row>
    <row r="1505" spans="1:6" hidden="1" x14ac:dyDescent="0.3">
      <c r="A1505">
        <v>2017</v>
      </c>
      <c r="B1505" t="s">
        <v>51</v>
      </c>
      <c r="C1505" t="s">
        <v>17</v>
      </c>
      <c r="D1505" s="1">
        <v>5502</v>
      </c>
      <c r="E1505" s="1">
        <v>28253</v>
      </c>
      <c r="F1505" s="2">
        <v>47930</v>
      </c>
    </row>
    <row r="1506" spans="1:6" hidden="1" x14ac:dyDescent="0.3">
      <c r="A1506">
        <v>2017</v>
      </c>
      <c r="B1506" t="s">
        <v>51</v>
      </c>
      <c r="C1506" t="s">
        <v>18</v>
      </c>
      <c r="D1506" s="1">
        <v>16463</v>
      </c>
      <c r="E1506" s="1">
        <v>162140</v>
      </c>
      <c r="F1506" s="2">
        <v>65027</v>
      </c>
    </row>
    <row r="1507" spans="1:6" hidden="1" x14ac:dyDescent="0.3">
      <c r="A1507">
        <v>2017</v>
      </c>
      <c r="B1507" t="s">
        <v>51</v>
      </c>
      <c r="C1507" t="s">
        <v>19</v>
      </c>
      <c r="D1507" s="1">
        <v>21055</v>
      </c>
      <c r="E1507" s="1">
        <v>152131</v>
      </c>
      <c r="F1507" s="2">
        <v>75405</v>
      </c>
    </row>
    <row r="1508" spans="1:6" hidden="1" x14ac:dyDescent="0.3">
      <c r="A1508">
        <v>2017</v>
      </c>
      <c r="B1508" t="s">
        <v>51</v>
      </c>
      <c r="C1508" t="s">
        <v>20</v>
      </c>
      <c r="D1508" s="1">
        <v>19544</v>
      </c>
      <c r="E1508" s="1">
        <v>161903</v>
      </c>
      <c r="F1508" s="2">
        <v>61511</v>
      </c>
    </row>
    <row r="1509" spans="1:6" hidden="1" x14ac:dyDescent="0.3">
      <c r="A1509">
        <v>2017</v>
      </c>
      <c r="B1509" t="s">
        <v>51</v>
      </c>
      <c r="C1509" t="s">
        <v>21</v>
      </c>
      <c r="D1509" s="1">
        <v>15746</v>
      </c>
      <c r="E1509" s="1">
        <v>119642</v>
      </c>
      <c r="F1509" s="2">
        <v>65464</v>
      </c>
    </row>
    <row r="1510" spans="1:6" hidden="1" x14ac:dyDescent="0.3">
      <c r="A1510">
        <v>2017</v>
      </c>
      <c r="B1510" t="s">
        <v>51</v>
      </c>
      <c r="C1510" t="s">
        <v>22</v>
      </c>
      <c r="D1510" s="1">
        <v>5670</v>
      </c>
      <c r="E1510" s="1">
        <v>43467</v>
      </c>
      <c r="F1510" s="2">
        <v>48782</v>
      </c>
    </row>
    <row r="1511" spans="1:6" hidden="1" x14ac:dyDescent="0.3">
      <c r="A1511">
        <v>2017</v>
      </c>
      <c r="B1511" t="s">
        <v>51</v>
      </c>
      <c r="C1511" t="s">
        <v>23</v>
      </c>
      <c r="D1511" s="1">
        <v>15141</v>
      </c>
      <c r="E1511" s="1">
        <v>123034</v>
      </c>
      <c r="F1511" s="2">
        <v>57823</v>
      </c>
    </row>
    <row r="1512" spans="1:6" hidden="1" x14ac:dyDescent="0.3">
      <c r="A1512">
        <v>2017</v>
      </c>
      <c r="B1512" t="s">
        <v>51</v>
      </c>
      <c r="C1512" t="s">
        <v>24</v>
      </c>
      <c r="D1512" s="1">
        <v>6287</v>
      </c>
      <c r="E1512" s="1">
        <v>27712</v>
      </c>
      <c r="F1512" s="2">
        <v>50369</v>
      </c>
    </row>
    <row r="1513" spans="1:6" hidden="1" x14ac:dyDescent="0.3">
      <c r="A1513">
        <v>2017</v>
      </c>
      <c r="B1513" t="s">
        <v>51</v>
      </c>
      <c r="C1513" t="s">
        <v>25</v>
      </c>
      <c r="D1513" s="1">
        <v>7053</v>
      </c>
      <c r="E1513" s="1">
        <v>51174</v>
      </c>
      <c r="F1513" s="2">
        <v>49634</v>
      </c>
    </row>
    <row r="1514" spans="1:6" hidden="1" x14ac:dyDescent="0.3">
      <c r="A1514">
        <v>2017</v>
      </c>
      <c r="B1514" t="s">
        <v>51</v>
      </c>
      <c r="C1514" t="s">
        <v>26</v>
      </c>
      <c r="D1514" s="1">
        <v>5859</v>
      </c>
      <c r="E1514" s="1">
        <v>82998</v>
      </c>
      <c r="F1514" s="2">
        <v>58071</v>
      </c>
    </row>
    <row r="1515" spans="1:6" hidden="1" x14ac:dyDescent="0.3">
      <c r="A1515">
        <v>2017</v>
      </c>
      <c r="B1515" t="s">
        <v>51</v>
      </c>
      <c r="C1515" t="s">
        <v>27</v>
      </c>
      <c r="D1515" s="1">
        <v>4363</v>
      </c>
      <c r="E1515" s="1">
        <v>26466</v>
      </c>
      <c r="F1515" s="2">
        <v>61497</v>
      </c>
    </row>
    <row r="1516" spans="1:6" hidden="1" x14ac:dyDescent="0.3">
      <c r="A1516">
        <v>2017</v>
      </c>
      <c r="B1516" t="s">
        <v>51</v>
      </c>
      <c r="C1516" t="s">
        <v>28</v>
      </c>
      <c r="D1516" s="1">
        <v>21672</v>
      </c>
      <c r="E1516" s="1">
        <v>154907</v>
      </c>
      <c r="F1516" s="2">
        <v>71145</v>
      </c>
    </row>
    <row r="1517" spans="1:6" hidden="1" x14ac:dyDescent="0.3">
      <c r="A1517">
        <v>2017</v>
      </c>
      <c r="B1517" t="s">
        <v>51</v>
      </c>
      <c r="C1517" t="s">
        <v>29</v>
      </c>
      <c r="D1517" s="1">
        <v>5141</v>
      </c>
      <c r="E1517" s="1">
        <v>45511</v>
      </c>
      <c r="F1517" s="2">
        <v>46369</v>
      </c>
    </row>
    <row r="1518" spans="1:6" hidden="1" x14ac:dyDescent="0.3">
      <c r="A1518">
        <v>2017</v>
      </c>
      <c r="B1518" t="s">
        <v>51</v>
      </c>
      <c r="C1518" t="s">
        <v>30</v>
      </c>
      <c r="D1518" s="1">
        <v>50064</v>
      </c>
      <c r="E1518" s="1">
        <v>386615</v>
      </c>
      <c r="F1518" s="2">
        <v>71408</v>
      </c>
    </row>
    <row r="1519" spans="1:6" hidden="1" x14ac:dyDescent="0.3">
      <c r="A1519">
        <v>2017</v>
      </c>
      <c r="B1519" t="s">
        <v>51</v>
      </c>
      <c r="C1519" t="s">
        <v>31</v>
      </c>
      <c r="D1519" s="1">
        <v>26057</v>
      </c>
      <c r="E1519" s="1">
        <v>208662</v>
      </c>
      <c r="F1519" s="2">
        <v>52372</v>
      </c>
    </row>
    <row r="1520" spans="1:6" hidden="1" x14ac:dyDescent="0.3">
      <c r="A1520">
        <v>2017</v>
      </c>
      <c r="B1520" t="s">
        <v>51</v>
      </c>
      <c r="C1520" t="s">
        <v>32</v>
      </c>
      <c r="D1520" s="1">
        <v>4035</v>
      </c>
      <c r="E1520" s="1">
        <v>26732</v>
      </c>
      <c r="F1520" s="2">
        <v>63029</v>
      </c>
    </row>
    <row r="1521" spans="1:6" hidden="1" x14ac:dyDescent="0.3">
      <c r="A1521">
        <v>2017</v>
      </c>
      <c r="B1521" t="s">
        <v>51</v>
      </c>
      <c r="C1521" t="s">
        <v>33</v>
      </c>
      <c r="D1521" s="1">
        <v>23022</v>
      </c>
      <c r="E1521" s="1">
        <v>217025</v>
      </c>
      <c r="F1521" s="2">
        <v>60831</v>
      </c>
    </row>
    <row r="1522" spans="1:6" hidden="1" x14ac:dyDescent="0.3">
      <c r="A1522">
        <v>2017</v>
      </c>
      <c r="B1522" t="s">
        <v>51</v>
      </c>
      <c r="C1522" t="s">
        <v>34</v>
      </c>
      <c r="D1522" s="1">
        <v>9823</v>
      </c>
      <c r="E1522" s="1">
        <v>77247</v>
      </c>
      <c r="F1522" s="2">
        <v>50585</v>
      </c>
    </row>
    <row r="1523" spans="1:6" hidden="1" x14ac:dyDescent="0.3">
      <c r="A1523">
        <v>2017</v>
      </c>
      <c r="B1523" t="s">
        <v>51</v>
      </c>
      <c r="C1523" t="s">
        <v>35</v>
      </c>
      <c r="D1523" s="1">
        <v>13468</v>
      </c>
      <c r="E1523" s="1">
        <v>96991</v>
      </c>
      <c r="F1523" s="2">
        <v>57987</v>
      </c>
    </row>
    <row r="1524" spans="1:6" hidden="1" x14ac:dyDescent="0.3">
      <c r="A1524">
        <v>2017</v>
      </c>
      <c r="B1524" t="s">
        <v>51</v>
      </c>
      <c r="C1524" t="s">
        <v>36</v>
      </c>
      <c r="D1524" s="1">
        <v>28397</v>
      </c>
      <c r="E1524" s="1">
        <v>248932</v>
      </c>
      <c r="F1524" s="2">
        <v>64769</v>
      </c>
    </row>
    <row r="1525" spans="1:6" hidden="1" x14ac:dyDescent="0.3">
      <c r="A1525">
        <v>2017</v>
      </c>
      <c r="B1525" t="s">
        <v>51</v>
      </c>
      <c r="C1525" t="s">
        <v>38</v>
      </c>
      <c r="D1525" s="1">
        <v>11635</v>
      </c>
      <c r="E1525" s="1">
        <v>100817</v>
      </c>
      <c r="F1525" s="2">
        <v>53542</v>
      </c>
    </row>
    <row r="1526" spans="1:6" hidden="1" x14ac:dyDescent="0.3">
      <c r="A1526">
        <v>2017</v>
      </c>
      <c r="B1526" t="s">
        <v>51</v>
      </c>
      <c r="C1526" t="s">
        <v>39</v>
      </c>
      <c r="D1526" s="1">
        <v>3883</v>
      </c>
      <c r="E1526" s="1">
        <v>22351</v>
      </c>
      <c r="F1526" s="2">
        <v>47385</v>
      </c>
    </row>
    <row r="1527" spans="1:6" hidden="1" x14ac:dyDescent="0.3">
      <c r="A1527">
        <v>2017</v>
      </c>
      <c r="B1527" t="s">
        <v>51</v>
      </c>
      <c r="C1527" t="s">
        <v>40</v>
      </c>
      <c r="D1527" s="1">
        <v>11745</v>
      </c>
      <c r="E1527" s="1">
        <v>119968</v>
      </c>
      <c r="F1527" s="2">
        <v>56642</v>
      </c>
    </row>
    <row r="1528" spans="1:6" hidden="1" x14ac:dyDescent="0.3">
      <c r="A1528">
        <v>2017</v>
      </c>
      <c r="B1528" t="s">
        <v>51</v>
      </c>
      <c r="C1528" t="s">
        <v>41</v>
      </c>
      <c r="D1528" s="1">
        <v>49310</v>
      </c>
      <c r="E1528" s="1">
        <v>711119</v>
      </c>
      <c r="F1528" s="2">
        <v>63219</v>
      </c>
    </row>
    <row r="1529" spans="1:6" hidden="1" x14ac:dyDescent="0.3">
      <c r="A1529">
        <v>2017</v>
      </c>
      <c r="B1529" t="s">
        <v>51</v>
      </c>
      <c r="C1529" t="s">
        <v>42</v>
      </c>
      <c r="D1529" s="1">
        <v>10886</v>
      </c>
      <c r="E1529" s="1">
        <v>97495</v>
      </c>
      <c r="F1529" s="2">
        <v>49132</v>
      </c>
    </row>
    <row r="1530" spans="1:6" hidden="1" x14ac:dyDescent="0.3">
      <c r="A1530">
        <v>2017</v>
      </c>
      <c r="B1530" t="s">
        <v>51</v>
      </c>
      <c r="C1530" t="s">
        <v>43</v>
      </c>
      <c r="D1530" s="1">
        <v>2865</v>
      </c>
      <c r="E1530" s="1">
        <v>15187</v>
      </c>
      <c r="F1530" s="2">
        <v>50125</v>
      </c>
    </row>
    <row r="1531" spans="1:6" hidden="1" x14ac:dyDescent="0.3">
      <c r="A1531">
        <v>2017</v>
      </c>
      <c r="B1531" t="s">
        <v>51</v>
      </c>
      <c r="C1531" t="s">
        <v>44</v>
      </c>
      <c r="D1531" s="1">
        <v>21256</v>
      </c>
      <c r="E1531" s="1">
        <v>192576</v>
      </c>
      <c r="F1531" s="2">
        <v>56166</v>
      </c>
    </row>
    <row r="1532" spans="1:6" hidden="1" x14ac:dyDescent="0.3">
      <c r="A1532">
        <v>2017</v>
      </c>
      <c r="B1532" t="s">
        <v>51</v>
      </c>
      <c r="C1532" t="s">
        <v>45</v>
      </c>
      <c r="D1532" s="1">
        <v>25279</v>
      </c>
      <c r="E1532" s="1">
        <v>187247</v>
      </c>
      <c r="F1532" s="2">
        <v>61249</v>
      </c>
    </row>
    <row r="1533" spans="1:6" hidden="1" x14ac:dyDescent="0.3">
      <c r="A1533">
        <v>2017</v>
      </c>
      <c r="B1533" t="s">
        <v>51</v>
      </c>
      <c r="C1533" t="s">
        <v>46</v>
      </c>
      <c r="D1533" s="1">
        <v>4402</v>
      </c>
      <c r="E1533" s="1">
        <v>31522</v>
      </c>
      <c r="F1533" s="2">
        <v>57987</v>
      </c>
    </row>
    <row r="1534" spans="1:6" hidden="1" x14ac:dyDescent="0.3">
      <c r="A1534">
        <v>2017</v>
      </c>
      <c r="B1534" t="s">
        <v>51</v>
      </c>
      <c r="C1534" t="s">
        <v>47</v>
      </c>
      <c r="D1534" s="1">
        <v>14158</v>
      </c>
      <c r="E1534" s="1">
        <v>117226</v>
      </c>
      <c r="F1534" s="2">
        <v>60136</v>
      </c>
    </row>
    <row r="1535" spans="1:6" hidden="1" x14ac:dyDescent="0.3">
      <c r="A1535">
        <v>2017</v>
      </c>
      <c r="B1535" t="s">
        <v>51</v>
      </c>
      <c r="C1535" t="s">
        <v>48</v>
      </c>
      <c r="D1535" s="1">
        <v>3427</v>
      </c>
      <c r="E1535" s="1">
        <v>19573</v>
      </c>
      <c r="F1535" s="2">
        <v>50877</v>
      </c>
    </row>
    <row r="1536" spans="1:6" x14ac:dyDescent="0.3">
      <c r="A1536">
        <v>2017</v>
      </c>
      <c r="B1536" t="s">
        <v>52</v>
      </c>
      <c r="C1536" t="s">
        <v>1</v>
      </c>
      <c r="D1536" s="1">
        <v>5447</v>
      </c>
      <c r="E1536" s="1">
        <v>263487</v>
      </c>
      <c r="F1536" s="2">
        <v>55197</v>
      </c>
    </row>
    <row r="1537" spans="1:6" hidden="1" x14ac:dyDescent="0.3">
      <c r="A1537">
        <v>2017</v>
      </c>
      <c r="B1537" t="s">
        <v>52</v>
      </c>
      <c r="C1537" t="s">
        <v>2</v>
      </c>
      <c r="D1537" s="1">
        <v>4657</v>
      </c>
      <c r="E1537" s="1">
        <v>162399</v>
      </c>
      <c r="F1537" s="2">
        <v>73528</v>
      </c>
    </row>
    <row r="1538" spans="1:6" hidden="1" x14ac:dyDescent="0.3">
      <c r="A1538">
        <v>2017</v>
      </c>
      <c r="B1538" t="s">
        <v>52</v>
      </c>
      <c r="C1538" t="s">
        <v>3</v>
      </c>
      <c r="D1538" s="1">
        <v>2928</v>
      </c>
      <c r="E1538" s="1">
        <v>157305</v>
      </c>
      <c r="F1538" s="2">
        <v>46766</v>
      </c>
    </row>
    <row r="1539" spans="1:6" hidden="1" x14ac:dyDescent="0.3">
      <c r="A1539">
        <v>2017</v>
      </c>
      <c r="B1539" t="s">
        <v>52</v>
      </c>
      <c r="C1539" t="s">
        <v>4</v>
      </c>
      <c r="D1539" s="1">
        <v>42215</v>
      </c>
      <c r="E1539" s="1">
        <v>1303550</v>
      </c>
      <c r="F1539" s="2">
        <v>92246</v>
      </c>
    </row>
    <row r="1540" spans="1:6" hidden="1" x14ac:dyDescent="0.3">
      <c r="A1540">
        <v>2017</v>
      </c>
      <c r="B1540" t="s">
        <v>52</v>
      </c>
      <c r="C1540" t="s">
        <v>5</v>
      </c>
      <c r="D1540" s="1">
        <v>5750</v>
      </c>
      <c r="E1540" s="1">
        <v>144067</v>
      </c>
      <c r="F1540" s="2">
        <v>69446</v>
      </c>
    </row>
    <row r="1541" spans="1:6" hidden="1" x14ac:dyDescent="0.3">
      <c r="A1541">
        <v>2017</v>
      </c>
      <c r="B1541" t="s">
        <v>52</v>
      </c>
      <c r="C1541" t="s">
        <v>6</v>
      </c>
      <c r="D1541" s="1">
        <v>4460</v>
      </c>
      <c r="E1541" s="1">
        <v>158891</v>
      </c>
      <c r="F1541" s="2">
        <v>81864</v>
      </c>
    </row>
    <row r="1542" spans="1:6" hidden="1" x14ac:dyDescent="0.3">
      <c r="A1542">
        <v>2017</v>
      </c>
      <c r="B1542" t="s">
        <v>52</v>
      </c>
      <c r="C1542" t="s">
        <v>7</v>
      </c>
      <c r="D1542">
        <v>688</v>
      </c>
      <c r="E1542" s="1">
        <v>25928</v>
      </c>
      <c r="F1542" s="2">
        <v>62417</v>
      </c>
    </row>
    <row r="1543" spans="1:6" hidden="1" x14ac:dyDescent="0.3">
      <c r="A1543">
        <v>2017</v>
      </c>
      <c r="B1543" t="s">
        <v>52</v>
      </c>
      <c r="C1543" t="s">
        <v>8</v>
      </c>
      <c r="D1543" s="1">
        <v>20513</v>
      </c>
      <c r="E1543" s="1">
        <v>363137</v>
      </c>
      <c r="F1543" s="2">
        <v>59389</v>
      </c>
    </row>
    <row r="1544" spans="1:6" hidden="1" x14ac:dyDescent="0.3">
      <c r="A1544">
        <v>2017</v>
      </c>
      <c r="B1544" t="s">
        <v>52</v>
      </c>
      <c r="C1544" t="s">
        <v>9</v>
      </c>
      <c r="D1544" s="1">
        <v>9745</v>
      </c>
      <c r="E1544" s="1">
        <v>395916</v>
      </c>
      <c r="F1544" s="2">
        <v>57889</v>
      </c>
    </row>
    <row r="1545" spans="1:6" hidden="1" x14ac:dyDescent="0.3">
      <c r="A1545">
        <v>2017</v>
      </c>
      <c r="B1545" t="s">
        <v>52</v>
      </c>
      <c r="C1545" t="s">
        <v>10</v>
      </c>
      <c r="D1545" s="1">
        <v>2750</v>
      </c>
      <c r="E1545" s="1">
        <v>66056</v>
      </c>
      <c r="F1545" s="2">
        <v>61543</v>
      </c>
    </row>
    <row r="1546" spans="1:6" hidden="1" x14ac:dyDescent="0.3">
      <c r="A1546">
        <v>2017</v>
      </c>
      <c r="B1546" t="s">
        <v>52</v>
      </c>
      <c r="C1546" t="s">
        <v>11</v>
      </c>
      <c r="D1546" s="1">
        <v>17979</v>
      </c>
      <c r="E1546" s="1">
        <v>574692</v>
      </c>
      <c r="F1546" s="2">
        <v>70174</v>
      </c>
    </row>
    <row r="1547" spans="1:6" hidden="1" x14ac:dyDescent="0.3">
      <c r="A1547">
        <v>2017</v>
      </c>
      <c r="B1547" t="s">
        <v>52</v>
      </c>
      <c r="C1547" t="s">
        <v>12</v>
      </c>
      <c r="D1547" s="1">
        <v>8554</v>
      </c>
      <c r="E1547" s="1">
        <v>531312</v>
      </c>
      <c r="F1547" s="2">
        <v>61118</v>
      </c>
    </row>
    <row r="1548" spans="1:6" hidden="1" x14ac:dyDescent="0.3">
      <c r="A1548">
        <v>2017</v>
      </c>
      <c r="B1548" t="s">
        <v>52</v>
      </c>
      <c r="C1548" t="s">
        <v>13</v>
      </c>
      <c r="D1548" s="1">
        <v>4125</v>
      </c>
      <c r="E1548" s="1">
        <v>215910</v>
      </c>
      <c r="F1548" s="2">
        <v>58617</v>
      </c>
    </row>
    <row r="1549" spans="1:6" hidden="1" x14ac:dyDescent="0.3">
      <c r="A1549">
        <v>2017</v>
      </c>
      <c r="B1549" t="s">
        <v>52</v>
      </c>
      <c r="C1549" t="s">
        <v>14</v>
      </c>
      <c r="D1549" s="1">
        <v>3164</v>
      </c>
      <c r="E1549" s="1">
        <v>161517</v>
      </c>
      <c r="F1549" s="2">
        <v>57532</v>
      </c>
    </row>
    <row r="1550" spans="1:6" hidden="1" x14ac:dyDescent="0.3">
      <c r="A1550">
        <v>2017</v>
      </c>
      <c r="B1550" t="s">
        <v>52</v>
      </c>
      <c r="C1550" t="s">
        <v>15</v>
      </c>
      <c r="D1550" s="1">
        <v>4368</v>
      </c>
      <c r="E1550" s="1">
        <v>250180</v>
      </c>
      <c r="F1550" s="2">
        <v>58143</v>
      </c>
    </row>
    <row r="1551" spans="1:6" hidden="1" x14ac:dyDescent="0.3">
      <c r="A1551">
        <v>2017</v>
      </c>
      <c r="B1551" t="s">
        <v>52</v>
      </c>
      <c r="C1551" t="s">
        <v>16</v>
      </c>
      <c r="D1551" s="1">
        <v>4464</v>
      </c>
      <c r="E1551" s="1">
        <v>134680</v>
      </c>
      <c r="F1551" s="2">
        <v>72604</v>
      </c>
    </row>
    <row r="1552" spans="1:6" hidden="1" x14ac:dyDescent="0.3">
      <c r="A1552">
        <v>2017</v>
      </c>
      <c r="B1552" t="s">
        <v>52</v>
      </c>
      <c r="C1552" t="s">
        <v>17</v>
      </c>
      <c r="D1552" s="1">
        <v>1877</v>
      </c>
      <c r="E1552" s="1">
        <v>50911</v>
      </c>
      <c r="F1552" s="2">
        <v>55458</v>
      </c>
    </row>
    <row r="1553" spans="1:6" hidden="1" x14ac:dyDescent="0.3">
      <c r="A1553">
        <v>2017</v>
      </c>
      <c r="B1553" t="s">
        <v>52</v>
      </c>
      <c r="C1553" t="s">
        <v>18</v>
      </c>
      <c r="D1553" s="1">
        <v>3901</v>
      </c>
      <c r="E1553" s="1">
        <v>106864</v>
      </c>
      <c r="F1553" s="2">
        <v>77289</v>
      </c>
    </row>
    <row r="1554" spans="1:6" hidden="1" x14ac:dyDescent="0.3">
      <c r="A1554">
        <v>2017</v>
      </c>
      <c r="B1554" t="s">
        <v>52</v>
      </c>
      <c r="C1554" t="s">
        <v>19</v>
      </c>
      <c r="D1554" s="1">
        <v>6850</v>
      </c>
      <c r="E1554" s="1">
        <v>244647</v>
      </c>
      <c r="F1554" s="2">
        <v>88132</v>
      </c>
    </row>
    <row r="1555" spans="1:6" hidden="1" x14ac:dyDescent="0.3">
      <c r="A1555">
        <v>2017</v>
      </c>
      <c r="B1555" t="s">
        <v>52</v>
      </c>
      <c r="C1555" t="s">
        <v>20</v>
      </c>
      <c r="D1555" s="1">
        <v>15721</v>
      </c>
      <c r="E1555" s="1">
        <v>615106</v>
      </c>
      <c r="F1555" s="2">
        <v>66395</v>
      </c>
    </row>
    <row r="1556" spans="1:6" hidden="1" x14ac:dyDescent="0.3">
      <c r="A1556">
        <v>2017</v>
      </c>
      <c r="B1556" t="s">
        <v>52</v>
      </c>
      <c r="C1556" t="s">
        <v>21</v>
      </c>
      <c r="D1556" s="1">
        <v>8369</v>
      </c>
      <c r="E1556" s="1">
        <v>319035</v>
      </c>
      <c r="F1556" s="2">
        <v>65734</v>
      </c>
    </row>
    <row r="1557" spans="1:6" hidden="1" x14ac:dyDescent="0.3">
      <c r="A1557">
        <v>2017</v>
      </c>
      <c r="B1557" t="s">
        <v>52</v>
      </c>
      <c r="C1557" t="s">
        <v>22</v>
      </c>
      <c r="D1557" s="1">
        <v>2441</v>
      </c>
      <c r="E1557" s="1">
        <v>144047</v>
      </c>
      <c r="F1557" s="2">
        <v>48199</v>
      </c>
    </row>
    <row r="1558" spans="1:6" hidden="1" x14ac:dyDescent="0.3">
      <c r="A1558">
        <v>2017</v>
      </c>
      <c r="B1558" t="s">
        <v>52</v>
      </c>
      <c r="C1558" t="s">
        <v>23</v>
      </c>
      <c r="D1558" s="1">
        <v>6636</v>
      </c>
      <c r="E1558" s="1">
        <v>265863</v>
      </c>
      <c r="F1558" s="2">
        <v>57139</v>
      </c>
    </row>
    <row r="1559" spans="1:6" hidden="1" x14ac:dyDescent="0.3">
      <c r="A1559">
        <v>2017</v>
      </c>
      <c r="B1559" t="s">
        <v>52</v>
      </c>
      <c r="C1559" t="s">
        <v>24</v>
      </c>
      <c r="D1559" s="1">
        <v>1572</v>
      </c>
      <c r="E1559" s="1">
        <v>19893</v>
      </c>
      <c r="F1559" s="2">
        <v>48758</v>
      </c>
    </row>
    <row r="1560" spans="1:6" hidden="1" x14ac:dyDescent="0.3">
      <c r="A1560">
        <v>2017</v>
      </c>
      <c r="B1560" t="s">
        <v>52</v>
      </c>
      <c r="C1560" t="s">
        <v>25</v>
      </c>
      <c r="D1560" s="1">
        <v>1977</v>
      </c>
      <c r="E1560" s="1">
        <v>98082</v>
      </c>
      <c r="F1560" s="2">
        <v>49568</v>
      </c>
    </row>
    <row r="1561" spans="1:6" hidden="1" x14ac:dyDescent="0.3">
      <c r="A1561">
        <v>2017</v>
      </c>
      <c r="B1561" t="s">
        <v>52</v>
      </c>
      <c r="C1561" t="s">
        <v>26</v>
      </c>
      <c r="D1561" s="1">
        <v>2043</v>
      </c>
      <c r="E1561" s="1">
        <v>47800</v>
      </c>
      <c r="F1561" s="2">
        <v>56486</v>
      </c>
    </row>
    <row r="1562" spans="1:6" hidden="1" x14ac:dyDescent="0.3">
      <c r="A1562">
        <v>2017</v>
      </c>
      <c r="B1562" t="s">
        <v>52</v>
      </c>
      <c r="C1562" t="s">
        <v>27</v>
      </c>
      <c r="D1562" s="1">
        <v>2011</v>
      </c>
      <c r="E1562" s="1">
        <v>68971</v>
      </c>
      <c r="F1562" s="2">
        <v>70482</v>
      </c>
    </row>
    <row r="1563" spans="1:6" hidden="1" x14ac:dyDescent="0.3">
      <c r="A1563">
        <v>2017</v>
      </c>
      <c r="B1563" t="s">
        <v>52</v>
      </c>
      <c r="C1563" t="s">
        <v>28</v>
      </c>
      <c r="D1563" s="1">
        <v>8962</v>
      </c>
      <c r="E1563" s="1">
        <v>242476</v>
      </c>
      <c r="F1563" s="2">
        <v>78813</v>
      </c>
    </row>
    <row r="1564" spans="1:6" hidden="1" x14ac:dyDescent="0.3">
      <c r="A1564">
        <v>2017</v>
      </c>
      <c r="B1564" t="s">
        <v>52</v>
      </c>
      <c r="C1564" t="s">
        <v>29</v>
      </c>
      <c r="D1564" s="1">
        <v>1724</v>
      </c>
      <c r="E1564" s="1">
        <v>26398</v>
      </c>
      <c r="F1564" s="2">
        <v>53328</v>
      </c>
    </row>
    <row r="1565" spans="1:6" hidden="1" x14ac:dyDescent="0.3">
      <c r="A1565">
        <v>2017</v>
      </c>
      <c r="B1565" t="s">
        <v>52</v>
      </c>
      <c r="C1565" t="s">
        <v>30</v>
      </c>
      <c r="D1565" s="1">
        <v>17319</v>
      </c>
      <c r="E1565" s="1">
        <v>444182</v>
      </c>
      <c r="F1565" s="2">
        <v>65899</v>
      </c>
    </row>
    <row r="1566" spans="1:6" hidden="1" x14ac:dyDescent="0.3">
      <c r="A1566">
        <v>2017</v>
      </c>
      <c r="B1566" t="s">
        <v>52</v>
      </c>
      <c r="C1566" t="s">
        <v>31</v>
      </c>
      <c r="D1566" s="1">
        <v>10287</v>
      </c>
      <c r="E1566" s="1">
        <v>467306</v>
      </c>
      <c r="F1566" s="2">
        <v>58368</v>
      </c>
    </row>
    <row r="1567" spans="1:6" hidden="1" x14ac:dyDescent="0.3">
      <c r="A1567">
        <v>2017</v>
      </c>
      <c r="B1567" t="s">
        <v>52</v>
      </c>
      <c r="C1567" t="s">
        <v>32</v>
      </c>
      <c r="D1567">
        <v>810</v>
      </c>
      <c r="E1567" s="1">
        <v>24680</v>
      </c>
      <c r="F1567" s="2">
        <v>52594</v>
      </c>
    </row>
    <row r="1568" spans="1:6" hidden="1" x14ac:dyDescent="0.3">
      <c r="A1568">
        <v>2017</v>
      </c>
      <c r="B1568" t="s">
        <v>52</v>
      </c>
      <c r="C1568" t="s">
        <v>33</v>
      </c>
      <c r="D1568" s="1">
        <v>15430</v>
      </c>
      <c r="E1568" s="1">
        <v>685942</v>
      </c>
      <c r="F1568" s="2">
        <v>60002</v>
      </c>
    </row>
    <row r="1569" spans="1:6" hidden="1" x14ac:dyDescent="0.3">
      <c r="A1569">
        <v>2017</v>
      </c>
      <c r="B1569" t="s">
        <v>52</v>
      </c>
      <c r="C1569" t="s">
        <v>34</v>
      </c>
      <c r="D1569" s="1">
        <v>4230</v>
      </c>
      <c r="E1569" s="1">
        <v>128122</v>
      </c>
      <c r="F1569" s="2">
        <v>55496</v>
      </c>
    </row>
    <row r="1570" spans="1:6" hidden="1" x14ac:dyDescent="0.3">
      <c r="A1570">
        <v>2017</v>
      </c>
      <c r="B1570" t="s">
        <v>52</v>
      </c>
      <c r="C1570" t="s">
        <v>35</v>
      </c>
      <c r="D1570" s="1">
        <v>6175</v>
      </c>
      <c r="E1570" s="1">
        <v>189318</v>
      </c>
      <c r="F1570" s="2">
        <v>68161</v>
      </c>
    </row>
    <row r="1571" spans="1:6" hidden="1" x14ac:dyDescent="0.3">
      <c r="A1571">
        <v>2017</v>
      </c>
      <c r="B1571" t="s">
        <v>52</v>
      </c>
      <c r="C1571" t="s">
        <v>36</v>
      </c>
      <c r="D1571" s="1">
        <v>14414</v>
      </c>
      <c r="E1571" s="1">
        <v>561774</v>
      </c>
      <c r="F1571" s="2">
        <v>61111</v>
      </c>
    </row>
    <row r="1572" spans="1:6" hidden="1" x14ac:dyDescent="0.3">
      <c r="A1572">
        <v>2017</v>
      </c>
      <c r="B1572" t="s">
        <v>52</v>
      </c>
      <c r="C1572" t="s">
        <v>37</v>
      </c>
      <c r="D1572" s="1">
        <v>1567</v>
      </c>
      <c r="E1572" s="1">
        <v>40341</v>
      </c>
      <c r="F1572" s="2">
        <v>57616</v>
      </c>
    </row>
    <row r="1573" spans="1:6" hidden="1" x14ac:dyDescent="0.3">
      <c r="A1573">
        <v>2017</v>
      </c>
      <c r="B1573" t="s">
        <v>52</v>
      </c>
      <c r="C1573" t="s">
        <v>38</v>
      </c>
      <c r="D1573" s="1">
        <v>5906</v>
      </c>
      <c r="E1573" s="1">
        <v>240456</v>
      </c>
      <c r="F1573" s="2">
        <v>58927</v>
      </c>
    </row>
    <row r="1574" spans="1:6" hidden="1" x14ac:dyDescent="0.3">
      <c r="A1574">
        <v>2017</v>
      </c>
      <c r="B1574" t="s">
        <v>52</v>
      </c>
      <c r="C1574" t="s">
        <v>39</v>
      </c>
      <c r="D1574" s="1">
        <v>1091</v>
      </c>
      <c r="E1574" s="1">
        <v>43081</v>
      </c>
      <c r="F1574" s="2">
        <v>47877</v>
      </c>
    </row>
    <row r="1575" spans="1:6" hidden="1" x14ac:dyDescent="0.3">
      <c r="A1575">
        <v>2017</v>
      </c>
      <c r="B1575" t="s">
        <v>52</v>
      </c>
      <c r="C1575" t="s">
        <v>40</v>
      </c>
      <c r="D1575" s="1">
        <v>6835</v>
      </c>
      <c r="E1575" s="1">
        <v>348417</v>
      </c>
      <c r="F1575" s="2">
        <v>59526</v>
      </c>
    </row>
    <row r="1576" spans="1:6" hidden="1" x14ac:dyDescent="0.3">
      <c r="A1576">
        <v>2017</v>
      </c>
      <c r="B1576" t="s">
        <v>52</v>
      </c>
      <c r="C1576" t="s">
        <v>41</v>
      </c>
      <c r="D1576" s="1">
        <v>24275</v>
      </c>
      <c r="E1576" s="1">
        <v>851513</v>
      </c>
      <c r="F1576" s="2">
        <v>75813</v>
      </c>
    </row>
    <row r="1577" spans="1:6" hidden="1" x14ac:dyDescent="0.3">
      <c r="A1577">
        <v>2017</v>
      </c>
      <c r="B1577" t="s">
        <v>52</v>
      </c>
      <c r="C1577" t="s">
        <v>42</v>
      </c>
      <c r="D1577" s="1">
        <v>4248</v>
      </c>
      <c r="E1577" s="1">
        <v>128365</v>
      </c>
      <c r="F1577" s="2">
        <v>56723</v>
      </c>
    </row>
    <row r="1578" spans="1:6" hidden="1" x14ac:dyDescent="0.3">
      <c r="A1578">
        <v>2017</v>
      </c>
      <c r="B1578" t="s">
        <v>52</v>
      </c>
      <c r="C1578" t="s">
        <v>43</v>
      </c>
      <c r="D1578" s="1">
        <v>1105</v>
      </c>
      <c r="E1578" s="1">
        <v>29550</v>
      </c>
      <c r="F1578" s="2">
        <v>58004</v>
      </c>
    </row>
    <row r="1579" spans="1:6" hidden="1" x14ac:dyDescent="0.3">
      <c r="A1579">
        <v>2017</v>
      </c>
      <c r="B1579" t="s">
        <v>52</v>
      </c>
      <c r="C1579" t="s">
        <v>44</v>
      </c>
      <c r="D1579" s="1">
        <v>6475</v>
      </c>
      <c r="E1579" s="1">
        <v>232927</v>
      </c>
      <c r="F1579" s="2">
        <v>57894</v>
      </c>
    </row>
    <row r="1580" spans="1:6" hidden="1" x14ac:dyDescent="0.3">
      <c r="A1580">
        <v>2017</v>
      </c>
      <c r="B1580" t="s">
        <v>52</v>
      </c>
      <c r="C1580" t="s">
        <v>45</v>
      </c>
      <c r="D1580" s="1">
        <v>7671</v>
      </c>
      <c r="E1580" s="1">
        <v>280368</v>
      </c>
      <c r="F1580" s="2">
        <v>76290</v>
      </c>
    </row>
    <row r="1581" spans="1:6" hidden="1" x14ac:dyDescent="0.3">
      <c r="A1581">
        <v>2017</v>
      </c>
      <c r="B1581" t="s">
        <v>52</v>
      </c>
      <c r="C1581" t="s">
        <v>46</v>
      </c>
      <c r="D1581" s="1">
        <v>1272</v>
      </c>
      <c r="E1581" s="1">
        <v>46575</v>
      </c>
      <c r="F1581" s="2">
        <v>58624</v>
      </c>
    </row>
    <row r="1582" spans="1:6" hidden="1" x14ac:dyDescent="0.3">
      <c r="A1582">
        <v>2017</v>
      </c>
      <c r="B1582" t="s">
        <v>52</v>
      </c>
      <c r="C1582" t="s">
        <v>47</v>
      </c>
      <c r="D1582" s="1">
        <v>9356</v>
      </c>
      <c r="E1582" s="1">
        <v>466595</v>
      </c>
      <c r="F1582" s="2">
        <v>57001</v>
      </c>
    </row>
    <row r="1583" spans="1:6" hidden="1" x14ac:dyDescent="0.3">
      <c r="A1583">
        <v>2017</v>
      </c>
      <c r="B1583" t="s">
        <v>52</v>
      </c>
      <c r="C1583" t="s">
        <v>48</v>
      </c>
      <c r="D1583">
        <v>598</v>
      </c>
      <c r="E1583" s="1">
        <v>9378</v>
      </c>
      <c r="F1583" s="2">
        <v>65834</v>
      </c>
    </row>
    <row r="1584" spans="1:6" x14ac:dyDescent="0.3">
      <c r="A1584">
        <v>2017</v>
      </c>
      <c r="B1584" t="s">
        <v>54</v>
      </c>
      <c r="C1584" t="s">
        <v>1</v>
      </c>
      <c r="D1584" s="1">
        <v>32410</v>
      </c>
      <c r="E1584" s="1">
        <v>375653</v>
      </c>
      <c r="F1584" s="2">
        <v>40518</v>
      </c>
    </row>
    <row r="1585" spans="1:6" hidden="1" x14ac:dyDescent="0.3">
      <c r="A1585">
        <v>2017</v>
      </c>
      <c r="B1585" t="s">
        <v>54</v>
      </c>
      <c r="C1585" t="s">
        <v>2</v>
      </c>
      <c r="D1585" s="1">
        <v>29489</v>
      </c>
      <c r="E1585" s="1">
        <v>518475</v>
      </c>
      <c r="F1585" s="2">
        <v>45126</v>
      </c>
    </row>
    <row r="1586" spans="1:6" hidden="1" x14ac:dyDescent="0.3">
      <c r="A1586">
        <v>2017</v>
      </c>
      <c r="B1586" t="s">
        <v>54</v>
      </c>
      <c r="C1586" t="s">
        <v>3</v>
      </c>
      <c r="D1586" s="1">
        <v>21486</v>
      </c>
      <c r="E1586" s="1">
        <v>247661</v>
      </c>
      <c r="F1586" s="2">
        <v>40275</v>
      </c>
    </row>
    <row r="1587" spans="1:6" hidden="1" x14ac:dyDescent="0.3">
      <c r="A1587">
        <v>2017</v>
      </c>
      <c r="B1587" t="s">
        <v>54</v>
      </c>
      <c r="C1587" t="s">
        <v>4</v>
      </c>
      <c r="D1587" s="1">
        <v>185826</v>
      </c>
      <c r="E1587" s="1">
        <v>3010983</v>
      </c>
      <c r="F1587" s="2">
        <v>51095</v>
      </c>
    </row>
    <row r="1588" spans="1:6" hidden="1" x14ac:dyDescent="0.3">
      <c r="A1588">
        <v>2017</v>
      </c>
      <c r="B1588" t="s">
        <v>54</v>
      </c>
      <c r="C1588" t="s">
        <v>5</v>
      </c>
      <c r="D1588" s="1">
        <v>35715</v>
      </c>
      <c r="E1588" s="1">
        <v>458174</v>
      </c>
      <c r="F1588" s="2">
        <v>48601</v>
      </c>
    </row>
    <row r="1589" spans="1:6" hidden="1" x14ac:dyDescent="0.3">
      <c r="A1589">
        <v>2017</v>
      </c>
      <c r="B1589" t="s">
        <v>54</v>
      </c>
      <c r="C1589" t="s">
        <v>6</v>
      </c>
      <c r="D1589" s="1">
        <v>25027</v>
      </c>
      <c r="E1589" s="1">
        <v>297198</v>
      </c>
      <c r="F1589" s="2">
        <v>50064</v>
      </c>
    </row>
    <row r="1590" spans="1:6" hidden="1" x14ac:dyDescent="0.3">
      <c r="A1590">
        <v>2017</v>
      </c>
      <c r="B1590" t="s">
        <v>54</v>
      </c>
      <c r="C1590" t="s">
        <v>7</v>
      </c>
      <c r="D1590" s="1">
        <v>6681</v>
      </c>
      <c r="E1590" s="1">
        <v>79724</v>
      </c>
      <c r="F1590" s="2">
        <v>39700</v>
      </c>
    </row>
    <row r="1591" spans="1:6" hidden="1" x14ac:dyDescent="0.3">
      <c r="A1591">
        <v>2017</v>
      </c>
      <c r="B1591" t="s">
        <v>54</v>
      </c>
      <c r="C1591" t="s">
        <v>8</v>
      </c>
      <c r="D1591" s="1">
        <v>139501</v>
      </c>
      <c r="E1591" s="1">
        <v>1739867</v>
      </c>
      <c r="F1591" s="2">
        <v>43229</v>
      </c>
    </row>
    <row r="1592" spans="1:6" hidden="1" x14ac:dyDescent="0.3">
      <c r="A1592">
        <v>2017</v>
      </c>
      <c r="B1592" t="s">
        <v>54</v>
      </c>
      <c r="C1592" t="s">
        <v>9</v>
      </c>
      <c r="D1592" s="1">
        <v>60382</v>
      </c>
      <c r="E1592" s="1">
        <v>930943</v>
      </c>
      <c r="F1592" s="2">
        <v>48763</v>
      </c>
    </row>
    <row r="1593" spans="1:6" hidden="1" x14ac:dyDescent="0.3">
      <c r="A1593">
        <v>2017</v>
      </c>
      <c r="B1593" t="s">
        <v>54</v>
      </c>
      <c r="C1593" t="s">
        <v>10</v>
      </c>
      <c r="D1593" s="1">
        <v>11706</v>
      </c>
      <c r="E1593" s="1">
        <v>136606</v>
      </c>
      <c r="F1593" s="2">
        <v>38856</v>
      </c>
    </row>
    <row r="1594" spans="1:6" hidden="1" x14ac:dyDescent="0.3">
      <c r="A1594">
        <v>2017</v>
      </c>
      <c r="B1594" t="s">
        <v>54</v>
      </c>
      <c r="C1594" t="s">
        <v>11</v>
      </c>
      <c r="D1594" s="1">
        <v>77273</v>
      </c>
      <c r="E1594" s="1">
        <v>1192805</v>
      </c>
      <c r="F1594" s="2">
        <v>50025</v>
      </c>
    </row>
    <row r="1595" spans="1:6" hidden="1" x14ac:dyDescent="0.3">
      <c r="A1595">
        <v>2017</v>
      </c>
      <c r="B1595" t="s">
        <v>54</v>
      </c>
      <c r="C1595" t="s">
        <v>12</v>
      </c>
      <c r="D1595" s="1">
        <v>40630</v>
      </c>
      <c r="E1595" s="1">
        <v>588381</v>
      </c>
      <c r="F1595" s="2">
        <v>40479</v>
      </c>
    </row>
    <row r="1596" spans="1:6" hidden="1" x14ac:dyDescent="0.3">
      <c r="A1596">
        <v>2017</v>
      </c>
      <c r="B1596" t="s">
        <v>54</v>
      </c>
      <c r="C1596" t="s">
        <v>13</v>
      </c>
      <c r="D1596" s="1">
        <v>23446</v>
      </c>
      <c r="E1596" s="1">
        <v>311763</v>
      </c>
      <c r="F1596" s="2">
        <v>39025</v>
      </c>
    </row>
    <row r="1597" spans="1:6" hidden="1" x14ac:dyDescent="0.3">
      <c r="A1597">
        <v>2017</v>
      </c>
      <c r="B1597" t="s">
        <v>54</v>
      </c>
      <c r="C1597" t="s">
        <v>14</v>
      </c>
      <c r="D1597" s="1">
        <v>20676</v>
      </c>
      <c r="E1597" s="1">
        <v>263529</v>
      </c>
      <c r="F1597" s="2">
        <v>40705</v>
      </c>
    </row>
    <row r="1598" spans="1:6" hidden="1" x14ac:dyDescent="0.3">
      <c r="A1598">
        <v>2017</v>
      </c>
      <c r="B1598" t="s">
        <v>54</v>
      </c>
      <c r="C1598" t="s">
        <v>15</v>
      </c>
      <c r="D1598" s="1">
        <v>27941</v>
      </c>
      <c r="E1598" s="1">
        <v>398217</v>
      </c>
      <c r="F1598" s="2">
        <v>41261</v>
      </c>
    </row>
    <row r="1599" spans="1:6" hidden="1" x14ac:dyDescent="0.3">
      <c r="A1599">
        <v>2017</v>
      </c>
      <c r="B1599" t="s">
        <v>54</v>
      </c>
      <c r="C1599" t="s">
        <v>16</v>
      </c>
      <c r="D1599" s="1">
        <v>30444</v>
      </c>
      <c r="E1599" s="1">
        <v>378830</v>
      </c>
      <c r="F1599" s="2">
        <v>40938</v>
      </c>
    </row>
    <row r="1600" spans="1:6" hidden="1" x14ac:dyDescent="0.3">
      <c r="A1600">
        <v>2017</v>
      </c>
      <c r="B1600" t="s">
        <v>54</v>
      </c>
      <c r="C1600" t="s">
        <v>17</v>
      </c>
      <c r="D1600" s="1">
        <v>11060</v>
      </c>
      <c r="E1600" s="1">
        <v>119329</v>
      </c>
      <c r="F1600" s="2">
        <v>36287</v>
      </c>
    </row>
    <row r="1601" spans="1:6" hidden="1" x14ac:dyDescent="0.3">
      <c r="A1601">
        <v>2017</v>
      </c>
      <c r="B1601" t="s">
        <v>54</v>
      </c>
      <c r="C1601" t="s">
        <v>18</v>
      </c>
      <c r="D1601" s="1">
        <v>33064</v>
      </c>
      <c r="E1601" s="1">
        <v>462131</v>
      </c>
      <c r="F1601" s="2">
        <v>45367</v>
      </c>
    </row>
    <row r="1602" spans="1:6" hidden="1" x14ac:dyDescent="0.3">
      <c r="A1602">
        <v>2017</v>
      </c>
      <c r="B1602" t="s">
        <v>54</v>
      </c>
      <c r="C1602" t="s">
        <v>19</v>
      </c>
      <c r="D1602" s="1">
        <v>42906</v>
      </c>
      <c r="E1602" s="1">
        <v>577319</v>
      </c>
      <c r="F1602" s="2">
        <v>51500</v>
      </c>
    </row>
    <row r="1603" spans="1:6" hidden="1" x14ac:dyDescent="0.3">
      <c r="A1603">
        <v>2017</v>
      </c>
      <c r="B1603" t="s">
        <v>54</v>
      </c>
      <c r="C1603" t="s">
        <v>20</v>
      </c>
      <c r="D1603" s="1">
        <v>52149</v>
      </c>
      <c r="E1603" s="1">
        <v>784393</v>
      </c>
      <c r="F1603" s="2">
        <v>45628</v>
      </c>
    </row>
    <row r="1604" spans="1:6" hidden="1" x14ac:dyDescent="0.3">
      <c r="A1604">
        <v>2017</v>
      </c>
      <c r="B1604" t="s">
        <v>54</v>
      </c>
      <c r="C1604" t="s">
        <v>21</v>
      </c>
      <c r="D1604" s="1">
        <v>36334</v>
      </c>
      <c r="E1604" s="1">
        <v>531926</v>
      </c>
      <c r="F1604" s="2">
        <v>48273</v>
      </c>
    </row>
    <row r="1605" spans="1:6" hidden="1" x14ac:dyDescent="0.3">
      <c r="A1605">
        <v>2017</v>
      </c>
      <c r="B1605" t="s">
        <v>54</v>
      </c>
      <c r="C1605" t="s">
        <v>22</v>
      </c>
      <c r="D1605" s="1">
        <v>19589</v>
      </c>
      <c r="E1605" s="1">
        <v>229775</v>
      </c>
      <c r="F1605" s="2">
        <v>35324</v>
      </c>
    </row>
    <row r="1606" spans="1:6" hidden="1" x14ac:dyDescent="0.3">
      <c r="A1606">
        <v>2017</v>
      </c>
      <c r="B1606" t="s">
        <v>54</v>
      </c>
      <c r="C1606" t="s">
        <v>23</v>
      </c>
      <c r="D1606" s="1">
        <v>40324</v>
      </c>
      <c r="E1606" s="1">
        <v>538185</v>
      </c>
      <c r="F1606" s="2">
        <v>41095</v>
      </c>
    </row>
    <row r="1607" spans="1:6" hidden="1" x14ac:dyDescent="0.3">
      <c r="A1607">
        <v>2017</v>
      </c>
      <c r="B1607" t="s">
        <v>54</v>
      </c>
      <c r="C1607" t="s">
        <v>24</v>
      </c>
      <c r="D1607" s="1">
        <v>9270</v>
      </c>
      <c r="E1607" s="1">
        <v>91194</v>
      </c>
      <c r="F1607" s="2">
        <v>38067</v>
      </c>
    </row>
    <row r="1608" spans="1:6" hidden="1" x14ac:dyDescent="0.3">
      <c r="A1608">
        <v>2017</v>
      </c>
      <c r="B1608" t="s">
        <v>54</v>
      </c>
      <c r="C1608" t="s">
        <v>25</v>
      </c>
      <c r="D1608" s="1">
        <v>15024</v>
      </c>
      <c r="E1608" s="1">
        <v>190930</v>
      </c>
      <c r="F1608" s="2">
        <v>38493</v>
      </c>
    </row>
    <row r="1609" spans="1:6" hidden="1" x14ac:dyDescent="0.3">
      <c r="A1609">
        <v>2017</v>
      </c>
      <c r="B1609" t="s">
        <v>54</v>
      </c>
      <c r="C1609" t="s">
        <v>26</v>
      </c>
      <c r="D1609" s="1">
        <v>15910</v>
      </c>
      <c r="E1609" s="1">
        <v>247973</v>
      </c>
      <c r="F1609" s="2">
        <v>42847</v>
      </c>
    </row>
    <row r="1610" spans="1:6" hidden="1" x14ac:dyDescent="0.3">
      <c r="A1610">
        <v>2017</v>
      </c>
      <c r="B1610" t="s">
        <v>54</v>
      </c>
      <c r="C1610" t="s">
        <v>27</v>
      </c>
      <c r="D1610" s="1">
        <v>12612</v>
      </c>
      <c r="E1610" s="1">
        <v>139876</v>
      </c>
      <c r="F1610" s="2">
        <v>46101</v>
      </c>
    </row>
    <row r="1611" spans="1:6" hidden="1" x14ac:dyDescent="0.3">
      <c r="A1611">
        <v>2017</v>
      </c>
      <c r="B1611" t="s">
        <v>54</v>
      </c>
      <c r="C1611" t="s">
        <v>28</v>
      </c>
      <c r="D1611" s="1">
        <v>53977</v>
      </c>
      <c r="E1611" s="1">
        <v>872180</v>
      </c>
      <c r="F1611" s="2">
        <v>52631</v>
      </c>
    </row>
    <row r="1612" spans="1:6" hidden="1" x14ac:dyDescent="0.3">
      <c r="A1612">
        <v>2017</v>
      </c>
      <c r="B1612" t="s">
        <v>54</v>
      </c>
      <c r="C1612" t="s">
        <v>29</v>
      </c>
      <c r="D1612" s="1">
        <v>10538</v>
      </c>
      <c r="E1612" s="1">
        <v>134696</v>
      </c>
      <c r="F1612" s="2">
        <v>36519</v>
      </c>
    </row>
    <row r="1613" spans="1:6" hidden="1" x14ac:dyDescent="0.3">
      <c r="A1613">
        <v>2017</v>
      </c>
      <c r="B1613" t="s">
        <v>54</v>
      </c>
      <c r="C1613" t="s">
        <v>30</v>
      </c>
      <c r="D1613" s="1">
        <v>126549</v>
      </c>
      <c r="E1613" s="1">
        <v>1562385</v>
      </c>
      <c r="F1613" s="2">
        <v>50389</v>
      </c>
    </row>
    <row r="1614" spans="1:6" hidden="1" x14ac:dyDescent="0.3">
      <c r="A1614">
        <v>2017</v>
      </c>
      <c r="B1614" t="s">
        <v>54</v>
      </c>
      <c r="C1614" t="s">
        <v>31</v>
      </c>
      <c r="D1614" s="1">
        <v>61042</v>
      </c>
      <c r="E1614" s="1">
        <v>824989</v>
      </c>
      <c r="F1614" s="2">
        <v>41845</v>
      </c>
    </row>
    <row r="1615" spans="1:6" hidden="1" x14ac:dyDescent="0.3">
      <c r="A1615">
        <v>2017</v>
      </c>
      <c r="B1615" t="s">
        <v>54</v>
      </c>
      <c r="C1615" t="s">
        <v>32</v>
      </c>
      <c r="D1615" s="1">
        <v>7819</v>
      </c>
      <c r="E1615" s="1">
        <v>92052</v>
      </c>
      <c r="F1615" s="2">
        <v>47910</v>
      </c>
    </row>
    <row r="1616" spans="1:6" hidden="1" x14ac:dyDescent="0.3">
      <c r="A1616">
        <v>2017</v>
      </c>
      <c r="B1616" t="s">
        <v>54</v>
      </c>
      <c r="C1616" t="s">
        <v>33</v>
      </c>
      <c r="D1616" s="1">
        <v>68763</v>
      </c>
      <c r="E1616" s="1">
        <v>1018161</v>
      </c>
      <c r="F1616" s="2">
        <v>42564</v>
      </c>
    </row>
    <row r="1617" spans="1:6" hidden="1" x14ac:dyDescent="0.3">
      <c r="A1617">
        <v>2017</v>
      </c>
      <c r="B1617" t="s">
        <v>54</v>
      </c>
      <c r="C1617" t="s">
        <v>34</v>
      </c>
      <c r="D1617" s="1">
        <v>23838</v>
      </c>
      <c r="E1617" s="1">
        <v>301165</v>
      </c>
      <c r="F1617" s="2">
        <v>41040</v>
      </c>
    </row>
    <row r="1618" spans="1:6" hidden="1" x14ac:dyDescent="0.3">
      <c r="A1618">
        <v>2017</v>
      </c>
      <c r="B1618" t="s">
        <v>54</v>
      </c>
      <c r="C1618" t="s">
        <v>35</v>
      </c>
      <c r="D1618" s="1">
        <v>26684</v>
      </c>
      <c r="E1618" s="1">
        <v>347515</v>
      </c>
      <c r="F1618" s="2">
        <v>42870</v>
      </c>
    </row>
    <row r="1619" spans="1:6" hidden="1" x14ac:dyDescent="0.3">
      <c r="A1619">
        <v>2017</v>
      </c>
      <c r="B1619" t="s">
        <v>54</v>
      </c>
      <c r="C1619" t="s">
        <v>36</v>
      </c>
      <c r="D1619" s="1">
        <v>75374</v>
      </c>
      <c r="E1619" s="1">
        <v>1115565</v>
      </c>
      <c r="F1619" s="2">
        <v>43972</v>
      </c>
    </row>
    <row r="1620" spans="1:6" hidden="1" x14ac:dyDescent="0.3">
      <c r="A1620">
        <v>2017</v>
      </c>
      <c r="B1620" t="s">
        <v>54</v>
      </c>
      <c r="C1620" t="s">
        <v>37</v>
      </c>
      <c r="D1620" s="1">
        <v>7674</v>
      </c>
      <c r="E1620" s="1">
        <v>76263</v>
      </c>
      <c r="F1620" s="2">
        <v>42503</v>
      </c>
    </row>
    <row r="1621" spans="1:6" hidden="1" x14ac:dyDescent="0.3">
      <c r="A1621">
        <v>2017</v>
      </c>
      <c r="B1621" t="s">
        <v>54</v>
      </c>
      <c r="C1621" t="s">
        <v>38</v>
      </c>
      <c r="D1621" s="1">
        <v>29784</v>
      </c>
      <c r="E1621" s="1">
        <v>395329</v>
      </c>
      <c r="F1621" s="2">
        <v>38973</v>
      </c>
    </row>
    <row r="1622" spans="1:6" hidden="1" x14ac:dyDescent="0.3">
      <c r="A1622">
        <v>2017</v>
      </c>
      <c r="B1622" t="s">
        <v>54</v>
      </c>
      <c r="C1622" t="s">
        <v>39</v>
      </c>
      <c r="D1622" s="1">
        <v>8036</v>
      </c>
      <c r="E1622" s="1">
        <v>86427</v>
      </c>
      <c r="F1622" s="2">
        <v>38278</v>
      </c>
    </row>
    <row r="1623" spans="1:6" hidden="1" x14ac:dyDescent="0.3">
      <c r="A1623">
        <v>2017</v>
      </c>
      <c r="B1623" t="s">
        <v>54</v>
      </c>
      <c r="C1623" t="s">
        <v>40</v>
      </c>
      <c r="D1623" s="1">
        <v>39250</v>
      </c>
      <c r="E1623" s="1">
        <v>618046</v>
      </c>
      <c r="F1623" s="2">
        <v>44773</v>
      </c>
    </row>
    <row r="1624" spans="1:6" hidden="1" x14ac:dyDescent="0.3">
      <c r="A1624">
        <v>2017</v>
      </c>
      <c r="B1624" t="s">
        <v>54</v>
      </c>
      <c r="C1624" t="s">
        <v>41</v>
      </c>
      <c r="D1624" s="1">
        <v>145842</v>
      </c>
      <c r="E1624" s="1">
        <v>2432880</v>
      </c>
      <c r="F1624" s="2">
        <v>50316</v>
      </c>
    </row>
    <row r="1625" spans="1:6" hidden="1" x14ac:dyDescent="0.3">
      <c r="A1625">
        <v>2017</v>
      </c>
      <c r="B1625" t="s">
        <v>54</v>
      </c>
      <c r="C1625" t="s">
        <v>42</v>
      </c>
      <c r="D1625" s="1">
        <v>19048</v>
      </c>
      <c r="E1625" s="1">
        <v>276552</v>
      </c>
      <c r="F1625" s="2">
        <v>42378</v>
      </c>
    </row>
    <row r="1626" spans="1:6" hidden="1" x14ac:dyDescent="0.3">
      <c r="A1626">
        <v>2017</v>
      </c>
      <c r="B1626" t="s">
        <v>54</v>
      </c>
      <c r="C1626" t="s">
        <v>43</v>
      </c>
      <c r="D1626" s="1">
        <v>5138</v>
      </c>
      <c r="E1626" s="1">
        <v>55012</v>
      </c>
      <c r="F1626" s="2">
        <v>38650</v>
      </c>
    </row>
    <row r="1627" spans="1:6" hidden="1" x14ac:dyDescent="0.3">
      <c r="A1627">
        <v>2017</v>
      </c>
      <c r="B1627" t="s">
        <v>54</v>
      </c>
      <c r="C1627" t="s">
        <v>44</v>
      </c>
      <c r="D1627" s="1">
        <v>42996</v>
      </c>
      <c r="E1627" s="1">
        <v>652711</v>
      </c>
      <c r="F1627" s="2">
        <v>42291</v>
      </c>
    </row>
    <row r="1628" spans="1:6" hidden="1" x14ac:dyDescent="0.3">
      <c r="A1628">
        <v>2017</v>
      </c>
      <c r="B1628" t="s">
        <v>54</v>
      </c>
      <c r="C1628" t="s">
        <v>45</v>
      </c>
      <c r="D1628" s="1">
        <v>39715</v>
      </c>
      <c r="E1628" s="1">
        <v>610599</v>
      </c>
      <c r="F1628" s="2">
        <v>58924</v>
      </c>
    </row>
    <row r="1629" spans="1:6" hidden="1" x14ac:dyDescent="0.3">
      <c r="A1629">
        <v>2017</v>
      </c>
      <c r="B1629" t="s">
        <v>54</v>
      </c>
      <c r="C1629" t="s">
        <v>46</v>
      </c>
      <c r="D1629" s="1">
        <v>10925</v>
      </c>
      <c r="E1629" s="1">
        <v>129300</v>
      </c>
      <c r="F1629" s="2">
        <v>37489</v>
      </c>
    </row>
    <row r="1630" spans="1:6" hidden="1" x14ac:dyDescent="0.3">
      <c r="A1630">
        <v>2017</v>
      </c>
      <c r="B1630" t="s">
        <v>54</v>
      </c>
      <c r="C1630" t="s">
        <v>47</v>
      </c>
      <c r="D1630" s="1">
        <v>35433</v>
      </c>
      <c r="E1630" s="1">
        <v>539603</v>
      </c>
      <c r="F1630" s="2">
        <v>39831</v>
      </c>
    </row>
    <row r="1631" spans="1:6" hidden="1" x14ac:dyDescent="0.3">
      <c r="A1631">
        <v>2017</v>
      </c>
      <c r="B1631" t="s">
        <v>54</v>
      </c>
      <c r="C1631" t="s">
        <v>48</v>
      </c>
      <c r="D1631" s="1">
        <v>4822</v>
      </c>
      <c r="E1631" s="1">
        <v>49799</v>
      </c>
      <c r="F1631" s="2">
        <v>40999</v>
      </c>
    </row>
    <row r="1632" spans="1:6" x14ac:dyDescent="0.3">
      <c r="A1632">
        <v>2017</v>
      </c>
      <c r="B1632" t="s">
        <v>53</v>
      </c>
      <c r="C1632" t="s">
        <v>1</v>
      </c>
      <c r="D1632" s="1">
        <v>1969</v>
      </c>
      <c r="E1632" s="1">
        <v>20807</v>
      </c>
      <c r="F1632" s="2">
        <v>58932</v>
      </c>
    </row>
    <row r="1633" spans="1:6" hidden="1" x14ac:dyDescent="0.3">
      <c r="A1633">
        <v>2017</v>
      </c>
      <c r="B1633" t="s">
        <v>53</v>
      </c>
      <c r="C1633" t="s">
        <v>2</v>
      </c>
      <c r="D1633" s="1">
        <v>2461</v>
      </c>
      <c r="E1633" s="1">
        <v>44962</v>
      </c>
      <c r="F1633" s="2">
        <v>71171</v>
      </c>
    </row>
    <row r="1634" spans="1:6" hidden="1" x14ac:dyDescent="0.3">
      <c r="A1634">
        <v>2017</v>
      </c>
      <c r="B1634" t="s">
        <v>53</v>
      </c>
      <c r="C1634" t="s">
        <v>3</v>
      </c>
      <c r="D1634" s="1">
        <v>1123</v>
      </c>
      <c r="E1634" s="1">
        <v>12766</v>
      </c>
      <c r="F1634" s="2">
        <v>56682</v>
      </c>
    </row>
    <row r="1635" spans="1:6" hidden="1" x14ac:dyDescent="0.3">
      <c r="A1635">
        <v>2017</v>
      </c>
      <c r="B1635" t="s">
        <v>53</v>
      </c>
      <c r="C1635" t="s">
        <v>4</v>
      </c>
      <c r="D1635" s="1">
        <v>22519</v>
      </c>
      <c r="E1635" s="1">
        <v>513029</v>
      </c>
      <c r="F1635" s="2">
        <v>172309</v>
      </c>
    </row>
    <row r="1636" spans="1:6" hidden="1" x14ac:dyDescent="0.3">
      <c r="A1636">
        <v>2017</v>
      </c>
      <c r="B1636" t="s">
        <v>53</v>
      </c>
      <c r="C1636" t="s">
        <v>5</v>
      </c>
      <c r="D1636" s="1">
        <v>3891</v>
      </c>
      <c r="E1636" s="1">
        <v>71641</v>
      </c>
      <c r="F1636" s="2">
        <v>100781</v>
      </c>
    </row>
    <row r="1637" spans="1:6" hidden="1" x14ac:dyDescent="0.3">
      <c r="A1637">
        <v>2017</v>
      </c>
      <c r="B1637" t="s">
        <v>53</v>
      </c>
      <c r="C1637" t="s">
        <v>6</v>
      </c>
      <c r="D1637" s="1">
        <v>2146</v>
      </c>
      <c r="E1637" s="1">
        <v>31542</v>
      </c>
      <c r="F1637" s="2">
        <v>103094</v>
      </c>
    </row>
    <row r="1638" spans="1:6" hidden="1" x14ac:dyDescent="0.3">
      <c r="A1638">
        <v>2017</v>
      </c>
      <c r="B1638" t="s">
        <v>53</v>
      </c>
      <c r="C1638" t="s">
        <v>7</v>
      </c>
      <c r="D1638">
        <v>409</v>
      </c>
      <c r="E1638" s="1">
        <v>4560</v>
      </c>
      <c r="F1638" s="2">
        <v>64686</v>
      </c>
    </row>
    <row r="1639" spans="1:6" hidden="1" x14ac:dyDescent="0.3">
      <c r="A1639">
        <v>2017</v>
      </c>
      <c r="B1639" t="s">
        <v>53</v>
      </c>
      <c r="C1639" t="s">
        <v>8</v>
      </c>
      <c r="D1639" s="1">
        <v>10983</v>
      </c>
      <c r="E1639" s="1">
        <v>138039</v>
      </c>
      <c r="F1639" s="2">
        <v>80305</v>
      </c>
    </row>
    <row r="1640" spans="1:6" hidden="1" x14ac:dyDescent="0.3">
      <c r="A1640">
        <v>2017</v>
      </c>
      <c r="B1640" t="s">
        <v>53</v>
      </c>
      <c r="C1640" t="s">
        <v>9</v>
      </c>
      <c r="D1640" s="1">
        <v>4911</v>
      </c>
      <c r="E1640" s="1">
        <v>116074</v>
      </c>
      <c r="F1640" s="2">
        <v>96306</v>
      </c>
    </row>
    <row r="1641" spans="1:6" hidden="1" x14ac:dyDescent="0.3">
      <c r="A1641">
        <v>2017</v>
      </c>
      <c r="B1641" t="s">
        <v>53</v>
      </c>
      <c r="C1641" t="s">
        <v>10</v>
      </c>
      <c r="D1641" s="1">
        <v>1175</v>
      </c>
      <c r="E1641" s="1">
        <v>8923</v>
      </c>
      <c r="F1641" s="2">
        <v>51032</v>
      </c>
    </row>
    <row r="1642" spans="1:6" hidden="1" x14ac:dyDescent="0.3">
      <c r="A1642">
        <v>2017</v>
      </c>
      <c r="B1642" t="s">
        <v>53</v>
      </c>
      <c r="C1642" t="s">
        <v>11</v>
      </c>
      <c r="D1642" s="1">
        <v>6534</v>
      </c>
      <c r="E1642" s="1">
        <v>96181</v>
      </c>
      <c r="F1642" s="2">
        <v>85328</v>
      </c>
    </row>
    <row r="1643" spans="1:6" hidden="1" x14ac:dyDescent="0.3">
      <c r="A1643">
        <v>2017</v>
      </c>
      <c r="B1643" t="s">
        <v>53</v>
      </c>
      <c r="C1643" t="s">
        <v>12</v>
      </c>
      <c r="D1643" s="1">
        <v>2019</v>
      </c>
      <c r="E1643" s="1">
        <v>31465</v>
      </c>
      <c r="F1643" s="2">
        <v>59391</v>
      </c>
    </row>
    <row r="1644" spans="1:6" hidden="1" x14ac:dyDescent="0.3">
      <c r="A1644">
        <v>2017</v>
      </c>
      <c r="B1644" t="s">
        <v>53</v>
      </c>
      <c r="C1644" t="s">
        <v>13</v>
      </c>
      <c r="D1644" s="1">
        <v>1698</v>
      </c>
      <c r="E1644" s="1">
        <v>21891</v>
      </c>
      <c r="F1644" s="2">
        <v>55957</v>
      </c>
    </row>
    <row r="1645" spans="1:6" hidden="1" x14ac:dyDescent="0.3">
      <c r="A1645">
        <v>2017</v>
      </c>
      <c r="B1645" t="s">
        <v>53</v>
      </c>
      <c r="C1645" t="s">
        <v>14</v>
      </c>
      <c r="D1645" s="1">
        <v>1260</v>
      </c>
      <c r="E1645" s="1">
        <v>19279</v>
      </c>
      <c r="F1645" s="2">
        <v>61084</v>
      </c>
    </row>
    <row r="1646" spans="1:6" hidden="1" x14ac:dyDescent="0.3">
      <c r="A1646">
        <v>2017</v>
      </c>
      <c r="B1646" t="s">
        <v>53</v>
      </c>
      <c r="C1646" t="s">
        <v>15</v>
      </c>
      <c r="D1646" s="1">
        <v>1697</v>
      </c>
      <c r="E1646" s="1">
        <v>22698</v>
      </c>
      <c r="F1646" s="2">
        <v>54857</v>
      </c>
    </row>
    <row r="1647" spans="1:6" hidden="1" x14ac:dyDescent="0.3">
      <c r="A1647">
        <v>2017</v>
      </c>
      <c r="B1647" t="s">
        <v>53</v>
      </c>
      <c r="C1647" t="s">
        <v>16</v>
      </c>
      <c r="D1647" s="1">
        <v>1650</v>
      </c>
      <c r="E1647" s="1">
        <v>22941</v>
      </c>
      <c r="F1647" s="2">
        <v>55038</v>
      </c>
    </row>
    <row r="1648" spans="1:6" hidden="1" x14ac:dyDescent="0.3">
      <c r="A1648">
        <v>2017</v>
      </c>
      <c r="B1648" t="s">
        <v>53</v>
      </c>
      <c r="C1648" t="s">
        <v>17</v>
      </c>
      <c r="D1648">
        <v>843</v>
      </c>
      <c r="E1648" s="1">
        <v>7340</v>
      </c>
      <c r="F1648" s="2">
        <v>52561</v>
      </c>
    </row>
    <row r="1649" spans="1:6" hidden="1" x14ac:dyDescent="0.3">
      <c r="A1649">
        <v>2017</v>
      </c>
      <c r="B1649" t="s">
        <v>53</v>
      </c>
      <c r="C1649" t="s">
        <v>18</v>
      </c>
      <c r="D1649" s="1">
        <v>2719</v>
      </c>
      <c r="E1649" s="1">
        <v>37583</v>
      </c>
      <c r="F1649" s="2">
        <v>88009</v>
      </c>
    </row>
    <row r="1650" spans="1:6" hidden="1" x14ac:dyDescent="0.3">
      <c r="A1650">
        <v>2017</v>
      </c>
      <c r="B1650" t="s">
        <v>53</v>
      </c>
      <c r="C1650" t="s">
        <v>19</v>
      </c>
      <c r="D1650" s="1">
        <v>5143</v>
      </c>
      <c r="E1650" s="1">
        <v>91861</v>
      </c>
      <c r="F1650" s="2">
        <v>114166</v>
      </c>
    </row>
    <row r="1651" spans="1:6" hidden="1" x14ac:dyDescent="0.3">
      <c r="A1651">
        <v>2017</v>
      </c>
      <c r="B1651" t="s">
        <v>53</v>
      </c>
      <c r="C1651" t="s">
        <v>20</v>
      </c>
      <c r="D1651" s="1">
        <v>5934</v>
      </c>
      <c r="E1651" s="1">
        <v>56524</v>
      </c>
      <c r="F1651" s="2">
        <v>70884</v>
      </c>
    </row>
    <row r="1652" spans="1:6" hidden="1" x14ac:dyDescent="0.3">
      <c r="A1652">
        <v>2017</v>
      </c>
      <c r="B1652" t="s">
        <v>53</v>
      </c>
      <c r="C1652" t="s">
        <v>21</v>
      </c>
      <c r="D1652" s="1">
        <v>3663</v>
      </c>
      <c r="E1652" s="1">
        <v>50310</v>
      </c>
      <c r="F1652" s="2">
        <v>75459</v>
      </c>
    </row>
    <row r="1653" spans="1:6" hidden="1" x14ac:dyDescent="0.3">
      <c r="A1653">
        <v>2017</v>
      </c>
      <c r="B1653" t="s">
        <v>53</v>
      </c>
      <c r="C1653" t="s">
        <v>22</v>
      </c>
      <c r="D1653">
        <v>962</v>
      </c>
      <c r="E1653" s="1">
        <v>11593</v>
      </c>
      <c r="F1653" s="2">
        <v>48002</v>
      </c>
    </row>
    <row r="1654" spans="1:6" hidden="1" x14ac:dyDescent="0.3">
      <c r="A1654">
        <v>2017</v>
      </c>
      <c r="B1654" t="s">
        <v>53</v>
      </c>
      <c r="C1654" t="s">
        <v>23</v>
      </c>
      <c r="D1654" s="1">
        <v>3051</v>
      </c>
      <c r="E1654" s="1">
        <v>48249</v>
      </c>
      <c r="F1654" s="2">
        <v>73665</v>
      </c>
    </row>
    <row r="1655" spans="1:6" hidden="1" x14ac:dyDescent="0.3">
      <c r="A1655">
        <v>2017</v>
      </c>
      <c r="B1655" t="s">
        <v>53</v>
      </c>
      <c r="C1655" t="s">
        <v>24</v>
      </c>
      <c r="D1655">
        <v>759</v>
      </c>
      <c r="E1655" s="1">
        <v>6394</v>
      </c>
      <c r="F1655" s="2">
        <v>51903</v>
      </c>
    </row>
    <row r="1656" spans="1:6" hidden="1" x14ac:dyDescent="0.3">
      <c r="A1656">
        <v>2017</v>
      </c>
      <c r="B1656" t="s">
        <v>53</v>
      </c>
      <c r="C1656" t="s">
        <v>25</v>
      </c>
      <c r="D1656">
        <v>964</v>
      </c>
      <c r="E1656" s="1">
        <v>18204</v>
      </c>
      <c r="F1656" s="2">
        <v>61365</v>
      </c>
    </row>
    <row r="1657" spans="1:6" hidden="1" x14ac:dyDescent="0.3">
      <c r="A1657">
        <v>2017</v>
      </c>
      <c r="B1657" t="s">
        <v>53</v>
      </c>
      <c r="C1657" t="s">
        <v>26</v>
      </c>
      <c r="D1657" s="1">
        <v>1440</v>
      </c>
      <c r="E1657" s="1">
        <v>14735</v>
      </c>
      <c r="F1657" s="2">
        <v>65866</v>
      </c>
    </row>
    <row r="1658" spans="1:6" hidden="1" x14ac:dyDescent="0.3">
      <c r="A1658">
        <v>2017</v>
      </c>
      <c r="B1658" t="s">
        <v>53</v>
      </c>
      <c r="C1658" t="s">
        <v>27</v>
      </c>
      <c r="D1658">
        <v>843</v>
      </c>
      <c r="E1658" s="1">
        <v>12554</v>
      </c>
      <c r="F1658" s="2">
        <v>88119</v>
      </c>
    </row>
    <row r="1659" spans="1:6" hidden="1" x14ac:dyDescent="0.3">
      <c r="A1659">
        <v>2017</v>
      </c>
      <c r="B1659" t="s">
        <v>53</v>
      </c>
      <c r="C1659" t="s">
        <v>28</v>
      </c>
      <c r="D1659" s="1">
        <v>3595</v>
      </c>
      <c r="E1659" s="1">
        <v>70379</v>
      </c>
      <c r="F1659" s="2">
        <v>108638</v>
      </c>
    </row>
    <row r="1660" spans="1:6" hidden="1" x14ac:dyDescent="0.3">
      <c r="A1660">
        <v>2017</v>
      </c>
      <c r="B1660" t="s">
        <v>53</v>
      </c>
      <c r="C1660" t="s">
        <v>29</v>
      </c>
      <c r="D1660">
        <v>929</v>
      </c>
      <c r="E1660" s="1">
        <v>12398</v>
      </c>
      <c r="F1660" s="2">
        <v>51009</v>
      </c>
    </row>
    <row r="1661" spans="1:6" hidden="1" x14ac:dyDescent="0.3">
      <c r="A1661">
        <v>2017</v>
      </c>
      <c r="B1661" t="s">
        <v>53</v>
      </c>
      <c r="C1661" t="s">
        <v>30</v>
      </c>
      <c r="D1661" s="1">
        <v>12397</v>
      </c>
      <c r="E1661" s="1">
        <v>269233</v>
      </c>
      <c r="F1661" s="2">
        <v>119508</v>
      </c>
    </row>
    <row r="1662" spans="1:6" hidden="1" x14ac:dyDescent="0.3">
      <c r="A1662">
        <v>2017</v>
      </c>
      <c r="B1662" t="s">
        <v>53</v>
      </c>
      <c r="C1662" t="s">
        <v>31</v>
      </c>
      <c r="D1662" s="1">
        <v>5042</v>
      </c>
      <c r="E1662" s="1">
        <v>78826</v>
      </c>
      <c r="F1662" s="2">
        <v>80496</v>
      </c>
    </row>
    <row r="1663" spans="1:6" hidden="1" x14ac:dyDescent="0.3">
      <c r="A1663">
        <v>2017</v>
      </c>
      <c r="B1663" t="s">
        <v>53</v>
      </c>
      <c r="C1663" t="s">
        <v>32</v>
      </c>
      <c r="D1663">
        <v>396</v>
      </c>
      <c r="E1663" s="1">
        <v>6502</v>
      </c>
      <c r="F1663" s="2">
        <v>65114</v>
      </c>
    </row>
    <row r="1664" spans="1:6" hidden="1" x14ac:dyDescent="0.3">
      <c r="A1664">
        <v>2017</v>
      </c>
      <c r="B1664" t="s">
        <v>53</v>
      </c>
      <c r="C1664" t="s">
        <v>33</v>
      </c>
      <c r="D1664" s="1">
        <v>4456</v>
      </c>
      <c r="E1664" s="1">
        <v>71562</v>
      </c>
      <c r="F1664" s="2">
        <v>67912</v>
      </c>
    </row>
    <row r="1665" spans="1:6" hidden="1" x14ac:dyDescent="0.3">
      <c r="A1665">
        <v>2017</v>
      </c>
      <c r="B1665" t="s">
        <v>53</v>
      </c>
      <c r="C1665" t="s">
        <v>34</v>
      </c>
      <c r="D1665" s="1">
        <v>1491</v>
      </c>
      <c r="E1665" s="1">
        <v>20417</v>
      </c>
      <c r="F1665" s="2">
        <v>57922</v>
      </c>
    </row>
    <row r="1666" spans="1:6" hidden="1" x14ac:dyDescent="0.3">
      <c r="A1666">
        <v>2017</v>
      </c>
      <c r="B1666" t="s">
        <v>53</v>
      </c>
      <c r="C1666" t="s">
        <v>35</v>
      </c>
      <c r="D1666" s="1">
        <v>3521</v>
      </c>
      <c r="E1666" s="1">
        <v>34177</v>
      </c>
      <c r="F1666" s="2">
        <v>80210</v>
      </c>
    </row>
    <row r="1667" spans="1:6" hidden="1" x14ac:dyDescent="0.3">
      <c r="A1667">
        <v>2017</v>
      </c>
      <c r="B1667" t="s">
        <v>53</v>
      </c>
      <c r="C1667" t="s">
        <v>36</v>
      </c>
      <c r="D1667" s="1">
        <v>4664</v>
      </c>
      <c r="E1667" s="1">
        <v>83352</v>
      </c>
      <c r="F1667" s="2">
        <v>78987</v>
      </c>
    </row>
    <row r="1668" spans="1:6" hidden="1" x14ac:dyDescent="0.3">
      <c r="A1668">
        <v>2017</v>
      </c>
      <c r="B1668" t="s">
        <v>53</v>
      </c>
      <c r="C1668" t="s">
        <v>37</v>
      </c>
      <c r="D1668">
        <v>745</v>
      </c>
      <c r="E1668" s="1">
        <v>6125</v>
      </c>
      <c r="F1668" s="2">
        <v>70660</v>
      </c>
    </row>
    <row r="1669" spans="1:6" hidden="1" x14ac:dyDescent="0.3">
      <c r="A1669">
        <v>2017</v>
      </c>
      <c r="B1669" t="s">
        <v>53</v>
      </c>
      <c r="C1669" t="s">
        <v>38</v>
      </c>
      <c r="D1669" s="1">
        <v>2430</v>
      </c>
      <c r="E1669" s="1">
        <v>27428</v>
      </c>
      <c r="F1669" s="2">
        <v>61428</v>
      </c>
    </row>
    <row r="1670" spans="1:6" hidden="1" x14ac:dyDescent="0.3">
      <c r="A1670">
        <v>2017</v>
      </c>
      <c r="B1670" t="s">
        <v>53</v>
      </c>
      <c r="C1670" t="s">
        <v>39</v>
      </c>
      <c r="D1670">
        <v>561</v>
      </c>
      <c r="E1670" s="1">
        <v>5720</v>
      </c>
      <c r="F1670" s="2">
        <v>47231</v>
      </c>
    </row>
    <row r="1671" spans="1:6" hidden="1" x14ac:dyDescent="0.3">
      <c r="A1671">
        <v>2017</v>
      </c>
      <c r="B1671" t="s">
        <v>53</v>
      </c>
      <c r="C1671" t="s">
        <v>40</v>
      </c>
      <c r="D1671" s="1">
        <v>3260</v>
      </c>
      <c r="E1671" s="1">
        <v>45482</v>
      </c>
      <c r="F1671" s="2">
        <v>68381</v>
      </c>
    </row>
    <row r="1672" spans="1:6" hidden="1" x14ac:dyDescent="0.3">
      <c r="A1672">
        <v>2017</v>
      </c>
      <c r="B1672" t="s">
        <v>53</v>
      </c>
      <c r="C1672" t="s">
        <v>41</v>
      </c>
      <c r="D1672" s="1">
        <v>9521</v>
      </c>
      <c r="E1672" s="1">
        <v>201873</v>
      </c>
      <c r="F1672" s="2">
        <v>84394</v>
      </c>
    </row>
    <row r="1673" spans="1:6" hidden="1" x14ac:dyDescent="0.3">
      <c r="A1673">
        <v>2017</v>
      </c>
      <c r="B1673" t="s">
        <v>53</v>
      </c>
      <c r="C1673" t="s">
        <v>42</v>
      </c>
      <c r="D1673" s="1">
        <v>2347</v>
      </c>
      <c r="E1673" s="1">
        <v>37185</v>
      </c>
      <c r="F1673" s="2">
        <v>71167</v>
      </c>
    </row>
    <row r="1674" spans="1:6" hidden="1" x14ac:dyDescent="0.3">
      <c r="A1674">
        <v>2017</v>
      </c>
      <c r="B1674" t="s">
        <v>53</v>
      </c>
      <c r="C1674" t="s">
        <v>43</v>
      </c>
      <c r="D1674">
        <v>503</v>
      </c>
      <c r="E1674" s="1">
        <v>4478</v>
      </c>
      <c r="F1674" s="2">
        <v>58372</v>
      </c>
    </row>
    <row r="1675" spans="1:6" hidden="1" x14ac:dyDescent="0.3">
      <c r="A1675">
        <v>2017</v>
      </c>
      <c r="B1675" t="s">
        <v>53</v>
      </c>
      <c r="C1675" t="s">
        <v>44</v>
      </c>
      <c r="D1675" s="1">
        <v>4222</v>
      </c>
      <c r="E1675" s="1">
        <v>67623</v>
      </c>
      <c r="F1675" s="2">
        <v>98219</v>
      </c>
    </row>
    <row r="1676" spans="1:6" hidden="1" x14ac:dyDescent="0.3">
      <c r="A1676">
        <v>2017</v>
      </c>
      <c r="B1676" t="s">
        <v>53</v>
      </c>
      <c r="C1676" t="s">
        <v>45</v>
      </c>
      <c r="D1676" s="1">
        <v>4271</v>
      </c>
      <c r="E1676" s="1">
        <v>125798</v>
      </c>
      <c r="F1676" s="2">
        <v>172513</v>
      </c>
    </row>
    <row r="1677" spans="1:6" hidden="1" x14ac:dyDescent="0.3">
      <c r="A1677">
        <v>2017</v>
      </c>
      <c r="B1677" t="s">
        <v>53</v>
      </c>
      <c r="C1677" t="s">
        <v>46</v>
      </c>
      <c r="D1677">
        <v>764</v>
      </c>
      <c r="E1677" s="1">
        <v>8615</v>
      </c>
      <c r="F1677" s="2">
        <v>50474</v>
      </c>
    </row>
    <row r="1678" spans="1:6" hidden="1" x14ac:dyDescent="0.3">
      <c r="A1678">
        <v>2017</v>
      </c>
      <c r="B1678" t="s">
        <v>53</v>
      </c>
      <c r="C1678" t="s">
        <v>47</v>
      </c>
      <c r="D1678" s="1">
        <v>2126</v>
      </c>
      <c r="E1678" s="1">
        <v>47658</v>
      </c>
      <c r="F1678" s="2">
        <v>71912</v>
      </c>
    </row>
    <row r="1679" spans="1:6" hidden="1" x14ac:dyDescent="0.3">
      <c r="A1679">
        <v>2017</v>
      </c>
      <c r="B1679" t="s">
        <v>53</v>
      </c>
      <c r="C1679" t="s">
        <v>48</v>
      </c>
      <c r="D1679">
        <v>389</v>
      </c>
      <c r="E1679" s="1">
        <v>3680</v>
      </c>
      <c r="F1679" s="2">
        <v>46375</v>
      </c>
    </row>
    <row r="1680" spans="1:6" x14ac:dyDescent="0.3">
      <c r="A1680">
        <v>2017</v>
      </c>
      <c r="B1680" t="s">
        <v>56</v>
      </c>
      <c r="C1680" t="s">
        <v>1</v>
      </c>
      <c r="D1680" s="1">
        <v>13089</v>
      </c>
      <c r="E1680" s="1">
        <v>94756</v>
      </c>
      <c r="F1680" s="2">
        <v>66324</v>
      </c>
    </row>
    <row r="1681" spans="1:6" hidden="1" x14ac:dyDescent="0.3">
      <c r="A1681">
        <v>2017</v>
      </c>
      <c r="B1681" t="s">
        <v>56</v>
      </c>
      <c r="C1681" t="s">
        <v>2</v>
      </c>
      <c r="D1681" s="1">
        <v>15754</v>
      </c>
      <c r="E1681" s="1">
        <v>206540</v>
      </c>
      <c r="F1681" s="2">
        <v>68059</v>
      </c>
    </row>
    <row r="1682" spans="1:6" hidden="1" x14ac:dyDescent="0.3">
      <c r="A1682">
        <v>2017</v>
      </c>
      <c r="B1682" t="s">
        <v>56</v>
      </c>
      <c r="C1682" t="s">
        <v>3</v>
      </c>
      <c r="D1682" s="1">
        <v>8251</v>
      </c>
      <c r="E1682" s="1">
        <v>49596</v>
      </c>
      <c r="F1682" s="2">
        <v>55939</v>
      </c>
    </row>
    <row r="1683" spans="1:6" hidden="1" x14ac:dyDescent="0.3">
      <c r="A1683">
        <v>2017</v>
      </c>
      <c r="B1683" t="s">
        <v>56</v>
      </c>
      <c r="C1683" t="s">
        <v>4</v>
      </c>
      <c r="D1683" s="1">
        <v>98024</v>
      </c>
      <c r="E1683" s="1">
        <v>827494</v>
      </c>
      <c r="F1683" s="2">
        <v>104466</v>
      </c>
    </row>
    <row r="1684" spans="1:6" hidden="1" x14ac:dyDescent="0.3">
      <c r="A1684">
        <v>2017</v>
      </c>
      <c r="B1684" t="s">
        <v>56</v>
      </c>
      <c r="C1684" t="s">
        <v>5</v>
      </c>
      <c r="D1684" s="1">
        <v>22552</v>
      </c>
      <c r="E1684" s="1">
        <v>161870</v>
      </c>
      <c r="F1684" s="2">
        <v>81536</v>
      </c>
    </row>
    <row r="1685" spans="1:6" hidden="1" x14ac:dyDescent="0.3">
      <c r="A1685">
        <v>2017</v>
      </c>
      <c r="B1685" t="s">
        <v>56</v>
      </c>
      <c r="C1685" t="s">
        <v>6</v>
      </c>
      <c r="D1685" s="1">
        <v>10779</v>
      </c>
      <c r="E1685" s="1">
        <v>126051</v>
      </c>
      <c r="F1685" s="2">
        <v>152598</v>
      </c>
    </row>
    <row r="1686" spans="1:6" hidden="1" x14ac:dyDescent="0.3">
      <c r="A1686">
        <v>2017</v>
      </c>
      <c r="B1686" t="s">
        <v>56</v>
      </c>
      <c r="C1686" t="s">
        <v>7</v>
      </c>
      <c r="D1686" s="1">
        <v>2800</v>
      </c>
      <c r="E1686" s="1">
        <v>47894</v>
      </c>
      <c r="F1686" s="2">
        <v>92267</v>
      </c>
    </row>
    <row r="1687" spans="1:6" hidden="1" x14ac:dyDescent="0.3">
      <c r="A1687">
        <v>2017</v>
      </c>
      <c r="B1687" t="s">
        <v>56</v>
      </c>
      <c r="C1687" t="s">
        <v>8</v>
      </c>
      <c r="D1687" s="1">
        <v>71616</v>
      </c>
      <c r="E1687" s="1">
        <v>556510</v>
      </c>
      <c r="F1687" s="2">
        <v>72708</v>
      </c>
    </row>
    <row r="1688" spans="1:6" hidden="1" x14ac:dyDescent="0.3">
      <c r="A1688">
        <v>2017</v>
      </c>
      <c r="B1688" t="s">
        <v>56</v>
      </c>
      <c r="C1688" t="s">
        <v>9</v>
      </c>
      <c r="D1688" s="1">
        <v>25978</v>
      </c>
      <c r="E1688" s="1">
        <v>233995</v>
      </c>
      <c r="F1688" s="2">
        <v>81197</v>
      </c>
    </row>
    <row r="1689" spans="1:6" hidden="1" x14ac:dyDescent="0.3">
      <c r="A1689">
        <v>2017</v>
      </c>
      <c r="B1689" t="s">
        <v>56</v>
      </c>
      <c r="C1689" t="s">
        <v>10</v>
      </c>
      <c r="D1689" s="1">
        <v>5522</v>
      </c>
      <c r="E1689" s="1">
        <v>31064</v>
      </c>
      <c r="F1689" s="2">
        <v>53820</v>
      </c>
    </row>
    <row r="1690" spans="1:6" hidden="1" x14ac:dyDescent="0.3">
      <c r="A1690">
        <v>2017</v>
      </c>
      <c r="B1690" t="s">
        <v>56</v>
      </c>
      <c r="C1690" t="s">
        <v>11</v>
      </c>
      <c r="D1690" s="1">
        <v>32114</v>
      </c>
      <c r="E1690" s="1">
        <v>370517</v>
      </c>
      <c r="F1690" s="2">
        <v>104689</v>
      </c>
    </row>
    <row r="1691" spans="1:6" hidden="1" x14ac:dyDescent="0.3">
      <c r="A1691">
        <v>2017</v>
      </c>
      <c r="B1691" t="s">
        <v>56</v>
      </c>
      <c r="C1691" t="s">
        <v>12</v>
      </c>
      <c r="D1691" s="1">
        <v>16124</v>
      </c>
      <c r="E1691" s="1">
        <v>131758</v>
      </c>
      <c r="F1691" s="2">
        <v>62518</v>
      </c>
    </row>
    <row r="1692" spans="1:6" hidden="1" x14ac:dyDescent="0.3">
      <c r="A1692">
        <v>2017</v>
      </c>
      <c r="B1692" t="s">
        <v>56</v>
      </c>
      <c r="C1692" t="s">
        <v>13</v>
      </c>
      <c r="D1692" s="1">
        <v>9983</v>
      </c>
      <c r="E1692" s="1">
        <v>108983</v>
      </c>
      <c r="F1692" s="2">
        <v>71597</v>
      </c>
    </row>
    <row r="1693" spans="1:6" hidden="1" x14ac:dyDescent="0.3">
      <c r="A1693">
        <v>2017</v>
      </c>
      <c r="B1693" t="s">
        <v>56</v>
      </c>
      <c r="C1693" t="s">
        <v>14</v>
      </c>
      <c r="D1693" s="1">
        <v>8858</v>
      </c>
      <c r="E1693" s="1">
        <v>74321</v>
      </c>
      <c r="F1693" s="2">
        <v>65845</v>
      </c>
    </row>
    <row r="1694" spans="1:6" hidden="1" x14ac:dyDescent="0.3">
      <c r="A1694">
        <v>2017</v>
      </c>
      <c r="B1694" t="s">
        <v>56</v>
      </c>
      <c r="C1694" t="s">
        <v>15</v>
      </c>
      <c r="D1694" s="1">
        <v>10845</v>
      </c>
      <c r="E1694" s="1">
        <v>93126</v>
      </c>
      <c r="F1694" s="2">
        <v>64967</v>
      </c>
    </row>
    <row r="1695" spans="1:6" hidden="1" x14ac:dyDescent="0.3">
      <c r="A1695">
        <v>2017</v>
      </c>
      <c r="B1695" t="s">
        <v>56</v>
      </c>
      <c r="C1695" t="s">
        <v>16</v>
      </c>
      <c r="D1695" s="1">
        <v>13618</v>
      </c>
      <c r="E1695" s="1">
        <v>85771</v>
      </c>
      <c r="F1695" s="2">
        <v>59758</v>
      </c>
    </row>
    <row r="1696" spans="1:6" hidden="1" x14ac:dyDescent="0.3">
      <c r="A1696">
        <v>2017</v>
      </c>
      <c r="B1696" t="s">
        <v>56</v>
      </c>
      <c r="C1696" t="s">
        <v>17</v>
      </c>
      <c r="D1696" s="1">
        <v>3827</v>
      </c>
      <c r="E1696" s="1">
        <v>29417</v>
      </c>
      <c r="F1696" s="2">
        <v>65934</v>
      </c>
    </row>
    <row r="1697" spans="1:6" hidden="1" x14ac:dyDescent="0.3">
      <c r="A1697">
        <v>2017</v>
      </c>
      <c r="B1697" t="s">
        <v>56</v>
      </c>
      <c r="C1697" t="s">
        <v>18</v>
      </c>
      <c r="D1697" s="1">
        <v>15099</v>
      </c>
      <c r="E1697" s="1">
        <v>140287</v>
      </c>
      <c r="F1697" s="2">
        <v>90791</v>
      </c>
    </row>
    <row r="1698" spans="1:6" hidden="1" x14ac:dyDescent="0.3">
      <c r="A1698">
        <v>2017</v>
      </c>
      <c r="B1698" t="s">
        <v>56</v>
      </c>
      <c r="C1698" t="s">
        <v>19</v>
      </c>
      <c r="D1698" s="1">
        <v>17270</v>
      </c>
      <c r="E1698" s="1">
        <v>216567</v>
      </c>
      <c r="F1698" s="2">
        <v>136040</v>
      </c>
    </row>
    <row r="1699" spans="1:6" hidden="1" x14ac:dyDescent="0.3">
      <c r="A1699">
        <v>2017</v>
      </c>
      <c r="B1699" t="s">
        <v>56</v>
      </c>
      <c r="C1699" t="s">
        <v>20</v>
      </c>
      <c r="D1699" s="1">
        <v>18942</v>
      </c>
      <c r="E1699" s="1">
        <v>202358</v>
      </c>
      <c r="F1699" s="2">
        <v>69275</v>
      </c>
    </row>
    <row r="1700" spans="1:6" hidden="1" x14ac:dyDescent="0.3">
      <c r="A1700">
        <v>2017</v>
      </c>
      <c r="B1700" t="s">
        <v>56</v>
      </c>
      <c r="C1700" t="s">
        <v>21</v>
      </c>
      <c r="D1700" s="1">
        <v>15467</v>
      </c>
      <c r="E1700" s="1">
        <v>175945</v>
      </c>
      <c r="F1700" s="2">
        <v>91036</v>
      </c>
    </row>
    <row r="1701" spans="1:6" hidden="1" x14ac:dyDescent="0.3">
      <c r="A1701">
        <v>2017</v>
      </c>
      <c r="B1701" t="s">
        <v>56</v>
      </c>
      <c r="C1701" t="s">
        <v>22</v>
      </c>
      <c r="D1701" s="1">
        <v>7854</v>
      </c>
      <c r="E1701" s="1">
        <v>42981</v>
      </c>
      <c r="F1701" s="2">
        <v>51222</v>
      </c>
    </row>
    <row r="1702" spans="1:6" hidden="1" x14ac:dyDescent="0.3">
      <c r="A1702">
        <v>2017</v>
      </c>
      <c r="B1702" t="s">
        <v>56</v>
      </c>
      <c r="C1702" t="s">
        <v>23</v>
      </c>
      <c r="D1702" s="1">
        <v>17661</v>
      </c>
      <c r="E1702" s="1">
        <v>163353</v>
      </c>
      <c r="F1702" s="2">
        <v>68974</v>
      </c>
    </row>
    <row r="1703" spans="1:6" hidden="1" x14ac:dyDescent="0.3">
      <c r="A1703">
        <v>2017</v>
      </c>
      <c r="B1703" t="s">
        <v>56</v>
      </c>
      <c r="C1703" t="s">
        <v>24</v>
      </c>
      <c r="D1703" s="1">
        <v>4178</v>
      </c>
      <c r="E1703" s="1">
        <v>20935</v>
      </c>
      <c r="F1703" s="2">
        <v>56708</v>
      </c>
    </row>
    <row r="1704" spans="1:6" hidden="1" x14ac:dyDescent="0.3">
      <c r="A1704">
        <v>2017</v>
      </c>
      <c r="B1704" t="s">
        <v>56</v>
      </c>
      <c r="C1704" t="s">
        <v>25</v>
      </c>
      <c r="D1704" s="1">
        <v>6481</v>
      </c>
      <c r="E1704" s="1">
        <v>66237</v>
      </c>
      <c r="F1704" s="2">
        <v>63484</v>
      </c>
    </row>
    <row r="1705" spans="1:6" hidden="1" x14ac:dyDescent="0.3">
      <c r="A1705">
        <v>2017</v>
      </c>
      <c r="B1705" t="s">
        <v>56</v>
      </c>
      <c r="C1705" t="s">
        <v>26</v>
      </c>
      <c r="D1705" s="1">
        <v>8856</v>
      </c>
      <c r="E1705" s="1">
        <v>61375</v>
      </c>
      <c r="F1705" s="2">
        <v>63979</v>
      </c>
    </row>
    <row r="1706" spans="1:6" hidden="1" x14ac:dyDescent="0.3">
      <c r="A1706">
        <v>2017</v>
      </c>
      <c r="B1706" t="s">
        <v>56</v>
      </c>
      <c r="C1706" t="s">
        <v>27</v>
      </c>
      <c r="D1706" s="1">
        <v>3835</v>
      </c>
      <c r="E1706" s="1">
        <v>33894</v>
      </c>
      <c r="F1706" s="2">
        <v>91139</v>
      </c>
    </row>
    <row r="1707" spans="1:6" hidden="1" x14ac:dyDescent="0.3">
      <c r="A1707">
        <v>2017</v>
      </c>
      <c r="B1707" t="s">
        <v>56</v>
      </c>
      <c r="C1707" t="s">
        <v>28</v>
      </c>
      <c r="D1707" s="1">
        <v>19625</v>
      </c>
      <c r="E1707" s="1">
        <v>241026</v>
      </c>
      <c r="F1707" s="2">
        <v>111862</v>
      </c>
    </row>
    <row r="1708" spans="1:6" hidden="1" x14ac:dyDescent="0.3">
      <c r="A1708">
        <v>2017</v>
      </c>
      <c r="B1708" t="s">
        <v>56</v>
      </c>
      <c r="C1708" t="s">
        <v>29</v>
      </c>
      <c r="D1708" s="1">
        <v>5092</v>
      </c>
      <c r="E1708" s="1">
        <v>32604</v>
      </c>
      <c r="F1708" s="2">
        <v>53932</v>
      </c>
    </row>
    <row r="1709" spans="1:6" hidden="1" x14ac:dyDescent="0.3">
      <c r="A1709">
        <v>2017</v>
      </c>
      <c r="B1709" t="s">
        <v>56</v>
      </c>
      <c r="C1709" t="s">
        <v>30</v>
      </c>
      <c r="D1709" s="1">
        <v>65326</v>
      </c>
      <c r="E1709" s="1">
        <v>708995</v>
      </c>
      <c r="F1709" s="2">
        <v>189559</v>
      </c>
    </row>
    <row r="1710" spans="1:6" hidden="1" x14ac:dyDescent="0.3">
      <c r="A1710">
        <v>2017</v>
      </c>
      <c r="B1710" t="s">
        <v>56</v>
      </c>
      <c r="C1710" t="s">
        <v>31</v>
      </c>
      <c r="D1710" s="1">
        <v>27332</v>
      </c>
      <c r="E1710" s="1">
        <v>226679</v>
      </c>
      <c r="F1710" s="2">
        <v>82975</v>
      </c>
    </row>
    <row r="1711" spans="1:6" hidden="1" x14ac:dyDescent="0.3">
      <c r="A1711">
        <v>2017</v>
      </c>
      <c r="B1711" t="s">
        <v>56</v>
      </c>
      <c r="C1711" t="s">
        <v>32</v>
      </c>
      <c r="D1711" s="1">
        <v>2979</v>
      </c>
      <c r="E1711" s="1">
        <v>23135</v>
      </c>
      <c r="F1711" s="2">
        <v>60044</v>
      </c>
    </row>
    <row r="1712" spans="1:6" hidden="1" x14ac:dyDescent="0.3">
      <c r="A1712">
        <v>2017</v>
      </c>
      <c r="B1712" t="s">
        <v>56</v>
      </c>
      <c r="C1712" t="s">
        <v>33</v>
      </c>
      <c r="D1712" s="1">
        <v>28537</v>
      </c>
      <c r="E1712" s="1">
        <v>288615</v>
      </c>
      <c r="F1712" s="2">
        <v>69967</v>
      </c>
    </row>
    <row r="1713" spans="1:6" hidden="1" x14ac:dyDescent="0.3">
      <c r="A1713">
        <v>2017</v>
      </c>
      <c r="B1713" t="s">
        <v>56</v>
      </c>
      <c r="C1713" t="s">
        <v>34</v>
      </c>
      <c r="D1713" s="1">
        <v>11379</v>
      </c>
      <c r="E1713" s="1">
        <v>76757</v>
      </c>
      <c r="F1713" s="2">
        <v>56323</v>
      </c>
    </row>
    <row r="1714" spans="1:6" hidden="1" x14ac:dyDescent="0.3">
      <c r="A1714">
        <v>2017</v>
      </c>
      <c r="B1714" t="s">
        <v>56</v>
      </c>
      <c r="C1714" t="s">
        <v>35</v>
      </c>
      <c r="D1714" s="1">
        <v>12686</v>
      </c>
      <c r="E1714" s="1">
        <v>83715</v>
      </c>
      <c r="F1714" s="2">
        <v>67638</v>
      </c>
    </row>
    <row r="1715" spans="1:6" hidden="1" x14ac:dyDescent="0.3">
      <c r="A1715">
        <v>2017</v>
      </c>
      <c r="B1715" t="s">
        <v>56</v>
      </c>
      <c r="C1715" t="s">
        <v>36</v>
      </c>
      <c r="D1715" s="1">
        <v>28479</v>
      </c>
      <c r="E1715" s="1">
        <v>321121</v>
      </c>
      <c r="F1715" s="2">
        <v>85405</v>
      </c>
    </row>
    <row r="1716" spans="1:6" hidden="1" x14ac:dyDescent="0.3">
      <c r="A1716">
        <v>2017</v>
      </c>
      <c r="B1716" t="s">
        <v>56</v>
      </c>
      <c r="C1716" t="s">
        <v>37</v>
      </c>
      <c r="D1716" s="1">
        <v>2802</v>
      </c>
      <c r="E1716" s="1">
        <v>32758</v>
      </c>
      <c r="F1716" s="2">
        <v>89570</v>
      </c>
    </row>
    <row r="1717" spans="1:6" hidden="1" x14ac:dyDescent="0.3">
      <c r="A1717">
        <v>2017</v>
      </c>
      <c r="B1717" t="s">
        <v>56</v>
      </c>
      <c r="C1717" t="s">
        <v>38</v>
      </c>
      <c r="D1717" s="1">
        <v>12653</v>
      </c>
      <c r="E1717" s="1">
        <v>98790</v>
      </c>
      <c r="F1717" s="2">
        <v>59859</v>
      </c>
    </row>
    <row r="1718" spans="1:6" hidden="1" x14ac:dyDescent="0.3">
      <c r="A1718">
        <v>2017</v>
      </c>
      <c r="B1718" t="s">
        <v>56</v>
      </c>
      <c r="C1718" t="s">
        <v>39</v>
      </c>
      <c r="D1718" s="1">
        <v>3221</v>
      </c>
      <c r="E1718" s="1">
        <v>28761</v>
      </c>
      <c r="F1718" s="2">
        <v>57506</v>
      </c>
    </row>
    <row r="1719" spans="1:6" hidden="1" x14ac:dyDescent="0.3">
      <c r="A1719">
        <v>2017</v>
      </c>
      <c r="B1719" t="s">
        <v>56</v>
      </c>
      <c r="C1719" t="s">
        <v>40</v>
      </c>
      <c r="D1719" s="1">
        <v>15531</v>
      </c>
      <c r="E1719" s="1">
        <v>148433</v>
      </c>
      <c r="F1719" s="2">
        <v>71601</v>
      </c>
    </row>
    <row r="1720" spans="1:6" hidden="1" x14ac:dyDescent="0.3">
      <c r="A1720">
        <v>2017</v>
      </c>
      <c r="B1720" t="s">
        <v>56</v>
      </c>
      <c r="C1720" t="s">
        <v>41</v>
      </c>
      <c r="D1720" s="1">
        <v>71279</v>
      </c>
      <c r="E1720" s="1">
        <v>740328</v>
      </c>
      <c r="F1720" s="2">
        <v>80242</v>
      </c>
    </row>
    <row r="1721" spans="1:6" hidden="1" x14ac:dyDescent="0.3">
      <c r="A1721">
        <v>2017</v>
      </c>
      <c r="B1721" t="s">
        <v>56</v>
      </c>
      <c r="C1721" t="s">
        <v>42</v>
      </c>
      <c r="D1721" s="1">
        <v>11066</v>
      </c>
      <c r="E1721" s="1">
        <v>84072</v>
      </c>
      <c r="F1721" s="2">
        <v>64760</v>
      </c>
    </row>
    <row r="1722" spans="1:6" hidden="1" x14ac:dyDescent="0.3">
      <c r="A1722">
        <v>2017</v>
      </c>
      <c r="B1722" t="s">
        <v>56</v>
      </c>
      <c r="C1722" t="s">
        <v>43</v>
      </c>
      <c r="D1722" s="1">
        <v>1700</v>
      </c>
      <c r="E1722" s="1">
        <v>11731</v>
      </c>
      <c r="F1722" s="2">
        <v>70768</v>
      </c>
    </row>
    <row r="1723" spans="1:6" hidden="1" x14ac:dyDescent="0.3">
      <c r="A1723">
        <v>2017</v>
      </c>
      <c r="B1723" t="s">
        <v>56</v>
      </c>
      <c r="C1723" t="s">
        <v>44</v>
      </c>
      <c r="D1723" s="1">
        <v>21609</v>
      </c>
      <c r="E1723" s="1">
        <v>192079</v>
      </c>
      <c r="F1723" s="2">
        <v>82201</v>
      </c>
    </row>
    <row r="1724" spans="1:6" hidden="1" x14ac:dyDescent="0.3">
      <c r="A1724">
        <v>2017</v>
      </c>
      <c r="B1724" t="s">
        <v>56</v>
      </c>
      <c r="C1724" t="s">
        <v>45</v>
      </c>
      <c r="D1724" s="1">
        <v>17184</v>
      </c>
      <c r="E1724" s="1">
        <v>144458</v>
      </c>
      <c r="F1724" s="2">
        <v>76957</v>
      </c>
    </row>
    <row r="1725" spans="1:6" hidden="1" x14ac:dyDescent="0.3">
      <c r="A1725">
        <v>2017</v>
      </c>
      <c r="B1725" t="s">
        <v>56</v>
      </c>
      <c r="C1725" t="s">
        <v>46</v>
      </c>
      <c r="D1725" s="1">
        <v>3992</v>
      </c>
      <c r="E1725" s="1">
        <v>24123</v>
      </c>
      <c r="F1725" s="2">
        <v>50354</v>
      </c>
    </row>
    <row r="1726" spans="1:6" hidden="1" x14ac:dyDescent="0.3">
      <c r="A1726">
        <v>2017</v>
      </c>
      <c r="B1726" t="s">
        <v>56</v>
      </c>
      <c r="C1726" t="s">
        <v>47</v>
      </c>
      <c r="D1726" s="1">
        <v>13244</v>
      </c>
      <c r="E1726" s="1">
        <v>148873</v>
      </c>
      <c r="F1726" s="2">
        <v>68759</v>
      </c>
    </row>
    <row r="1727" spans="1:6" hidden="1" x14ac:dyDescent="0.3">
      <c r="A1727">
        <v>2017</v>
      </c>
      <c r="B1727" t="s">
        <v>56</v>
      </c>
      <c r="C1727" t="s">
        <v>48</v>
      </c>
      <c r="D1727" s="1">
        <v>2248</v>
      </c>
      <c r="E1727" s="1">
        <v>10938</v>
      </c>
      <c r="F1727" s="2">
        <v>54692</v>
      </c>
    </row>
    <row r="1728" spans="1:6" x14ac:dyDescent="0.3">
      <c r="A1728">
        <v>2017</v>
      </c>
      <c r="B1728" t="s">
        <v>57</v>
      </c>
      <c r="C1728" t="s">
        <v>1</v>
      </c>
      <c r="D1728" s="1">
        <v>21426</v>
      </c>
      <c r="E1728" s="1">
        <v>239356</v>
      </c>
      <c r="F1728" s="2">
        <v>53774</v>
      </c>
    </row>
    <row r="1729" spans="1:6" hidden="1" x14ac:dyDescent="0.3">
      <c r="A1729">
        <v>2017</v>
      </c>
      <c r="B1729" t="s">
        <v>57</v>
      </c>
      <c r="C1729" t="s">
        <v>2</v>
      </c>
      <c r="D1729" s="1">
        <v>31059</v>
      </c>
      <c r="E1729" s="1">
        <v>417456</v>
      </c>
      <c r="F1729" s="2">
        <v>55334</v>
      </c>
    </row>
    <row r="1730" spans="1:6" hidden="1" x14ac:dyDescent="0.3">
      <c r="A1730">
        <v>2017</v>
      </c>
      <c r="B1730" t="s">
        <v>57</v>
      </c>
      <c r="C1730" t="s">
        <v>3</v>
      </c>
      <c r="D1730" s="1">
        <v>13845</v>
      </c>
      <c r="E1730" s="1">
        <v>144215</v>
      </c>
      <c r="F1730" s="2">
        <v>59263</v>
      </c>
    </row>
    <row r="1731" spans="1:6" hidden="1" x14ac:dyDescent="0.3">
      <c r="A1731">
        <v>2017</v>
      </c>
      <c r="B1731" t="s">
        <v>57</v>
      </c>
      <c r="C1731" t="s">
        <v>4</v>
      </c>
      <c r="D1731" s="1">
        <v>188712</v>
      </c>
      <c r="E1731" s="1">
        <v>2551444</v>
      </c>
      <c r="F1731" s="2">
        <v>86955</v>
      </c>
    </row>
    <row r="1732" spans="1:6" hidden="1" x14ac:dyDescent="0.3">
      <c r="A1732">
        <v>2017</v>
      </c>
      <c r="B1732" t="s">
        <v>57</v>
      </c>
      <c r="C1732" t="s">
        <v>5</v>
      </c>
      <c r="D1732" s="1">
        <v>50576</v>
      </c>
      <c r="E1732" s="1">
        <v>412889</v>
      </c>
      <c r="F1732" s="2">
        <v>78698</v>
      </c>
    </row>
    <row r="1733" spans="1:6" hidden="1" x14ac:dyDescent="0.3">
      <c r="A1733">
        <v>2017</v>
      </c>
      <c r="B1733" t="s">
        <v>57</v>
      </c>
      <c r="C1733" t="s">
        <v>6</v>
      </c>
      <c r="D1733" s="1">
        <v>22807</v>
      </c>
      <c r="E1733" s="1">
        <v>218450</v>
      </c>
      <c r="F1733" s="2">
        <v>87307</v>
      </c>
    </row>
    <row r="1734" spans="1:6" hidden="1" x14ac:dyDescent="0.3">
      <c r="A1734">
        <v>2017</v>
      </c>
      <c r="B1734" t="s">
        <v>57</v>
      </c>
      <c r="C1734" t="s">
        <v>7</v>
      </c>
      <c r="D1734" s="1">
        <v>8644</v>
      </c>
      <c r="E1734" s="1">
        <v>61956</v>
      </c>
      <c r="F1734" s="2">
        <v>80600</v>
      </c>
    </row>
    <row r="1735" spans="1:6" hidden="1" x14ac:dyDescent="0.3">
      <c r="A1735">
        <v>2017</v>
      </c>
      <c r="B1735" t="s">
        <v>57</v>
      </c>
      <c r="C1735" t="s">
        <v>8</v>
      </c>
      <c r="D1735" s="1">
        <v>156978</v>
      </c>
      <c r="E1735" s="1">
        <v>1322562</v>
      </c>
      <c r="F1735" s="2">
        <v>58653</v>
      </c>
    </row>
    <row r="1736" spans="1:6" hidden="1" x14ac:dyDescent="0.3">
      <c r="A1736">
        <v>2017</v>
      </c>
      <c r="B1736" t="s">
        <v>57</v>
      </c>
      <c r="C1736" t="s">
        <v>9</v>
      </c>
      <c r="D1736" s="1">
        <v>54102</v>
      </c>
      <c r="E1736" s="1">
        <v>668820</v>
      </c>
      <c r="F1736" s="2">
        <v>64724</v>
      </c>
    </row>
    <row r="1737" spans="1:6" hidden="1" x14ac:dyDescent="0.3">
      <c r="A1737">
        <v>2017</v>
      </c>
      <c r="B1737" t="s">
        <v>57</v>
      </c>
      <c r="C1737" t="s">
        <v>10</v>
      </c>
      <c r="D1737" s="1">
        <v>11075</v>
      </c>
      <c r="E1737" s="1">
        <v>88110</v>
      </c>
      <c r="F1737" s="2">
        <v>48653</v>
      </c>
    </row>
    <row r="1738" spans="1:6" hidden="1" x14ac:dyDescent="0.3">
      <c r="A1738">
        <v>2017</v>
      </c>
      <c r="B1738" t="s">
        <v>57</v>
      </c>
      <c r="C1738" t="s">
        <v>11</v>
      </c>
      <c r="D1738" s="1">
        <v>73447</v>
      </c>
      <c r="E1738" s="1">
        <v>942202</v>
      </c>
      <c r="F1738" s="2">
        <v>73829</v>
      </c>
    </row>
    <row r="1739" spans="1:6" hidden="1" x14ac:dyDescent="0.3">
      <c r="A1739">
        <v>2017</v>
      </c>
      <c r="B1739" t="s">
        <v>57</v>
      </c>
      <c r="C1739" t="s">
        <v>12</v>
      </c>
      <c r="D1739" s="1">
        <v>29045</v>
      </c>
      <c r="E1739" s="1">
        <v>336985</v>
      </c>
      <c r="F1739" s="2">
        <v>50796</v>
      </c>
    </row>
    <row r="1740" spans="1:6" hidden="1" x14ac:dyDescent="0.3">
      <c r="A1740">
        <v>2017</v>
      </c>
      <c r="B1740" t="s">
        <v>57</v>
      </c>
      <c r="C1740" t="s">
        <v>13</v>
      </c>
      <c r="D1740" s="1">
        <v>15401</v>
      </c>
      <c r="E1740" s="1">
        <v>139096</v>
      </c>
      <c r="F1740" s="2">
        <v>52293</v>
      </c>
    </row>
    <row r="1741" spans="1:6" hidden="1" x14ac:dyDescent="0.3">
      <c r="A1741">
        <v>2017</v>
      </c>
      <c r="B1741" t="s">
        <v>57</v>
      </c>
      <c r="C1741" t="s">
        <v>14</v>
      </c>
      <c r="D1741" s="1">
        <v>16569</v>
      </c>
      <c r="E1741" s="1">
        <v>177353</v>
      </c>
      <c r="F1741" s="2">
        <v>59048</v>
      </c>
    </row>
    <row r="1742" spans="1:6" hidden="1" x14ac:dyDescent="0.3">
      <c r="A1742">
        <v>2017</v>
      </c>
      <c r="B1742" t="s">
        <v>57</v>
      </c>
      <c r="C1742" t="s">
        <v>15</v>
      </c>
      <c r="D1742" s="1">
        <v>20206</v>
      </c>
      <c r="E1742" s="1">
        <v>214141</v>
      </c>
      <c r="F1742" s="2">
        <v>48829</v>
      </c>
    </row>
    <row r="1743" spans="1:6" hidden="1" x14ac:dyDescent="0.3">
      <c r="A1743">
        <v>2017</v>
      </c>
      <c r="B1743" t="s">
        <v>57</v>
      </c>
      <c r="C1743" t="s">
        <v>16</v>
      </c>
      <c r="D1743" s="1">
        <v>24001</v>
      </c>
      <c r="E1743" s="1">
        <v>209874</v>
      </c>
      <c r="F1743" s="2">
        <v>55218</v>
      </c>
    </row>
    <row r="1744" spans="1:6" hidden="1" x14ac:dyDescent="0.3">
      <c r="A1744">
        <v>2017</v>
      </c>
      <c r="B1744" t="s">
        <v>57</v>
      </c>
      <c r="C1744" t="s">
        <v>17</v>
      </c>
      <c r="D1744" s="1">
        <v>9912</v>
      </c>
      <c r="E1744" s="1">
        <v>66736</v>
      </c>
      <c r="F1744" s="2">
        <v>55405</v>
      </c>
    </row>
    <row r="1745" spans="1:6" hidden="1" x14ac:dyDescent="0.3">
      <c r="A1745">
        <v>2017</v>
      </c>
      <c r="B1745" t="s">
        <v>57</v>
      </c>
      <c r="C1745" t="s">
        <v>18</v>
      </c>
      <c r="D1745" s="1">
        <v>42175</v>
      </c>
      <c r="E1745" s="1">
        <v>443764</v>
      </c>
      <c r="F1745" s="2">
        <v>77259</v>
      </c>
    </row>
    <row r="1746" spans="1:6" hidden="1" x14ac:dyDescent="0.3">
      <c r="A1746">
        <v>2017</v>
      </c>
      <c r="B1746" t="s">
        <v>57</v>
      </c>
      <c r="C1746" t="s">
        <v>19</v>
      </c>
      <c r="D1746" s="1">
        <v>47186</v>
      </c>
      <c r="E1746" s="1">
        <v>566190</v>
      </c>
      <c r="F1746" s="2">
        <v>102580</v>
      </c>
    </row>
    <row r="1747" spans="1:6" hidden="1" x14ac:dyDescent="0.3">
      <c r="A1747">
        <v>2017</v>
      </c>
      <c r="B1747" t="s">
        <v>57</v>
      </c>
      <c r="C1747" t="s">
        <v>20</v>
      </c>
      <c r="D1747" s="1">
        <v>42271</v>
      </c>
      <c r="E1747" s="1">
        <v>645279</v>
      </c>
      <c r="F1747" s="2">
        <v>68677</v>
      </c>
    </row>
    <row r="1748" spans="1:6" hidden="1" x14ac:dyDescent="0.3">
      <c r="A1748">
        <v>2017</v>
      </c>
      <c r="B1748" t="s">
        <v>57</v>
      </c>
      <c r="C1748" t="s">
        <v>21</v>
      </c>
      <c r="D1748" s="1">
        <v>29916</v>
      </c>
      <c r="E1748" s="1">
        <v>373603</v>
      </c>
      <c r="F1748" s="2">
        <v>80794</v>
      </c>
    </row>
    <row r="1749" spans="1:6" hidden="1" x14ac:dyDescent="0.3">
      <c r="A1749">
        <v>2017</v>
      </c>
      <c r="B1749" t="s">
        <v>57</v>
      </c>
      <c r="C1749" t="s">
        <v>22</v>
      </c>
      <c r="D1749" s="1">
        <v>11953</v>
      </c>
      <c r="E1749" s="1">
        <v>107737</v>
      </c>
      <c r="F1749" s="2">
        <v>41461</v>
      </c>
    </row>
    <row r="1750" spans="1:6" hidden="1" x14ac:dyDescent="0.3">
      <c r="A1750">
        <v>2017</v>
      </c>
      <c r="B1750" t="s">
        <v>57</v>
      </c>
      <c r="C1750" t="s">
        <v>23</v>
      </c>
      <c r="D1750" s="1">
        <v>33699</v>
      </c>
      <c r="E1750" s="1">
        <v>381525</v>
      </c>
      <c r="F1750" s="2">
        <v>63932</v>
      </c>
    </row>
    <row r="1751" spans="1:6" hidden="1" x14ac:dyDescent="0.3">
      <c r="A1751">
        <v>2017</v>
      </c>
      <c r="B1751" t="s">
        <v>57</v>
      </c>
      <c r="C1751" t="s">
        <v>24</v>
      </c>
      <c r="D1751" s="1">
        <v>8994</v>
      </c>
      <c r="E1751" s="1">
        <v>41010</v>
      </c>
      <c r="F1751" s="2">
        <v>50921</v>
      </c>
    </row>
    <row r="1752" spans="1:6" hidden="1" x14ac:dyDescent="0.3">
      <c r="A1752">
        <v>2017</v>
      </c>
      <c r="B1752" t="s">
        <v>57</v>
      </c>
      <c r="C1752" t="s">
        <v>25</v>
      </c>
      <c r="D1752" s="1">
        <v>11395</v>
      </c>
      <c r="E1752" s="1">
        <v>117542</v>
      </c>
      <c r="F1752" s="2">
        <v>59204</v>
      </c>
    </row>
    <row r="1753" spans="1:6" hidden="1" x14ac:dyDescent="0.3">
      <c r="A1753">
        <v>2017</v>
      </c>
      <c r="B1753" t="s">
        <v>57</v>
      </c>
      <c r="C1753" t="s">
        <v>26</v>
      </c>
      <c r="D1753" s="1">
        <v>19521</v>
      </c>
      <c r="E1753" s="1">
        <v>181485</v>
      </c>
      <c r="F1753" s="2">
        <v>58283</v>
      </c>
    </row>
    <row r="1754" spans="1:6" hidden="1" x14ac:dyDescent="0.3">
      <c r="A1754">
        <v>2017</v>
      </c>
      <c r="B1754" t="s">
        <v>57</v>
      </c>
      <c r="C1754" t="s">
        <v>27</v>
      </c>
      <c r="D1754" s="1">
        <v>11938</v>
      </c>
      <c r="E1754" s="1">
        <v>81761</v>
      </c>
      <c r="F1754" s="2">
        <v>75584</v>
      </c>
    </row>
    <row r="1755" spans="1:6" hidden="1" x14ac:dyDescent="0.3">
      <c r="A1755">
        <v>2017</v>
      </c>
      <c r="B1755" t="s">
        <v>57</v>
      </c>
      <c r="C1755" t="s">
        <v>28</v>
      </c>
      <c r="D1755" s="1">
        <v>50907</v>
      </c>
      <c r="E1755" s="1">
        <v>663584</v>
      </c>
      <c r="F1755" s="2">
        <v>88404</v>
      </c>
    </row>
    <row r="1756" spans="1:6" hidden="1" x14ac:dyDescent="0.3">
      <c r="A1756">
        <v>2017</v>
      </c>
      <c r="B1756" t="s">
        <v>57</v>
      </c>
      <c r="C1756" t="s">
        <v>29</v>
      </c>
      <c r="D1756" s="1">
        <v>10062</v>
      </c>
      <c r="E1756" s="1">
        <v>104434</v>
      </c>
      <c r="F1756" s="2">
        <v>60086</v>
      </c>
    </row>
    <row r="1757" spans="1:6" hidden="1" x14ac:dyDescent="0.3">
      <c r="A1757">
        <v>2017</v>
      </c>
      <c r="B1757" t="s">
        <v>57</v>
      </c>
      <c r="C1757" t="s">
        <v>30</v>
      </c>
      <c r="D1757" s="1">
        <v>111646</v>
      </c>
      <c r="E1757" s="1">
        <v>1314408</v>
      </c>
      <c r="F1757" s="2">
        <v>92549</v>
      </c>
    </row>
    <row r="1758" spans="1:6" hidden="1" x14ac:dyDescent="0.3">
      <c r="A1758">
        <v>2017</v>
      </c>
      <c r="B1758" t="s">
        <v>57</v>
      </c>
      <c r="C1758" t="s">
        <v>31</v>
      </c>
      <c r="D1758" s="1">
        <v>57179</v>
      </c>
      <c r="E1758" s="1">
        <v>616193</v>
      </c>
      <c r="F1758" s="2">
        <v>62617</v>
      </c>
    </row>
    <row r="1759" spans="1:6" hidden="1" x14ac:dyDescent="0.3">
      <c r="A1759">
        <v>2017</v>
      </c>
      <c r="B1759" t="s">
        <v>57</v>
      </c>
      <c r="C1759" t="s">
        <v>32</v>
      </c>
      <c r="D1759" s="1">
        <v>4917</v>
      </c>
      <c r="E1759" s="1">
        <v>34300</v>
      </c>
      <c r="F1759" s="2">
        <v>59438</v>
      </c>
    </row>
    <row r="1760" spans="1:6" hidden="1" x14ac:dyDescent="0.3">
      <c r="A1760">
        <v>2017</v>
      </c>
      <c r="B1760" t="s">
        <v>57</v>
      </c>
      <c r="C1760" t="s">
        <v>33</v>
      </c>
      <c r="D1760" s="1">
        <v>52650</v>
      </c>
      <c r="E1760" s="1">
        <v>724748</v>
      </c>
      <c r="F1760" s="2">
        <v>62445</v>
      </c>
    </row>
    <row r="1761" spans="1:6" hidden="1" x14ac:dyDescent="0.3">
      <c r="A1761">
        <v>2017</v>
      </c>
      <c r="B1761" t="s">
        <v>57</v>
      </c>
      <c r="C1761" t="s">
        <v>34</v>
      </c>
      <c r="D1761" s="1">
        <v>20434</v>
      </c>
      <c r="E1761" s="1">
        <v>185534</v>
      </c>
      <c r="F1761" s="2">
        <v>50640</v>
      </c>
    </row>
    <row r="1762" spans="1:6" hidden="1" x14ac:dyDescent="0.3">
      <c r="A1762">
        <v>2017</v>
      </c>
      <c r="B1762" t="s">
        <v>57</v>
      </c>
      <c r="C1762" t="s">
        <v>35</v>
      </c>
      <c r="D1762" s="1">
        <v>24942</v>
      </c>
      <c r="E1762" s="1">
        <v>242708</v>
      </c>
      <c r="F1762" s="2">
        <v>67873</v>
      </c>
    </row>
    <row r="1763" spans="1:6" hidden="1" x14ac:dyDescent="0.3">
      <c r="A1763">
        <v>2017</v>
      </c>
      <c r="B1763" t="s">
        <v>57</v>
      </c>
      <c r="C1763" t="s">
        <v>36</v>
      </c>
      <c r="D1763" s="1">
        <v>61779</v>
      </c>
      <c r="E1763" s="1">
        <v>799939</v>
      </c>
      <c r="F1763" s="2">
        <v>76029</v>
      </c>
    </row>
    <row r="1764" spans="1:6" hidden="1" x14ac:dyDescent="0.3">
      <c r="A1764">
        <v>2017</v>
      </c>
      <c r="B1764" t="s">
        <v>57</v>
      </c>
      <c r="C1764" t="s">
        <v>37</v>
      </c>
      <c r="D1764" s="1">
        <v>8350</v>
      </c>
      <c r="E1764" s="1">
        <v>67366</v>
      </c>
      <c r="F1764" s="2">
        <v>67763</v>
      </c>
    </row>
    <row r="1765" spans="1:6" hidden="1" x14ac:dyDescent="0.3">
      <c r="A1765">
        <v>2017</v>
      </c>
      <c r="B1765" t="s">
        <v>57</v>
      </c>
      <c r="C1765" t="s">
        <v>38</v>
      </c>
      <c r="D1765" s="1">
        <v>25902</v>
      </c>
      <c r="E1765" s="1">
        <v>280711</v>
      </c>
      <c r="F1765" s="2">
        <v>49505</v>
      </c>
    </row>
    <row r="1766" spans="1:6" hidden="1" x14ac:dyDescent="0.3">
      <c r="A1766">
        <v>2017</v>
      </c>
      <c r="B1766" t="s">
        <v>57</v>
      </c>
      <c r="C1766" t="s">
        <v>39</v>
      </c>
      <c r="D1766" s="1">
        <v>5030</v>
      </c>
      <c r="E1766" s="1">
        <v>31264</v>
      </c>
      <c r="F1766" s="2">
        <v>55293</v>
      </c>
    </row>
    <row r="1767" spans="1:6" hidden="1" x14ac:dyDescent="0.3">
      <c r="A1767">
        <v>2017</v>
      </c>
      <c r="B1767" t="s">
        <v>57</v>
      </c>
      <c r="C1767" t="s">
        <v>40</v>
      </c>
      <c r="D1767" s="1">
        <v>28315</v>
      </c>
      <c r="E1767" s="1">
        <v>407133</v>
      </c>
      <c r="F1767" s="2">
        <v>56172</v>
      </c>
    </row>
    <row r="1768" spans="1:6" hidden="1" x14ac:dyDescent="0.3">
      <c r="A1768">
        <v>2017</v>
      </c>
      <c r="B1768" t="s">
        <v>57</v>
      </c>
      <c r="C1768" t="s">
        <v>41</v>
      </c>
      <c r="D1768" s="1">
        <v>129242</v>
      </c>
      <c r="E1768" s="1">
        <v>1666865</v>
      </c>
      <c r="F1768" s="2">
        <v>71507</v>
      </c>
    </row>
    <row r="1769" spans="1:6" hidden="1" x14ac:dyDescent="0.3">
      <c r="A1769">
        <v>2017</v>
      </c>
      <c r="B1769" t="s">
        <v>57</v>
      </c>
      <c r="C1769" t="s">
        <v>42</v>
      </c>
      <c r="D1769" s="1">
        <v>21911</v>
      </c>
      <c r="E1769" s="1">
        <v>205052</v>
      </c>
      <c r="F1769" s="2">
        <v>56815</v>
      </c>
    </row>
    <row r="1770" spans="1:6" hidden="1" x14ac:dyDescent="0.3">
      <c r="A1770">
        <v>2017</v>
      </c>
      <c r="B1770" t="s">
        <v>57</v>
      </c>
      <c r="C1770" t="s">
        <v>43</v>
      </c>
      <c r="D1770" s="1">
        <v>5488</v>
      </c>
      <c r="E1770" s="1">
        <v>28484</v>
      </c>
      <c r="F1770" s="2">
        <v>63457</v>
      </c>
    </row>
    <row r="1771" spans="1:6" hidden="1" x14ac:dyDescent="0.3">
      <c r="A1771">
        <v>2017</v>
      </c>
      <c r="B1771" t="s">
        <v>57</v>
      </c>
      <c r="C1771" t="s">
        <v>44</v>
      </c>
      <c r="D1771" s="1">
        <v>57146</v>
      </c>
      <c r="E1771" s="1">
        <v>725936</v>
      </c>
      <c r="F1771" s="2">
        <v>84971</v>
      </c>
    </row>
    <row r="1772" spans="1:6" hidden="1" x14ac:dyDescent="0.3">
      <c r="A1772">
        <v>2017</v>
      </c>
      <c r="B1772" t="s">
        <v>57</v>
      </c>
      <c r="C1772" t="s">
        <v>45</v>
      </c>
      <c r="D1772" s="1">
        <v>39177</v>
      </c>
      <c r="E1772" s="1">
        <v>404782</v>
      </c>
      <c r="F1772" s="2">
        <v>76348</v>
      </c>
    </row>
    <row r="1773" spans="1:6" hidden="1" x14ac:dyDescent="0.3">
      <c r="A1773">
        <v>2017</v>
      </c>
      <c r="B1773" t="s">
        <v>57</v>
      </c>
      <c r="C1773" t="s">
        <v>46</v>
      </c>
      <c r="D1773" s="1">
        <v>8077</v>
      </c>
      <c r="E1773" s="1">
        <v>66420</v>
      </c>
      <c r="F1773" s="2">
        <v>48213</v>
      </c>
    </row>
    <row r="1774" spans="1:6" hidden="1" x14ac:dyDescent="0.3">
      <c r="A1774">
        <v>2017</v>
      </c>
      <c r="B1774" t="s">
        <v>57</v>
      </c>
      <c r="C1774" t="s">
        <v>47</v>
      </c>
      <c r="D1774" s="1">
        <v>23769</v>
      </c>
      <c r="E1774" s="1">
        <v>324012</v>
      </c>
      <c r="F1774" s="2">
        <v>57868</v>
      </c>
    </row>
    <row r="1775" spans="1:6" hidden="1" x14ac:dyDescent="0.3">
      <c r="A1775">
        <v>2017</v>
      </c>
      <c r="B1775" t="s">
        <v>57</v>
      </c>
      <c r="C1775" t="s">
        <v>48</v>
      </c>
      <c r="D1775" s="1">
        <v>4417</v>
      </c>
      <c r="E1775" s="1">
        <v>18050</v>
      </c>
      <c r="F1775" s="2">
        <v>50226</v>
      </c>
    </row>
    <row r="1776" spans="1:6" x14ac:dyDescent="0.3">
      <c r="A1776">
        <v>2017</v>
      </c>
      <c r="B1776" t="s">
        <v>58</v>
      </c>
      <c r="C1776" t="s">
        <v>1</v>
      </c>
      <c r="D1776" s="1">
        <v>12429</v>
      </c>
      <c r="E1776" s="1">
        <v>229821</v>
      </c>
      <c r="F1776" s="2">
        <v>45641</v>
      </c>
    </row>
    <row r="1777" spans="1:6" hidden="1" x14ac:dyDescent="0.3">
      <c r="A1777">
        <v>2017</v>
      </c>
      <c r="B1777" t="s">
        <v>58</v>
      </c>
      <c r="C1777" t="s">
        <v>2</v>
      </c>
      <c r="D1777" s="1">
        <v>16509</v>
      </c>
      <c r="E1777" s="1">
        <v>420129</v>
      </c>
      <c r="F1777" s="2">
        <v>50240</v>
      </c>
    </row>
    <row r="1778" spans="1:6" hidden="1" x14ac:dyDescent="0.3">
      <c r="A1778">
        <v>2017</v>
      </c>
      <c r="B1778" t="s">
        <v>58</v>
      </c>
      <c r="C1778" t="s">
        <v>3</v>
      </c>
      <c r="D1778" s="1">
        <v>15762</v>
      </c>
      <c r="E1778" s="1">
        <v>183433</v>
      </c>
      <c r="F1778" s="2">
        <v>41521</v>
      </c>
    </row>
    <row r="1779" spans="1:6" hidden="1" x14ac:dyDescent="0.3">
      <c r="A1779">
        <v>2017</v>
      </c>
      <c r="B1779" t="s">
        <v>58</v>
      </c>
      <c r="C1779" t="s">
        <v>4</v>
      </c>
      <c r="D1779" s="1">
        <v>593987</v>
      </c>
      <c r="E1779" s="1">
        <v>2560907</v>
      </c>
      <c r="F1779" s="2">
        <v>50766</v>
      </c>
    </row>
    <row r="1780" spans="1:6" hidden="1" x14ac:dyDescent="0.3">
      <c r="A1780">
        <v>2017</v>
      </c>
      <c r="B1780" t="s">
        <v>58</v>
      </c>
      <c r="C1780" t="s">
        <v>5</v>
      </c>
      <c r="D1780" s="1">
        <v>21356</v>
      </c>
      <c r="E1780" s="1">
        <v>328843</v>
      </c>
      <c r="F1780" s="2">
        <v>48754</v>
      </c>
    </row>
    <row r="1781" spans="1:6" hidden="1" x14ac:dyDescent="0.3">
      <c r="A1781">
        <v>2017</v>
      </c>
      <c r="B1781" t="s">
        <v>58</v>
      </c>
      <c r="C1781" t="s">
        <v>6</v>
      </c>
      <c r="D1781" s="1">
        <v>12701</v>
      </c>
      <c r="E1781" s="1">
        <v>325348</v>
      </c>
      <c r="F1781" s="2">
        <v>53993</v>
      </c>
    </row>
    <row r="1782" spans="1:6" hidden="1" x14ac:dyDescent="0.3">
      <c r="A1782">
        <v>2017</v>
      </c>
      <c r="B1782" t="s">
        <v>58</v>
      </c>
      <c r="C1782" t="s">
        <v>7</v>
      </c>
      <c r="D1782" s="1">
        <v>4626</v>
      </c>
      <c r="E1782" s="1">
        <v>73879</v>
      </c>
      <c r="F1782" s="2">
        <v>53083</v>
      </c>
    </row>
    <row r="1783" spans="1:6" hidden="1" x14ac:dyDescent="0.3">
      <c r="A1783">
        <v>2017</v>
      </c>
      <c r="B1783" t="s">
        <v>58</v>
      </c>
      <c r="C1783" t="s">
        <v>8</v>
      </c>
      <c r="D1783" s="1">
        <v>71929</v>
      </c>
      <c r="E1783" s="1">
        <v>1258710</v>
      </c>
      <c r="F1783" s="2">
        <v>49450</v>
      </c>
    </row>
    <row r="1784" spans="1:6" hidden="1" x14ac:dyDescent="0.3">
      <c r="A1784">
        <v>2017</v>
      </c>
      <c r="B1784" t="s">
        <v>58</v>
      </c>
      <c r="C1784" t="s">
        <v>9</v>
      </c>
      <c r="D1784" s="1">
        <v>28426</v>
      </c>
      <c r="E1784" s="1">
        <v>546707</v>
      </c>
      <c r="F1784" s="2">
        <v>50819</v>
      </c>
    </row>
    <row r="1785" spans="1:6" hidden="1" x14ac:dyDescent="0.3">
      <c r="A1785">
        <v>2017</v>
      </c>
      <c r="B1785" t="s">
        <v>58</v>
      </c>
      <c r="C1785" t="s">
        <v>10</v>
      </c>
      <c r="D1785" s="1">
        <v>7292</v>
      </c>
      <c r="E1785" s="1">
        <v>96246</v>
      </c>
      <c r="F1785" s="2">
        <v>40927</v>
      </c>
    </row>
    <row r="1786" spans="1:6" hidden="1" x14ac:dyDescent="0.3">
      <c r="A1786">
        <v>2017</v>
      </c>
      <c r="B1786" t="s">
        <v>58</v>
      </c>
      <c r="C1786" t="s">
        <v>11</v>
      </c>
      <c r="D1786" s="1">
        <v>34414</v>
      </c>
      <c r="E1786" s="1">
        <v>910288</v>
      </c>
      <c r="F1786" s="2">
        <v>49347</v>
      </c>
    </row>
    <row r="1787" spans="1:6" hidden="1" x14ac:dyDescent="0.3">
      <c r="A1787">
        <v>2017</v>
      </c>
      <c r="B1787" t="s">
        <v>58</v>
      </c>
      <c r="C1787" t="s">
        <v>12</v>
      </c>
      <c r="D1787" s="1">
        <v>15254</v>
      </c>
      <c r="E1787" s="1">
        <v>452646</v>
      </c>
      <c r="F1787" s="2">
        <v>46791</v>
      </c>
    </row>
    <row r="1788" spans="1:6" hidden="1" x14ac:dyDescent="0.3">
      <c r="A1788">
        <v>2017</v>
      </c>
      <c r="B1788" t="s">
        <v>58</v>
      </c>
      <c r="C1788" t="s">
        <v>13</v>
      </c>
      <c r="D1788" s="1">
        <v>11324</v>
      </c>
      <c r="E1788" s="1">
        <v>219362</v>
      </c>
      <c r="F1788" s="2">
        <v>42092</v>
      </c>
    </row>
    <row r="1789" spans="1:6" hidden="1" x14ac:dyDescent="0.3">
      <c r="A1789">
        <v>2017</v>
      </c>
      <c r="B1789" t="s">
        <v>58</v>
      </c>
      <c r="C1789" t="s">
        <v>14</v>
      </c>
      <c r="D1789" s="1">
        <v>10129</v>
      </c>
      <c r="E1789" s="1">
        <v>192638</v>
      </c>
      <c r="F1789" s="2">
        <v>41465</v>
      </c>
    </row>
    <row r="1790" spans="1:6" hidden="1" x14ac:dyDescent="0.3">
      <c r="A1790">
        <v>2017</v>
      </c>
      <c r="B1790" t="s">
        <v>58</v>
      </c>
      <c r="C1790" t="s">
        <v>15</v>
      </c>
      <c r="D1790" s="1">
        <v>17849</v>
      </c>
      <c r="E1790" s="1">
        <v>262151</v>
      </c>
      <c r="F1790" s="2">
        <v>47340</v>
      </c>
    </row>
    <row r="1791" spans="1:6" hidden="1" x14ac:dyDescent="0.3">
      <c r="A1791">
        <v>2017</v>
      </c>
      <c r="B1791" t="s">
        <v>58</v>
      </c>
      <c r="C1791" t="s">
        <v>16</v>
      </c>
      <c r="D1791" s="1">
        <v>15003</v>
      </c>
      <c r="E1791" s="1">
        <v>297694</v>
      </c>
      <c r="F1791" s="2">
        <v>42305</v>
      </c>
    </row>
    <row r="1792" spans="1:6" hidden="1" x14ac:dyDescent="0.3">
      <c r="A1792">
        <v>2017</v>
      </c>
      <c r="B1792" t="s">
        <v>58</v>
      </c>
      <c r="C1792" t="s">
        <v>17</v>
      </c>
      <c r="D1792" s="1">
        <v>6292</v>
      </c>
      <c r="E1792" s="1">
        <v>118412</v>
      </c>
      <c r="F1792" s="2">
        <v>45937</v>
      </c>
    </row>
    <row r="1793" spans="1:6" hidden="1" x14ac:dyDescent="0.3">
      <c r="A1793">
        <v>2017</v>
      </c>
      <c r="B1793" t="s">
        <v>58</v>
      </c>
      <c r="C1793" t="s">
        <v>18</v>
      </c>
      <c r="D1793" s="1">
        <v>20270</v>
      </c>
      <c r="E1793" s="1">
        <v>436185</v>
      </c>
      <c r="F1793" s="2">
        <v>53201</v>
      </c>
    </row>
    <row r="1794" spans="1:6" hidden="1" x14ac:dyDescent="0.3">
      <c r="A1794">
        <v>2017</v>
      </c>
      <c r="B1794" t="s">
        <v>58</v>
      </c>
      <c r="C1794" t="s">
        <v>19</v>
      </c>
      <c r="D1794" s="1">
        <v>61589</v>
      </c>
      <c r="E1794" s="1">
        <v>769824</v>
      </c>
      <c r="F1794" s="2">
        <v>57794</v>
      </c>
    </row>
    <row r="1795" spans="1:6" hidden="1" x14ac:dyDescent="0.3">
      <c r="A1795">
        <v>2017</v>
      </c>
      <c r="B1795" t="s">
        <v>58</v>
      </c>
      <c r="C1795" t="s">
        <v>20</v>
      </c>
      <c r="D1795" s="1">
        <v>24957</v>
      </c>
      <c r="E1795" s="1">
        <v>656020</v>
      </c>
      <c r="F1795" s="2">
        <v>48406</v>
      </c>
    </row>
    <row r="1796" spans="1:6" hidden="1" x14ac:dyDescent="0.3">
      <c r="A1796">
        <v>2017</v>
      </c>
      <c r="B1796" t="s">
        <v>58</v>
      </c>
      <c r="C1796" t="s">
        <v>21</v>
      </c>
      <c r="D1796" s="1">
        <v>17543</v>
      </c>
      <c r="E1796" s="1">
        <v>514711</v>
      </c>
      <c r="F1796" s="2">
        <v>49720</v>
      </c>
    </row>
    <row r="1797" spans="1:6" hidden="1" x14ac:dyDescent="0.3">
      <c r="A1797">
        <v>2017</v>
      </c>
      <c r="B1797" t="s">
        <v>58</v>
      </c>
      <c r="C1797" t="s">
        <v>22</v>
      </c>
      <c r="D1797" s="1">
        <v>7420</v>
      </c>
      <c r="E1797" s="1">
        <v>142412</v>
      </c>
      <c r="F1797" s="2">
        <v>40426</v>
      </c>
    </row>
    <row r="1798" spans="1:6" hidden="1" x14ac:dyDescent="0.3">
      <c r="A1798">
        <v>2017</v>
      </c>
      <c r="B1798" t="s">
        <v>58</v>
      </c>
      <c r="C1798" t="s">
        <v>23</v>
      </c>
      <c r="D1798" s="1">
        <v>48626</v>
      </c>
      <c r="E1798" s="1">
        <v>450671</v>
      </c>
      <c r="F1798" s="2">
        <v>44800</v>
      </c>
    </row>
    <row r="1799" spans="1:6" hidden="1" x14ac:dyDescent="0.3">
      <c r="A1799">
        <v>2017</v>
      </c>
      <c r="B1799" t="s">
        <v>58</v>
      </c>
      <c r="C1799" t="s">
        <v>24</v>
      </c>
      <c r="D1799" s="1">
        <v>4448</v>
      </c>
      <c r="E1799" s="1">
        <v>73262</v>
      </c>
      <c r="F1799" s="2">
        <v>46171</v>
      </c>
    </row>
    <row r="1800" spans="1:6" hidden="1" x14ac:dyDescent="0.3">
      <c r="A1800">
        <v>2017</v>
      </c>
      <c r="B1800" t="s">
        <v>58</v>
      </c>
      <c r="C1800" t="s">
        <v>25</v>
      </c>
      <c r="D1800" s="1">
        <v>13241</v>
      </c>
      <c r="E1800" s="1">
        <v>136970</v>
      </c>
      <c r="F1800" s="2">
        <v>44565</v>
      </c>
    </row>
    <row r="1801" spans="1:6" hidden="1" x14ac:dyDescent="0.3">
      <c r="A1801">
        <v>2017</v>
      </c>
      <c r="B1801" t="s">
        <v>58</v>
      </c>
      <c r="C1801" t="s">
        <v>26</v>
      </c>
      <c r="D1801" s="1">
        <v>8681</v>
      </c>
      <c r="E1801" s="1">
        <v>131756</v>
      </c>
      <c r="F1801" s="2">
        <v>53119</v>
      </c>
    </row>
    <row r="1802" spans="1:6" hidden="1" x14ac:dyDescent="0.3">
      <c r="A1802">
        <v>2017</v>
      </c>
      <c r="B1802" t="s">
        <v>58</v>
      </c>
      <c r="C1802" t="s">
        <v>27</v>
      </c>
      <c r="D1802" s="1">
        <v>4635</v>
      </c>
      <c r="E1802" s="1">
        <v>111212</v>
      </c>
      <c r="F1802" s="2">
        <v>54599</v>
      </c>
    </row>
    <row r="1803" spans="1:6" hidden="1" x14ac:dyDescent="0.3">
      <c r="A1803">
        <v>2017</v>
      </c>
      <c r="B1803" t="s">
        <v>58</v>
      </c>
      <c r="C1803" t="s">
        <v>28</v>
      </c>
      <c r="D1803" s="1">
        <v>33411</v>
      </c>
      <c r="E1803" s="1">
        <v>644049</v>
      </c>
      <c r="F1803" s="2">
        <v>52138</v>
      </c>
    </row>
    <row r="1804" spans="1:6" hidden="1" x14ac:dyDescent="0.3">
      <c r="A1804">
        <v>2017</v>
      </c>
      <c r="B1804" t="s">
        <v>58</v>
      </c>
      <c r="C1804" t="s">
        <v>29</v>
      </c>
      <c r="D1804" s="1">
        <v>9629</v>
      </c>
      <c r="E1804" s="1">
        <v>127804</v>
      </c>
      <c r="F1804" s="2">
        <v>40621</v>
      </c>
    </row>
    <row r="1805" spans="1:6" hidden="1" x14ac:dyDescent="0.3">
      <c r="A1805">
        <v>2017</v>
      </c>
      <c r="B1805" t="s">
        <v>58</v>
      </c>
      <c r="C1805" t="s">
        <v>30</v>
      </c>
      <c r="D1805" s="1">
        <v>67533</v>
      </c>
      <c r="E1805" s="1">
        <v>1847585</v>
      </c>
      <c r="F1805" s="2">
        <v>51932</v>
      </c>
    </row>
    <row r="1806" spans="1:6" hidden="1" x14ac:dyDescent="0.3">
      <c r="A1806">
        <v>2017</v>
      </c>
      <c r="B1806" t="s">
        <v>58</v>
      </c>
      <c r="C1806" t="s">
        <v>31</v>
      </c>
      <c r="D1806" s="1">
        <v>26885</v>
      </c>
      <c r="E1806" s="1">
        <v>578637</v>
      </c>
      <c r="F1806" s="2">
        <v>47135</v>
      </c>
    </row>
    <row r="1807" spans="1:6" hidden="1" x14ac:dyDescent="0.3">
      <c r="A1807">
        <v>2017</v>
      </c>
      <c r="B1807" t="s">
        <v>58</v>
      </c>
      <c r="C1807" t="s">
        <v>32</v>
      </c>
      <c r="D1807" s="1">
        <v>2484</v>
      </c>
      <c r="E1807" s="1">
        <v>61847</v>
      </c>
      <c r="F1807" s="2">
        <v>49915</v>
      </c>
    </row>
    <row r="1808" spans="1:6" hidden="1" x14ac:dyDescent="0.3">
      <c r="A1808">
        <v>2017</v>
      </c>
      <c r="B1808" t="s">
        <v>58</v>
      </c>
      <c r="C1808" t="s">
        <v>33</v>
      </c>
      <c r="D1808" s="1">
        <v>34090</v>
      </c>
      <c r="E1808" s="1">
        <v>897244</v>
      </c>
      <c r="F1808" s="2">
        <v>45314</v>
      </c>
    </row>
    <row r="1809" spans="1:6" hidden="1" x14ac:dyDescent="0.3">
      <c r="A1809">
        <v>2017</v>
      </c>
      <c r="B1809" t="s">
        <v>58</v>
      </c>
      <c r="C1809" t="s">
        <v>34</v>
      </c>
      <c r="D1809" s="1">
        <v>13367</v>
      </c>
      <c r="E1809" s="1">
        <v>208934</v>
      </c>
      <c r="F1809" s="2">
        <v>44167</v>
      </c>
    </row>
    <row r="1810" spans="1:6" hidden="1" x14ac:dyDescent="0.3">
      <c r="A1810">
        <v>2017</v>
      </c>
      <c r="B1810" t="s">
        <v>58</v>
      </c>
      <c r="C1810" t="s">
        <v>35</v>
      </c>
      <c r="D1810" s="1">
        <v>15363</v>
      </c>
      <c r="E1810" s="1">
        <v>266489</v>
      </c>
      <c r="F1810" s="2">
        <v>50908</v>
      </c>
    </row>
    <row r="1811" spans="1:6" hidden="1" x14ac:dyDescent="0.3">
      <c r="A1811">
        <v>2017</v>
      </c>
      <c r="B1811" t="s">
        <v>58</v>
      </c>
      <c r="C1811" t="s">
        <v>36</v>
      </c>
      <c r="D1811" s="1">
        <v>58709</v>
      </c>
      <c r="E1811" s="1">
        <v>1179271</v>
      </c>
      <c r="F1811" s="2">
        <v>50500</v>
      </c>
    </row>
    <row r="1812" spans="1:6" hidden="1" x14ac:dyDescent="0.3">
      <c r="A1812">
        <v>2017</v>
      </c>
      <c r="B1812" t="s">
        <v>58</v>
      </c>
      <c r="C1812" t="s">
        <v>37</v>
      </c>
      <c r="D1812" s="1">
        <v>4485</v>
      </c>
      <c r="E1812" s="1">
        <v>99581</v>
      </c>
      <c r="F1812" s="2">
        <v>47941</v>
      </c>
    </row>
    <row r="1813" spans="1:6" hidden="1" x14ac:dyDescent="0.3">
      <c r="A1813">
        <v>2017</v>
      </c>
      <c r="B1813" t="s">
        <v>58</v>
      </c>
      <c r="C1813" t="s">
        <v>38</v>
      </c>
      <c r="D1813" s="1">
        <v>11574</v>
      </c>
      <c r="E1813" s="1">
        <v>226255</v>
      </c>
      <c r="F1813" s="2">
        <v>45624</v>
      </c>
    </row>
    <row r="1814" spans="1:6" hidden="1" x14ac:dyDescent="0.3">
      <c r="A1814">
        <v>2017</v>
      </c>
      <c r="B1814" t="s">
        <v>58</v>
      </c>
      <c r="C1814" t="s">
        <v>39</v>
      </c>
      <c r="D1814" s="1">
        <v>2732</v>
      </c>
      <c r="E1814" s="1">
        <v>66629</v>
      </c>
      <c r="F1814" s="2">
        <v>49512</v>
      </c>
    </row>
    <row r="1815" spans="1:6" hidden="1" x14ac:dyDescent="0.3">
      <c r="A1815">
        <v>2017</v>
      </c>
      <c r="B1815" t="s">
        <v>58</v>
      </c>
      <c r="C1815" t="s">
        <v>40</v>
      </c>
      <c r="D1815" s="1">
        <v>15761</v>
      </c>
      <c r="E1815" s="1">
        <v>416511</v>
      </c>
      <c r="F1815" s="2">
        <v>50938</v>
      </c>
    </row>
    <row r="1816" spans="1:6" hidden="1" x14ac:dyDescent="0.3">
      <c r="A1816">
        <v>2017</v>
      </c>
      <c r="B1816" t="s">
        <v>58</v>
      </c>
      <c r="C1816" t="s">
        <v>41</v>
      </c>
      <c r="D1816" s="1">
        <v>87635</v>
      </c>
      <c r="E1816" s="1">
        <v>1607487</v>
      </c>
      <c r="F1816" s="2">
        <v>47096</v>
      </c>
    </row>
    <row r="1817" spans="1:6" hidden="1" x14ac:dyDescent="0.3">
      <c r="A1817">
        <v>2017</v>
      </c>
      <c r="B1817" t="s">
        <v>58</v>
      </c>
      <c r="C1817" t="s">
        <v>42</v>
      </c>
      <c r="D1817" s="1">
        <v>11679</v>
      </c>
      <c r="E1817" s="1">
        <v>181402</v>
      </c>
      <c r="F1817" s="2">
        <v>42492</v>
      </c>
    </row>
    <row r="1818" spans="1:6" hidden="1" x14ac:dyDescent="0.3">
      <c r="A1818">
        <v>2017</v>
      </c>
      <c r="B1818" t="s">
        <v>58</v>
      </c>
      <c r="C1818" t="s">
        <v>43</v>
      </c>
      <c r="D1818" s="1">
        <v>2460</v>
      </c>
      <c r="E1818" s="1">
        <v>62109</v>
      </c>
      <c r="F1818" s="2">
        <v>45259</v>
      </c>
    </row>
    <row r="1819" spans="1:6" hidden="1" x14ac:dyDescent="0.3">
      <c r="A1819">
        <v>2017</v>
      </c>
      <c r="B1819" t="s">
        <v>58</v>
      </c>
      <c r="C1819" t="s">
        <v>44</v>
      </c>
      <c r="D1819" s="1">
        <v>42910</v>
      </c>
      <c r="E1819" s="1">
        <v>496944</v>
      </c>
      <c r="F1819" s="2">
        <v>48573</v>
      </c>
    </row>
    <row r="1820" spans="1:6" hidden="1" x14ac:dyDescent="0.3">
      <c r="A1820">
        <v>2017</v>
      </c>
      <c r="B1820" t="s">
        <v>58</v>
      </c>
      <c r="C1820" t="s">
        <v>45</v>
      </c>
      <c r="D1820" s="1">
        <v>56689</v>
      </c>
      <c r="E1820" s="1">
        <v>451563</v>
      </c>
      <c r="F1820" s="2">
        <v>49782</v>
      </c>
    </row>
    <row r="1821" spans="1:6" hidden="1" x14ac:dyDescent="0.3">
      <c r="A1821">
        <v>2017</v>
      </c>
      <c r="B1821" t="s">
        <v>58</v>
      </c>
      <c r="C1821" t="s">
        <v>46</v>
      </c>
      <c r="D1821" s="1">
        <v>5679</v>
      </c>
      <c r="E1821" s="1">
        <v>123772</v>
      </c>
      <c r="F1821" s="2">
        <v>44732</v>
      </c>
    </row>
    <row r="1822" spans="1:6" hidden="1" x14ac:dyDescent="0.3">
      <c r="A1822">
        <v>2017</v>
      </c>
      <c r="B1822" t="s">
        <v>58</v>
      </c>
      <c r="C1822" t="s">
        <v>47</v>
      </c>
      <c r="D1822" s="1">
        <v>25989</v>
      </c>
      <c r="E1822" s="1">
        <v>428367</v>
      </c>
      <c r="F1822" s="2">
        <v>47663</v>
      </c>
    </row>
    <row r="1823" spans="1:6" hidden="1" x14ac:dyDescent="0.3">
      <c r="A1823">
        <v>2017</v>
      </c>
      <c r="B1823" t="s">
        <v>58</v>
      </c>
      <c r="C1823" t="s">
        <v>48</v>
      </c>
      <c r="D1823" s="1">
        <v>3268</v>
      </c>
      <c r="E1823" s="1">
        <v>26479</v>
      </c>
      <c r="F1823" s="2">
        <v>41913</v>
      </c>
    </row>
    <row r="1824" spans="1:6" x14ac:dyDescent="0.3">
      <c r="A1824">
        <v>2017</v>
      </c>
      <c r="B1824" t="s">
        <v>59</v>
      </c>
      <c r="C1824" t="s">
        <v>1</v>
      </c>
      <c r="D1824" s="1">
        <v>10741</v>
      </c>
      <c r="E1824" s="1">
        <v>202336</v>
      </c>
      <c r="F1824" s="2">
        <v>16222</v>
      </c>
    </row>
    <row r="1825" spans="1:6" hidden="1" x14ac:dyDescent="0.3">
      <c r="A1825">
        <v>2017</v>
      </c>
      <c r="B1825" t="s">
        <v>59</v>
      </c>
      <c r="C1825" t="s">
        <v>2</v>
      </c>
      <c r="D1825" s="1">
        <v>12771</v>
      </c>
      <c r="E1825" s="1">
        <v>317076</v>
      </c>
      <c r="F1825" s="2">
        <v>23505</v>
      </c>
    </row>
    <row r="1826" spans="1:6" hidden="1" x14ac:dyDescent="0.3">
      <c r="A1826">
        <v>2017</v>
      </c>
      <c r="B1826" t="s">
        <v>59</v>
      </c>
      <c r="C1826" t="s">
        <v>3</v>
      </c>
      <c r="D1826" s="1">
        <v>7024</v>
      </c>
      <c r="E1826" s="1">
        <v>116690</v>
      </c>
      <c r="F1826" s="2">
        <v>16181</v>
      </c>
    </row>
    <row r="1827" spans="1:6" hidden="1" x14ac:dyDescent="0.3">
      <c r="A1827">
        <v>2017</v>
      </c>
      <c r="B1827" t="s">
        <v>59</v>
      </c>
      <c r="C1827" t="s">
        <v>4</v>
      </c>
      <c r="D1827" s="1">
        <v>103495</v>
      </c>
      <c r="E1827" s="1">
        <v>1935980</v>
      </c>
      <c r="F1827" s="2">
        <v>29214</v>
      </c>
    </row>
    <row r="1828" spans="1:6" hidden="1" x14ac:dyDescent="0.3">
      <c r="A1828">
        <v>2017</v>
      </c>
      <c r="B1828" t="s">
        <v>59</v>
      </c>
      <c r="C1828" t="s">
        <v>5</v>
      </c>
      <c r="D1828" s="1">
        <v>16627</v>
      </c>
      <c r="E1828" s="1">
        <v>333190</v>
      </c>
      <c r="F1828" s="2">
        <v>24462</v>
      </c>
    </row>
    <row r="1829" spans="1:6" hidden="1" x14ac:dyDescent="0.3">
      <c r="A1829">
        <v>2017</v>
      </c>
      <c r="B1829" t="s">
        <v>59</v>
      </c>
      <c r="C1829" t="s">
        <v>6</v>
      </c>
      <c r="D1829" s="1">
        <v>10338</v>
      </c>
      <c r="E1829" s="1">
        <v>156514</v>
      </c>
      <c r="F1829" s="2">
        <v>23066</v>
      </c>
    </row>
    <row r="1830" spans="1:6" hidden="1" x14ac:dyDescent="0.3">
      <c r="A1830">
        <v>2017</v>
      </c>
      <c r="B1830" t="s">
        <v>59</v>
      </c>
      <c r="C1830" t="s">
        <v>7</v>
      </c>
      <c r="D1830" s="1">
        <v>2565</v>
      </c>
      <c r="E1830" s="1">
        <v>50272</v>
      </c>
      <c r="F1830" s="2">
        <v>19997</v>
      </c>
    </row>
    <row r="1831" spans="1:6" hidden="1" x14ac:dyDescent="0.3">
      <c r="A1831">
        <v>2017</v>
      </c>
      <c r="B1831" t="s">
        <v>59</v>
      </c>
      <c r="C1831" t="s">
        <v>8</v>
      </c>
      <c r="D1831" s="1">
        <v>55396</v>
      </c>
      <c r="E1831" s="1">
        <v>1198478</v>
      </c>
      <c r="F1831" s="2">
        <v>24953</v>
      </c>
    </row>
    <row r="1832" spans="1:6" hidden="1" x14ac:dyDescent="0.3">
      <c r="A1832">
        <v>2017</v>
      </c>
      <c r="B1832" t="s">
        <v>59</v>
      </c>
      <c r="C1832" t="s">
        <v>9</v>
      </c>
      <c r="D1832" s="1">
        <v>23538</v>
      </c>
      <c r="E1832" s="1">
        <v>476035</v>
      </c>
      <c r="F1832" s="2">
        <v>20142</v>
      </c>
    </row>
    <row r="1833" spans="1:6" hidden="1" x14ac:dyDescent="0.3">
      <c r="A1833">
        <v>2017</v>
      </c>
      <c r="B1833" t="s">
        <v>59</v>
      </c>
      <c r="C1833" t="s">
        <v>10</v>
      </c>
      <c r="D1833" s="1">
        <v>4906</v>
      </c>
      <c r="E1833" s="1">
        <v>74928</v>
      </c>
      <c r="F1833" s="2">
        <v>16382</v>
      </c>
    </row>
    <row r="1834" spans="1:6" hidden="1" x14ac:dyDescent="0.3">
      <c r="A1834">
        <v>2017</v>
      </c>
      <c r="B1834" t="s">
        <v>59</v>
      </c>
      <c r="C1834" t="s">
        <v>11</v>
      </c>
      <c r="D1834" s="1">
        <v>32076</v>
      </c>
      <c r="E1834" s="1">
        <v>610100</v>
      </c>
      <c r="F1834" s="2">
        <v>22930</v>
      </c>
    </row>
    <row r="1835" spans="1:6" hidden="1" x14ac:dyDescent="0.3">
      <c r="A1835">
        <v>2017</v>
      </c>
      <c r="B1835" t="s">
        <v>59</v>
      </c>
      <c r="C1835" t="s">
        <v>12</v>
      </c>
      <c r="D1835" s="1">
        <v>15273</v>
      </c>
      <c r="E1835" s="1">
        <v>308506</v>
      </c>
      <c r="F1835" s="2">
        <v>18223</v>
      </c>
    </row>
    <row r="1836" spans="1:6" hidden="1" x14ac:dyDescent="0.3">
      <c r="A1836">
        <v>2017</v>
      </c>
      <c r="B1836" t="s">
        <v>59</v>
      </c>
      <c r="C1836" t="s">
        <v>13</v>
      </c>
      <c r="D1836" s="1">
        <v>8532</v>
      </c>
      <c r="E1836" s="1">
        <v>143101</v>
      </c>
      <c r="F1836" s="2">
        <v>16280</v>
      </c>
    </row>
    <row r="1837" spans="1:6" hidden="1" x14ac:dyDescent="0.3">
      <c r="A1837">
        <v>2017</v>
      </c>
      <c r="B1837" t="s">
        <v>59</v>
      </c>
      <c r="C1837" t="s">
        <v>14</v>
      </c>
      <c r="D1837" s="1">
        <v>6839</v>
      </c>
      <c r="E1837" s="1">
        <v>128449</v>
      </c>
      <c r="F1837" s="2">
        <v>16257</v>
      </c>
    </row>
    <row r="1838" spans="1:6" hidden="1" x14ac:dyDescent="0.3">
      <c r="A1838">
        <v>2017</v>
      </c>
      <c r="B1838" t="s">
        <v>59</v>
      </c>
      <c r="C1838" t="s">
        <v>15</v>
      </c>
      <c r="D1838" s="1">
        <v>10063</v>
      </c>
      <c r="E1838" s="1">
        <v>196846</v>
      </c>
      <c r="F1838" s="2">
        <v>17160</v>
      </c>
    </row>
    <row r="1839" spans="1:6" hidden="1" x14ac:dyDescent="0.3">
      <c r="A1839">
        <v>2017</v>
      </c>
      <c r="B1839" t="s">
        <v>59</v>
      </c>
      <c r="C1839" t="s">
        <v>16</v>
      </c>
      <c r="D1839" s="1">
        <v>12015</v>
      </c>
      <c r="E1839" s="1">
        <v>233109</v>
      </c>
      <c r="F1839" s="2">
        <v>20623</v>
      </c>
    </row>
    <row r="1840" spans="1:6" hidden="1" x14ac:dyDescent="0.3">
      <c r="A1840">
        <v>2017</v>
      </c>
      <c r="B1840" t="s">
        <v>59</v>
      </c>
      <c r="C1840" t="s">
        <v>17</v>
      </c>
      <c r="D1840" s="1">
        <v>5119</v>
      </c>
      <c r="E1840" s="1">
        <v>67354</v>
      </c>
      <c r="F1840" s="2">
        <v>21119</v>
      </c>
    </row>
    <row r="1841" spans="1:6" hidden="1" x14ac:dyDescent="0.3">
      <c r="A1841">
        <v>2017</v>
      </c>
      <c r="B1841" t="s">
        <v>59</v>
      </c>
      <c r="C1841" t="s">
        <v>18</v>
      </c>
      <c r="D1841" s="1">
        <v>14733</v>
      </c>
      <c r="E1841" s="1">
        <v>280195</v>
      </c>
      <c r="F1841" s="2">
        <v>23436</v>
      </c>
    </row>
    <row r="1842" spans="1:6" hidden="1" x14ac:dyDescent="0.3">
      <c r="A1842">
        <v>2017</v>
      </c>
      <c r="B1842" t="s">
        <v>59</v>
      </c>
      <c r="C1842" t="s">
        <v>19</v>
      </c>
      <c r="D1842" s="1">
        <v>20695</v>
      </c>
      <c r="E1842" s="1">
        <v>369350</v>
      </c>
      <c r="F1842" s="2">
        <v>26779</v>
      </c>
    </row>
    <row r="1843" spans="1:6" hidden="1" x14ac:dyDescent="0.3">
      <c r="A1843">
        <v>2017</v>
      </c>
      <c r="B1843" t="s">
        <v>59</v>
      </c>
      <c r="C1843" t="s">
        <v>20</v>
      </c>
      <c r="D1843" s="1">
        <v>21783</v>
      </c>
      <c r="E1843" s="1">
        <v>431316</v>
      </c>
      <c r="F1843" s="2">
        <v>19834</v>
      </c>
    </row>
    <row r="1844" spans="1:6" hidden="1" x14ac:dyDescent="0.3">
      <c r="A1844">
        <v>2017</v>
      </c>
      <c r="B1844" t="s">
        <v>59</v>
      </c>
      <c r="C1844" t="s">
        <v>21</v>
      </c>
      <c r="D1844" s="1">
        <v>14729</v>
      </c>
      <c r="E1844" s="1">
        <v>270490</v>
      </c>
      <c r="F1844" s="2">
        <v>21386</v>
      </c>
    </row>
    <row r="1845" spans="1:6" hidden="1" x14ac:dyDescent="0.3">
      <c r="A1845">
        <v>2017</v>
      </c>
      <c r="B1845" t="s">
        <v>59</v>
      </c>
      <c r="C1845" t="s">
        <v>22</v>
      </c>
      <c r="D1845" s="1">
        <v>6381</v>
      </c>
      <c r="E1845" s="1">
        <v>134613</v>
      </c>
      <c r="F1845" s="2">
        <v>17011</v>
      </c>
    </row>
    <row r="1846" spans="1:6" hidden="1" x14ac:dyDescent="0.3">
      <c r="A1846">
        <v>2017</v>
      </c>
      <c r="B1846" t="s">
        <v>59</v>
      </c>
      <c r="C1846" t="s">
        <v>23</v>
      </c>
      <c r="D1846" s="1">
        <v>14797</v>
      </c>
      <c r="E1846" s="1">
        <v>303022</v>
      </c>
      <c r="F1846" s="2">
        <v>20276</v>
      </c>
    </row>
    <row r="1847" spans="1:6" hidden="1" x14ac:dyDescent="0.3">
      <c r="A1847">
        <v>2017</v>
      </c>
      <c r="B1847" t="s">
        <v>59</v>
      </c>
      <c r="C1847" t="s">
        <v>24</v>
      </c>
      <c r="D1847" s="1">
        <v>4978</v>
      </c>
      <c r="E1847" s="1">
        <v>64958</v>
      </c>
      <c r="F1847" s="2">
        <v>18625</v>
      </c>
    </row>
    <row r="1848" spans="1:6" hidden="1" x14ac:dyDescent="0.3">
      <c r="A1848">
        <v>2017</v>
      </c>
      <c r="B1848" t="s">
        <v>59</v>
      </c>
      <c r="C1848" t="s">
        <v>25</v>
      </c>
      <c r="D1848" s="1">
        <v>5508</v>
      </c>
      <c r="E1848" s="1">
        <v>91776</v>
      </c>
      <c r="F1848" s="2">
        <v>16253</v>
      </c>
    </row>
    <row r="1849" spans="1:6" hidden="1" x14ac:dyDescent="0.3">
      <c r="A1849">
        <v>2017</v>
      </c>
      <c r="B1849" t="s">
        <v>59</v>
      </c>
      <c r="C1849" t="s">
        <v>26</v>
      </c>
      <c r="D1849" s="1">
        <v>8246</v>
      </c>
      <c r="E1849" s="1">
        <v>348888</v>
      </c>
      <c r="F1849" s="2">
        <v>33048</v>
      </c>
    </row>
    <row r="1850" spans="1:6" hidden="1" x14ac:dyDescent="0.3">
      <c r="A1850">
        <v>2017</v>
      </c>
      <c r="B1850" t="s">
        <v>59</v>
      </c>
      <c r="C1850" t="s">
        <v>27</v>
      </c>
      <c r="D1850" s="1">
        <v>4512</v>
      </c>
      <c r="E1850" s="1">
        <v>70729</v>
      </c>
      <c r="F1850" s="2">
        <v>21058</v>
      </c>
    </row>
    <row r="1851" spans="1:6" hidden="1" x14ac:dyDescent="0.3">
      <c r="A1851">
        <v>2017</v>
      </c>
      <c r="B1851" t="s">
        <v>59</v>
      </c>
      <c r="C1851" t="s">
        <v>28</v>
      </c>
      <c r="D1851" s="1">
        <v>23501</v>
      </c>
      <c r="E1851" s="1">
        <v>372798</v>
      </c>
      <c r="F1851" s="2">
        <v>24851</v>
      </c>
    </row>
    <row r="1852" spans="1:6" hidden="1" x14ac:dyDescent="0.3">
      <c r="A1852">
        <v>2017</v>
      </c>
      <c r="B1852" t="s">
        <v>59</v>
      </c>
      <c r="C1852" t="s">
        <v>29</v>
      </c>
      <c r="D1852" s="1">
        <v>4929</v>
      </c>
      <c r="E1852" s="1">
        <v>96321</v>
      </c>
      <c r="F1852" s="2">
        <v>17901</v>
      </c>
    </row>
    <row r="1853" spans="1:6" hidden="1" x14ac:dyDescent="0.3">
      <c r="A1853">
        <v>2017</v>
      </c>
      <c r="B1853" t="s">
        <v>59</v>
      </c>
      <c r="C1853" t="s">
        <v>30</v>
      </c>
      <c r="D1853" s="1">
        <v>66166</v>
      </c>
      <c r="E1853" s="1">
        <v>944545</v>
      </c>
      <c r="F1853" s="2">
        <v>32365</v>
      </c>
    </row>
    <row r="1854" spans="1:6" hidden="1" x14ac:dyDescent="0.3">
      <c r="A1854">
        <v>2017</v>
      </c>
      <c r="B1854" t="s">
        <v>59</v>
      </c>
      <c r="C1854" t="s">
        <v>31</v>
      </c>
      <c r="D1854" s="1">
        <v>25235</v>
      </c>
      <c r="E1854" s="1">
        <v>493758</v>
      </c>
      <c r="F1854" s="2">
        <v>19111</v>
      </c>
    </row>
    <row r="1855" spans="1:6" hidden="1" x14ac:dyDescent="0.3">
      <c r="A1855">
        <v>2017</v>
      </c>
      <c r="B1855" t="s">
        <v>59</v>
      </c>
      <c r="C1855" t="s">
        <v>32</v>
      </c>
      <c r="D1855" s="1">
        <v>2600</v>
      </c>
      <c r="E1855" s="1">
        <v>39316</v>
      </c>
      <c r="F1855" s="2">
        <v>17400</v>
      </c>
    </row>
    <row r="1856" spans="1:6" hidden="1" x14ac:dyDescent="0.3">
      <c r="A1856">
        <v>2017</v>
      </c>
      <c r="B1856" t="s">
        <v>59</v>
      </c>
      <c r="C1856" t="s">
        <v>33</v>
      </c>
      <c r="D1856" s="1">
        <v>28218</v>
      </c>
      <c r="E1856" s="1">
        <v>560257</v>
      </c>
      <c r="F1856" s="2">
        <v>18856</v>
      </c>
    </row>
    <row r="1857" spans="1:6" hidden="1" x14ac:dyDescent="0.3">
      <c r="A1857">
        <v>2017</v>
      </c>
      <c r="B1857" t="s">
        <v>59</v>
      </c>
      <c r="C1857" t="s">
        <v>34</v>
      </c>
      <c r="D1857" s="1">
        <v>8969</v>
      </c>
      <c r="E1857" s="1">
        <v>167540</v>
      </c>
      <c r="F1857" s="2">
        <v>17729</v>
      </c>
    </row>
    <row r="1858" spans="1:6" hidden="1" x14ac:dyDescent="0.3">
      <c r="A1858">
        <v>2017</v>
      </c>
      <c r="B1858" t="s">
        <v>59</v>
      </c>
      <c r="C1858" t="s">
        <v>35</v>
      </c>
      <c r="D1858" s="1">
        <v>13588</v>
      </c>
      <c r="E1858" s="1">
        <v>205823</v>
      </c>
      <c r="F1858" s="2">
        <v>21379</v>
      </c>
    </row>
    <row r="1859" spans="1:6" hidden="1" x14ac:dyDescent="0.3">
      <c r="A1859">
        <v>2017</v>
      </c>
      <c r="B1859" t="s">
        <v>59</v>
      </c>
      <c r="C1859" t="s">
        <v>36</v>
      </c>
      <c r="D1859" s="1">
        <v>33146</v>
      </c>
      <c r="E1859" s="1">
        <v>566779</v>
      </c>
      <c r="F1859" s="2">
        <v>20389</v>
      </c>
    </row>
    <row r="1860" spans="1:6" hidden="1" x14ac:dyDescent="0.3">
      <c r="A1860">
        <v>2017</v>
      </c>
      <c r="B1860" t="s">
        <v>59</v>
      </c>
      <c r="C1860" t="s">
        <v>37</v>
      </c>
      <c r="D1860" s="1">
        <v>3683</v>
      </c>
      <c r="E1860" s="1">
        <v>58183</v>
      </c>
      <c r="F1860" s="2">
        <v>22353</v>
      </c>
    </row>
    <row r="1861" spans="1:6" hidden="1" x14ac:dyDescent="0.3">
      <c r="A1861">
        <v>2017</v>
      </c>
      <c r="B1861" t="s">
        <v>59</v>
      </c>
      <c r="C1861" t="s">
        <v>38</v>
      </c>
      <c r="D1861" s="1">
        <v>12337</v>
      </c>
      <c r="E1861" s="1">
        <v>254069</v>
      </c>
      <c r="F1861" s="2">
        <v>17885</v>
      </c>
    </row>
    <row r="1862" spans="1:6" hidden="1" x14ac:dyDescent="0.3">
      <c r="A1862">
        <v>2017</v>
      </c>
      <c r="B1862" t="s">
        <v>59</v>
      </c>
      <c r="C1862" t="s">
        <v>39</v>
      </c>
      <c r="D1862" s="1">
        <v>3109</v>
      </c>
      <c r="E1862" s="1">
        <v>46967</v>
      </c>
      <c r="F1862" s="2">
        <v>16460</v>
      </c>
    </row>
    <row r="1863" spans="1:6" hidden="1" x14ac:dyDescent="0.3">
      <c r="A1863">
        <v>2017</v>
      </c>
      <c r="B1863" t="s">
        <v>59</v>
      </c>
      <c r="C1863" t="s">
        <v>40</v>
      </c>
      <c r="D1863" s="1">
        <v>15932</v>
      </c>
      <c r="E1863" s="1">
        <v>328856</v>
      </c>
      <c r="F1863" s="2">
        <v>22398</v>
      </c>
    </row>
    <row r="1864" spans="1:6" hidden="1" x14ac:dyDescent="0.3">
      <c r="A1864">
        <v>2017</v>
      </c>
      <c r="B1864" t="s">
        <v>59</v>
      </c>
      <c r="C1864" t="s">
        <v>41</v>
      </c>
      <c r="D1864" s="1">
        <v>60744</v>
      </c>
      <c r="E1864" s="1">
        <v>1317762</v>
      </c>
      <c r="F1864" s="2">
        <v>21234</v>
      </c>
    </row>
    <row r="1865" spans="1:6" hidden="1" x14ac:dyDescent="0.3">
      <c r="A1865">
        <v>2017</v>
      </c>
      <c r="B1865" t="s">
        <v>59</v>
      </c>
      <c r="C1865" t="s">
        <v>42</v>
      </c>
      <c r="D1865" s="1">
        <v>7068</v>
      </c>
      <c r="E1865" s="1">
        <v>142985</v>
      </c>
      <c r="F1865" s="2">
        <v>19510</v>
      </c>
    </row>
    <row r="1866" spans="1:6" hidden="1" x14ac:dyDescent="0.3">
      <c r="A1866">
        <v>2017</v>
      </c>
      <c r="B1866" t="s">
        <v>59</v>
      </c>
      <c r="C1866" t="s">
        <v>43</v>
      </c>
      <c r="D1866" s="1">
        <v>2266</v>
      </c>
      <c r="E1866" s="1">
        <v>37337</v>
      </c>
      <c r="F1866" s="2">
        <v>22375</v>
      </c>
    </row>
    <row r="1867" spans="1:6" hidden="1" x14ac:dyDescent="0.3">
      <c r="A1867">
        <v>2017</v>
      </c>
      <c r="B1867" t="s">
        <v>59</v>
      </c>
      <c r="C1867" t="s">
        <v>44</v>
      </c>
      <c r="D1867" s="1">
        <v>20269</v>
      </c>
      <c r="E1867" s="1">
        <v>402475</v>
      </c>
      <c r="F1867" s="2">
        <v>20078</v>
      </c>
    </row>
    <row r="1868" spans="1:6" hidden="1" x14ac:dyDescent="0.3">
      <c r="A1868">
        <v>2017</v>
      </c>
      <c r="B1868" t="s">
        <v>59</v>
      </c>
      <c r="C1868" t="s">
        <v>45</v>
      </c>
      <c r="D1868" s="1">
        <v>20065</v>
      </c>
      <c r="E1868" s="1">
        <v>325141</v>
      </c>
      <c r="F1868" s="2">
        <v>24250</v>
      </c>
    </row>
    <row r="1869" spans="1:6" hidden="1" x14ac:dyDescent="0.3">
      <c r="A1869">
        <v>2017</v>
      </c>
      <c r="B1869" t="s">
        <v>59</v>
      </c>
      <c r="C1869" t="s">
        <v>46</v>
      </c>
      <c r="D1869" s="1">
        <v>4646</v>
      </c>
      <c r="E1869" s="1">
        <v>74275</v>
      </c>
      <c r="F1869" s="2">
        <v>17335</v>
      </c>
    </row>
    <row r="1870" spans="1:6" hidden="1" x14ac:dyDescent="0.3">
      <c r="A1870">
        <v>2017</v>
      </c>
      <c r="B1870" t="s">
        <v>59</v>
      </c>
      <c r="C1870" t="s">
        <v>47</v>
      </c>
      <c r="D1870" s="1">
        <v>16599</v>
      </c>
      <c r="E1870" s="1">
        <v>279749</v>
      </c>
      <c r="F1870" s="2">
        <v>17248</v>
      </c>
    </row>
    <row r="1871" spans="1:6" hidden="1" x14ac:dyDescent="0.3">
      <c r="A1871">
        <v>2017</v>
      </c>
      <c r="B1871" t="s">
        <v>59</v>
      </c>
      <c r="C1871" t="s">
        <v>48</v>
      </c>
      <c r="D1871" s="1">
        <v>2355</v>
      </c>
      <c r="E1871" s="1">
        <v>36297</v>
      </c>
      <c r="F1871" s="2">
        <v>19867</v>
      </c>
    </row>
    <row r="1872" spans="1:6" x14ac:dyDescent="0.3">
      <c r="A1872">
        <v>2017</v>
      </c>
      <c r="B1872" t="s">
        <v>60</v>
      </c>
      <c r="C1872" t="s">
        <v>1</v>
      </c>
      <c r="D1872" s="1">
        <v>9603</v>
      </c>
      <c r="E1872" s="1">
        <v>45296</v>
      </c>
      <c r="F1872" s="2">
        <v>36539</v>
      </c>
    </row>
    <row r="1873" spans="1:6" hidden="1" x14ac:dyDescent="0.3">
      <c r="A1873">
        <v>2017</v>
      </c>
      <c r="B1873" t="s">
        <v>60</v>
      </c>
      <c r="C1873" t="s">
        <v>2</v>
      </c>
      <c r="D1873" s="1">
        <v>10297</v>
      </c>
      <c r="E1873" s="1">
        <v>71320</v>
      </c>
      <c r="F1873" s="2">
        <v>37061</v>
      </c>
    </row>
    <row r="1874" spans="1:6" hidden="1" x14ac:dyDescent="0.3">
      <c r="A1874">
        <v>2017</v>
      </c>
      <c r="B1874" t="s">
        <v>60</v>
      </c>
      <c r="C1874" t="s">
        <v>3</v>
      </c>
      <c r="D1874" s="1">
        <v>5315</v>
      </c>
      <c r="E1874" s="1">
        <v>24804</v>
      </c>
      <c r="F1874" s="2">
        <v>33179</v>
      </c>
    </row>
    <row r="1875" spans="1:6" hidden="1" x14ac:dyDescent="0.3">
      <c r="A1875">
        <v>2017</v>
      </c>
      <c r="B1875" t="s">
        <v>60</v>
      </c>
      <c r="C1875" t="s">
        <v>4</v>
      </c>
      <c r="D1875" s="1">
        <v>88470</v>
      </c>
      <c r="E1875" s="1">
        <v>527915</v>
      </c>
      <c r="F1875" s="2">
        <v>40412</v>
      </c>
    </row>
    <row r="1876" spans="1:6" hidden="1" x14ac:dyDescent="0.3">
      <c r="A1876">
        <v>2017</v>
      </c>
      <c r="B1876" t="s">
        <v>60</v>
      </c>
      <c r="C1876" t="s">
        <v>5</v>
      </c>
      <c r="D1876" s="1">
        <v>15777</v>
      </c>
      <c r="E1876" s="1">
        <v>80034</v>
      </c>
      <c r="F1876" s="2">
        <v>39558</v>
      </c>
    </row>
    <row r="1877" spans="1:6" hidden="1" x14ac:dyDescent="0.3">
      <c r="A1877">
        <v>2017</v>
      </c>
      <c r="B1877" t="s">
        <v>60</v>
      </c>
      <c r="C1877" t="s">
        <v>6</v>
      </c>
      <c r="D1877" s="1">
        <v>16529</v>
      </c>
      <c r="E1877" s="1">
        <v>64279</v>
      </c>
      <c r="F1877" s="2">
        <v>33397</v>
      </c>
    </row>
    <row r="1878" spans="1:6" hidden="1" x14ac:dyDescent="0.3">
      <c r="A1878">
        <v>2017</v>
      </c>
      <c r="B1878" t="s">
        <v>60</v>
      </c>
      <c r="C1878" t="s">
        <v>7</v>
      </c>
      <c r="D1878" s="1">
        <v>2003</v>
      </c>
      <c r="E1878" s="1">
        <v>11881</v>
      </c>
      <c r="F1878" s="2">
        <v>33610</v>
      </c>
    </row>
    <row r="1879" spans="1:6" hidden="1" x14ac:dyDescent="0.3">
      <c r="A1879">
        <v>2017</v>
      </c>
      <c r="B1879" t="s">
        <v>60</v>
      </c>
      <c r="C1879" t="s">
        <v>8</v>
      </c>
      <c r="D1879" s="1">
        <v>54928</v>
      </c>
      <c r="E1879" s="1">
        <v>273903</v>
      </c>
      <c r="F1879" s="2">
        <v>35319</v>
      </c>
    </row>
    <row r="1880" spans="1:6" hidden="1" x14ac:dyDescent="0.3">
      <c r="A1880">
        <v>2017</v>
      </c>
      <c r="B1880" t="s">
        <v>60</v>
      </c>
      <c r="C1880" t="s">
        <v>9</v>
      </c>
      <c r="D1880" s="1">
        <v>18097</v>
      </c>
      <c r="E1880" s="1">
        <v>106445</v>
      </c>
      <c r="F1880" s="2">
        <v>35520</v>
      </c>
    </row>
    <row r="1881" spans="1:6" hidden="1" x14ac:dyDescent="0.3">
      <c r="A1881">
        <v>2017</v>
      </c>
      <c r="B1881" t="s">
        <v>60</v>
      </c>
      <c r="C1881" t="s">
        <v>10</v>
      </c>
      <c r="D1881" s="1">
        <v>3888</v>
      </c>
      <c r="E1881" s="1">
        <v>17915</v>
      </c>
      <c r="F1881" s="2">
        <v>30056</v>
      </c>
    </row>
    <row r="1882" spans="1:6" hidden="1" x14ac:dyDescent="0.3">
      <c r="A1882">
        <v>2017</v>
      </c>
      <c r="B1882" t="s">
        <v>60</v>
      </c>
      <c r="C1882" t="s">
        <v>11</v>
      </c>
      <c r="D1882" s="1">
        <v>39500</v>
      </c>
      <c r="E1882" s="1">
        <v>206494</v>
      </c>
      <c r="F1882" s="2">
        <v>41240</v>
      </c>
    </row>
    <row r="1883" spans="1:6" hidden="1" x14ac:dyDescent="0.3">
      <c r="A1883">
        <v>2017</v>
      </c>
      <c r="B1883" t="s">
        <v>60</v>
      </c>
      <c r="C1883" t="s">
        <v>12</v>
      </c>
      <c r="D1883" s="1">
        <v>13113</v>
      </c>
      <c r="E1883" s="1">
        <v>86944</v>
      </c>
      <c r="F1883" s="2">
        <v>31882</v>
      </c>
    </row>
    <row r="1884" spans="1:6" hidden="1" x14ac:dyDescent="0.3">
      <c r="A1884">
        <v>2017</v>
      </c>
      <c r="B1884" t="s">
        <v>60</v>
      </c>
      <c r="C1884" t="s">
        <v>13</v>
      </c>
      <c r="D1884" s="1">
        <v>8710</v>
      </c>
      <c r="E1884" s="1">
        <v>42498</v>
      </c>
      <c r="F1884" s="2">
        <v>33069</v>
      </c>
    </row>
    <row r="1885" spans="1:6" hidden="1" x14ac:dyDescent="0.3">
      <c r="A1885">
        <v>2017</v>
      </c>
      <c r="B1885" t="s">
        <v>60</v>
      </c>
      <c r="C1885" t="s">
        <v>14</v>
      </c>
      <c r="D1885" s="1">
        <v>6031</v>
      </c>
      <c r="E1885" s="1">
        <v>33578</v>
      </c>
      <c r="F1885" s="2">
        <v>33575</v>
      </c>
    </row>
    <row r="1886" spans="1:6" hidden="1" x14ac:dyDescent="0.3">
      <c r="A1886">
        <v>2017</v>
      </c>
      <c r="B1886" t="s">
        <v>60</v>
      </c>
      <c r="C1886" t="s">
        <v>15</v>
      </c>
      <c r="D1886" s="1">
        <v>10912</v>
      </c>
      <c r="E1886" s="1">
        <v>46382</v>
      </c>
      <c r="F1886" s="2">
        <v>32330</v>
      </c>
    </row>
    <row r="1887" spans="1:6" hidden="1" x14ac:dyDescent="0.3">
      <c r="A1887">
        <v>2017</v>
      </c>
      <c r="B1887" t="s">
        <v>60</v>
      </c>
      <c r="C1887" t="s">
        <v>16</v>
      </c>
      <c r="D1887" s="1">
        <v>9250</v>
      </c>
      <c r="E1887" s="1">
        <v>45963</v>
      </c>
      <c r="F1887" s="2">
        <v>36468</v>
      </c>
    </row>
    <row r="1888" spans="1:6" hidden="1" x14ac:dyDescent="0.3">
      <c r="A1888">
        <v>2017</v>
      </c>
      <c r="B1888" t="s">
        <v>60</v>
      </c>
      <c r="C1888" t="s">
        <v>17</v>
      </c>
      <c r="D1888" s="1">
        <v>4028</v>
      </c>
      <c r="E1888" s="1">
        <v>17774</v>
      </c>
      <c r="F1888" s="2">
        <v>32993</v>
      </c>
    </row>
    <row r="1889" spans="1:6" hidden="1" x14ac:dyDescent="0.3">
      <c r="A1889">
        <v>2017</v>
      </c>
      <c r="B1889" t="s">
        <v>60</v>
      </c>
      <c r="C1889" t="s">
        <v>18</v>
      </c>
      <c r="D1889" s="1">
        <v>19506</v>
      </c>
      <c r="E1889" s="1">
        <v>91492</v>
      </c>
      <c r="F1889" s="2">
        <v>41793</v>
      </c>
    </row>
    <row r="1890" spans="1:6" hidden="1" x14ac:dyDescent="0.3">
      <c r="A1890">
        <v>2017</v>
      </c>
      <c r="B1890" t="s">
        <v>60</v>
      </c>
      <c r="C1890" t="s">
        <v>19</v>
      </c>
      <c r="D1890" s="1">
        <v>21677</v>
      </c>
      <c r="E1890" s="1">
        <v>118160</v>
      </c>
      <c r="F1890" s="2">
        <v>37032</v>
      </c>
    </row>
    <row r="1891" spans="1:6" hidden="1" x14ac:dyDescent="0.3">
      <c r="A1891">
        <v>2017</v>
      </c>
      <c r="B1891" t="s">
        <v>60</v>
      </c>
      <c r="C1891" t="s">
        <v>20</v>
      </c>
      <c r="D1891" s="1">
        <v>29930</v>
      </c>
      <c r="E1891" s="1">
        <v>137568</v>
      </c>
      <c r="F1891" s="2">
        <v>32157</v>
      </c>
    </row>
    <row r="1892" spans="1:6" hidden="1" x14ac:dyDescent="0.3">
      <c r="A1892">
        <v>2017</v>
      </c>
      <c r="B1892" t="s">
        <v>60</v>
      </c>
      <c r="C1892" t="s">
        <v>21</v>
      </c>
      <c r="D1892" s="1">
        <v>16226</v>
      </c>
      <c r="E1892" s="1">
        <v>90138</v>
      </c>
      <c r="F1892" s="2">
        <v>33237</v>
      </c>
    </row>
    <row r="1893" spans="1:6" hidden="1" x14ac:dyDescent="0.3">
      <c r="A1893">
        <v>2017</v>
      </c>
      <c r="B1893" t="s">
        <v>60</v>
      </c>
      <c r="C1893" t="s">
        <v>22</v>
      </c>
      <c r="D1893" s="1">
        <v>4726</v>
      </c>
      <c r="E1893" s="1">
        <v>21154</v>
      </c>
      <c r="F1893" s="2">
        <v>33958</v>
      </c>
    </row>
    <row r="1894" spans="1:6" hidden="1" x14ac:dyDescent="0.3">
      <c r="A1894">
        <v>2017</v>
      </c>
      <c r="B1894" t="s">
        <v>60</v>
      </c>
      <c r="C1894" t="s">
        <v>23</v>
      </c>
      <c r="D1894" s="1">
        <v>13734</v>
      </c>
      <c r="E1894" s="1">
        <v>76037</v>
      </c>
      <c r="F1894" s="2">
        <v>32705</v>
      </c>
    </row>
    <row r="1895" spans="1:6" hidden="1" x14ac:dyDescent="0.3">
      <c r="A1895">
        <v>2017</v>
      </c>
      <c r="B1895" t="s">
        <v>60</v>
      </c>
      <c r="C1895" t="s">
        <v>24</v>
      </c>
      <c r="D1895" s="1">
        <v>4094</v>
      </c>
      <c r="E1895" s="1">
        <v>17909</v>
      </c>
      <c r="F1895" s="2">
        <v>29177</v>
      </c>
    </row>
    <row r="1896" spans="1:6" hidden="1" x14ac:dyDescent="0.3">
      <c r="A1896">
        <v>2017</v>
      </c>
      <c r="B1896" t="s">
        <v>60</v>
      </c>
      <c r="C1896" t="s">
        <v>25</v>
      </c>
      <c r="D1896" s="1">
        <v>4671</v>
      </c>
      <c r="E1896" s="1">
        <v>25082</v>
      </c>
      <c r="F1896" s="2">
        <v>31310</v>
      </c>
    </row>
    <row r="1897" spans="1:6" hidden="1" x14ac:dyDescent="0.3">
      <c r="A1897">
        <v>2017</v>
      </c>
      <c r="B1897" t="s">
        <v>60</v>
      </c>
      <c r="C1897" t="s">
        <v>26</v>
      </c>
      <c r="D1897" s="1">
        <v>4959</v>
      </c>
      <c r="E1897" s="1">
        <v>33667</v>
      </c>
      <c r="F1897" s="2">
        <v>36336</v>
      </c>
    </row>
    <row r="1898" spans="1:6" hidden="1" x14ac:dyDescent="0.3">
      <c r="A1898">
        <v>2017</v>
      </c>
      <c r="B1898" t="s">
        <v>60</v>
      </c>
      <c r="C1898" t="s">
        <v>27</v>
      </c>
      <c r="D1898" s="1">
        <v>3871</v>
      </c>
      <c r="E1898" s="1">
        <v>20493</v>
      </c>
      <c r="F1898" s="2">
        <v>36646</v>
      </c>
    </row>
    <row r="1899" spans="1:6" hidden="1" x14ac:dyDescent="0.3">
      <c r="A1899">
        <v>2017</v>
      </c>
      <c r="B1899" t="s">
        <v>60</v>
      </c>
      <c r="C1899" t="s">
        <v>28</v>
      </c>
      <c r="D1899" s="1">
        <v>25881</v>
      </c>
      <c r="E1899" s="1">
        <v>136480</v>
      </c>
      <c r="F1899" s="2">
        <v>35059</v>
      </c>
    </row>
    <row r="1900" spans="1:6" hidden="1" x14ac:dyDescent="0.3">
      <c r="A1900">
        <v>2017</v>
      </c>
      <c r="B1900" t="s">
        <v>60</v>
      </c>
      <c r="C1900" t="s">
        <v>29</v>
      </c>
      <c r="D1900" s="1">
        <v>3961</v>
      </c>
      <c r="E1900" s="1">
        <v>20593</v>
      </c>
      <c r="F1900" s="2">
        <v>32578</v>
      </c>
    </row>
    <row r="1901" spans="1:6" hidden="1" x14ac:dyDescent="0.3">
      <c r="A1901">
        <v>2017</v>
      </c>
      <c r="B1901" t="s">
        <v>60</v>
      </c>
      <c r="C1901" t="s">
        <v>30</v>
      </c>
      <c r="D1901" s="1">
        <v>74536</v>
      </c>
      <c r="E1901" s="1">
        <v>369805</v>
      </c>
      <c r="F1901" s="2">
        <v>40436</v>
      </c>
    </row>
    <row r="1902" spans="1:6" hidden="1" x14ac:dyDescent="0.3">
      <c r="A1902">
        <v>2017</v>
      </c>
      <c r="B1902" t="s">
        <v>60</v>
      </c>
      <c r="C1902" t="s">
        <v>31</v>
      </c>
      <c r="D1902" s="1">
        <v>23024</v>
      </c>
      <c r="E1902" s="1">
        <v>107404</v>
      </c>
      <c r="F1902" s="2">
        <v>33978</v>
      </c>
    </row>
    <row r="1903" spans="1:6" hidden="1" x14ac:dyDescent="0.3">
      <c r="A1903">
        <v>2017</v>
      </c>
      <c r="B1903" t="s">
        <v>60</v>
      </c>
      <c r="C1903" t="s">
        <v>32</v>
      </c>
      <c r="D1903" s="1">
        <v>2040</v>
      </c>
      <c r="E1903" s="1">
        <v>12231</v>
      </c>
      <c r="F1903" s="2">
        <v>34167</v>
      </c>
    </row>
    <row r="1904" spans="1:6" hidden="1" x14ac:dyDescent="0.3">
      <c r="A1904">
        <v>2017</v>
      </c>
      <c r="B1904" t="s">
        <v>60</v>
      </c>
      <c r="C1904" t="s">
        <v>33</v>
      </c>
      <c r="D1904" s="1">
        <v>23601</v>
      </c>
      <c r="E1904" s="1">
        <v>155257</v>
      </c>
      <c r="F1904" s="2">
        <v>33039</v>
      </c>
    </row>
    <row r="1905" spans="1:6" hidden="1" x14ac:dyDescent="0.3">
      <c r="A1905">
        <v>2017</v>
      </c>
      <c r="B1905" t="s">
        <v>60</v>
      </c>
      <c r="C1905" t="s">
        <v>34</v>
      </c>
      <c r="D1905" s="1">
        <v>6751</v>
      </c>
      <c r="E1905" s="1">
        <v>35772</v>
      </c>
      <c r="F1905" s="2">
        <v>34306</v>
      </c>
    </row>
    <row r="1906" spans="1:6" hidden="1" x14ac:dyDescent="0.3">
      <c r="A1906">
        <v>2017</v>
      </c>
      <c r="B1906" t="s">
        <v>60</v>
      </c>
      <c r="C1906" t="s">
        <v>35</v>
      </c>
      <c r="D1906" s="1">
        <v>22753</v>
      </c>
      <c r="E1906" s="1">
        <v>77028</v>
      </c>
      <c r="F1906" s="2">
        <v>31901</v>
      </c>
    </row>
    <row r="1907" spans="1:6" hidden="1" x14ac:dyDescent="0.3">
      <c r="A1907">
        <v>2017</v>
      </c>
      <c r="B1907" t="s">
        <v>60</v>
      </c>
      <c r="C1907" t="s">
        <v>36</v>
      </c>
      <c r="D1907" s="1">
        <v>32259</v>
      </c>
      <c r="E1907" s="1">
        <v>197527</v>
      </c>
      <c r="F1907" s="2">
        <v>32593</v>
      </c>
    </row>
    <row r="1908" spans="1:6" hidden="1" x14ac:dyDescent="0.3">
      <c r="A1908">
        <v>2017</v>
      </c>
      <c r="B1908" t="s">
        <v>60</v>
      </c>
      <c r="C1908" t="s">
        <v>37</v>
      </c>
      <c r="D1908" s="1">
        <v>3395</v>
      </c>
      <c r="E1908" s="1">
        <v>17959</v>
      </c>
      <c r="F1908" s="2">
        <v>32566</v>
      </c>
    </row>
    <row r="1909" spans="1:6" hidden="1" x14ac:dyDescent="0.3">
      <c r="A1909">
        <v>2017</v>
      </c>
      <c r="B1909" t="s">
        <v>60</v>
      </c>
      <c r="C1909" t="s">
        <v>38</v>
      </c>
      <c r="D1909" s="1">
        <v>11490</v>
      </c>
      <c r="E1909" s="1">
        <v>51779</v>
      </c>
      <c r="F1909" s="2">
        <v>32842</v>
      </c>
    </row>
    <row r="1910" spans="1:6" hidden="1" x14ac:dyDescent="0.3">
      <c r="A1910">
        <v>2017</v>
      </c>
      <c r="B1910" t="s">
        <v>60</v>
      </c>
      <c r="C1910" t="s">
        <v>39</v>
      </c>
      <c r="D1910" s="1">
        <v>2171</v>
      </c>
      <c r="E1910" s="1">
        <v>11078</v>
      </c>
      <c r="F1910" s="2">
        <v>31403</v>
      </c>
    </row>
    <row r="1911" spans="1:6" hidden="1" x14ac:dyDescent="0.3">
      <c r="A1911">
        <v>2017</v>
      </c>
      <c r="B1911" t="s">
        <v>60</v>
      </c>
      <c r="C1911" t="s">
        <v>40</v>
      </c>
      <c r="D1911" s="1">
        <v>14618</v>
      </c>
      <c r="E1911" s="1">
        <v>76045</v>
      </c>
      <c r="F1911" s="2">
        <v>34443</v>
      </c>
    </row>
    <row r="1912" spans="1:6" hidden="1" x14ac:dyDescent="0.3">
      <c r="A1912">
        <v>2017</v>
      </c>
      <c r="B1912" t="s">
        <v>60</v>
      </c>
      <c r="C1912" t="s">
        <v>41</v>
      </c>
      <c r="D1912" s="1">
        <v>56060</v>
      </c>
      <c r="E1912" s="1">
        <v>328026</v>
      </c>
      <c r="F1912" s="2">
        <v>37841</v>
      </c>
    </row>
    <row r="1913" spans="1:6" hidden="1" x14ac:dyDescent="0.3">
      <c r="A1913">
        <v>2017</v>
      </c>
      <c r="B1913" t="s">
        <v>60</v>
      </c>
      <c r="C1913" t="s">
        <v>42</v>
      </c>
      <c r="D1913" s="1">
        <v>6084</v>
      </c>
      <c r="E1913" s="1">
        <v>35143</v>
      </c>
      <c r="F1913" s="2">
        <v>34421</v>
      </c>
    </row>
    <row r="1914" spans="1:6" hidden="1" x14ac:dyDescent="0.3">
      <c r="A1914">
        <v>2017</v>
      </c>
      <c r="B1914" t="s">
        <v>60</v>
      </c>
      <c r="C1914" t="s">
        <v>43</v>
      </c>
      <c r="D1914" s="1">
        <v>1958</v>
      </c>
      <c r="E1914" s="1">
        <v>8658</v>
      </c>
      <c r="F1914" s="2">
        <v>34757</v>
      </c>
    </row>
    <row r="1915" spans="1:6" hidden="1" x14ac:dyDescent="0.3">
      <c r="A1915">
        <v>2017</v>
      </c>
      <c r="B1915" t="s">
        <v>60</v>
      </c>
      <c r="C1915" t="s">
        <v>44</v>
      </c>
      <c r="D1915" s="1">
        <v>32154</v>
      </c>
      <c r="E1915" s="1">
        <v>141985</v>
      </c>
      <c r="F1915" s="2">
        <v>42290</v>
      </c>
    </row>
    <row r="1916" spans="1:6" hidden="1" x14ac:dyDescent="0.3">
      <c r="A1916">
        <v>2017</v>
      </c>
      <c r="B1916" t="s">
        <v>60</v>
      </c>
      <c r="C1916" t="s">
        <v>45</v>
      </c>
      <c r="D1916" s="1">
        <v>19701</v>
      </c>
      <c r="E1916" s="1">
        <v>97492</v>
      </c>
      <c r="F1916" s="2">
        <v>38822</v>
      </c>
    </row>
    <row r="1917" spans="1:6" hidden="1" x14ac:dyDescent="0.3">
      <c r="A1917">
        <v>2017</v>
      </c>
      <c r="B1917" t="s">
        <v>60</v>
      </c>
      <c r="C1917" t="s">
        <v>46</v>
      </c>
      <c r="D1917" s="1">
        <v>5237</v>
      </c>
      <c r="E1917" s="1">
        <v>19979</v>
      </c>
      <c r="F1917" s="2">
        <v>29927</v>
      </c>
    </row>
    <row r="1918" spans="1:6" hidden="1" x14ac:dyDescent="0.3">
      <c r="A1918">
        <v>2017</v>
      </c>
      <c r="B1918" t="s">
        <v>60</v>
      </c>
      <c r="C1918" t="s">
        <v>47</v>
      </c>
      <c r="D1918" s="1">
        <v>14001</v>
      </c>
      <c r="E1918" s="1">
        <v>84153</v>
      </c>
      <c r="F1918" s="2">
        <v>29242</v>
      </c>
    </row>
    <row r="1919" spans="1:6" hidden="1" x14ac:dyDescent="0.3">
      <c r="A1919">
        <v>2017</v>
      </c>
      <c r="B1919" t="s">
        <v>60</v>
      </c>
      <c r="C1919" t="s">
        <v>48</v>
      </c>
      <c r="D1919" s="1">
        <v>1656</v>
      </c>
      <c r="E1919" s="1">
        <v>7231</v>
      </c>
      <c r="F1919" s="2">
        <v>35035</v>
      </c>
    </row>
  </sheetData>
  <autoFilter ref="A1:F1919" xr:uid="{F7E52F2C-F2D3-4F44-815D-AF8D50250408}">
    <filterColumn colId="2">
      <filters>
        <filter val="Alabama"/>
      </filters>
    </filterColumn>
  </autoFilter>
  <customSheetViews>
    <customSheetView guid="{A1F01C08-243B-48FC-94A8-F102AEB1706D}">
      <selection activeCell="F150" sqref="F150"/>
      <pageMargins left="0.7" right="0.7" top="0.75" bottom="0.75" header="0.3" footer="0.3"/>
      <pageSetup orientation="portrait" r:id="rId1"/>
    </customSheetView>
    <customSheetView guid="{948164EF-B902-4A6C-8E3C-A935061C5153}" state="hidden">
      <selection activeCell="F150" sqref="F150"/>
      <pageMargins left="0.7" right="0.7" top="0.75" bottom="0.75" header="0.3" footer="0.3"/>
      <pageSetup orientation="portrait" r:id="rId2"/>
    </customSheetView>
  </customSheetView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548B6-8C8B-4EDC-9720-501AE4902CAA}">
  <dimension ref="A1:AG50"/>
  <sheetViews>
    <sheetView workbookViewId="0">
      <selection activeCell="E2" sqref="E2:E1920"/>
    </sheetView>
  </sheetViews>
  <sheetFormatPr defaultRowHeight="14.4" x14ac:dyDescent="0.3"/>
  <cols>
    <col min="1" max="2" width="21.109375" bestFit="1" customWidth="1"/>
    <col min="4" max="4" width="23.77734375" bestFit="1" customWidth="1"/>
    <col min="5" max="5" width="19.6640625" customWidth="1"/>
    <col min="6" max="6" width="17.33203125" customWidth="1"/>
    <col min="8" max="8" width="23.77734375" bestFit="1" customWidth="1"/>
    <col min="9" max="9" width="17.21875" bestFit="1" customWidth="1"/>
    <col min="12" max="12" width="13.6640625" customWidth="1"/>
    <col min="13" max="13" width="15.44140625" customWidth="1"/>
    <col min="15" max="15" width="21.109375" bestFit="1" customWidth="1"/>
    <col min="16" max="16" width="19.88671875" customWidth="1"/>
    <col min="17" max="17" width="12.109375" bestFit="1" customWidth="1"/>
    <col min="18" max="18" width="22.33203125" bestFit="1" customWidth="1"/>
    <col min="19" max="19" width="15.6640625" bestFit="1" customWidth="1"/>
    <col min="20" max="20" width="19.33203125" customWidth="1"/>
    <col min="21" max="21" width="12.109375" bestFit="1" customWidth="1"/>
    <col min="31" max="31" width="17.109375" bestFit="1" customWidth="1"/>
  </cols>
  <sheetData>
    <row r="1" spans="1:33" s="16" customFormat="1" ht="18" x14ac:dyDescent="0.35">
      <c r="A1" s="15" t="s">
        <v>64</v>
      </c>
      <c r="B1" s="15"/>
      <c r="D1" s="17" t="s">
        <v>68</v>
      </c>
      <c r="E1" s="17"/>
      <c r="F1" s="17"/>
      <c r="H1" s="18" t="s">
        <v>69</v>
      </c>
      <c r="I1" s="18"/>
      <c r="K1" s="25" t="s">
        <v>73</v>
      </c>
      <c r="L1" s="25"/>
      <c r="M1" s="25"/>
      <c r="O1" s="26" t="s">
        <v>74</v>
      </c>
      <c r="P1" s="26"/>
      <c r="Q1" s="26"/>
      <c r="R1" s="26"/>
      <c r="S1" s="26"/>
      <c r="T1" s="26"/>
    </row>
    <row r="2" spans="1:33" s="12" customFormat="1" ht="15.6" x14ac:dyDescent="0.3">
      <c r="A2" s="11" t="s">
        <v>49</v>
      </c>
      <c r="B2" s="11" t="s">
        <v>65</v>
      </c>
      <c r="D2" s="11" t="s">
        <v>49</v>
      </c>
      <c r="E2" s="13" t="s">
        <v>63</v>
      </c>
      <c r="F2" s="13" t="s">
        <v>65</v>
      </c>
      <c r="H2" s="11" t="s">
        <v>49</v>
      </c>
      <c r="I2" s="14" t="s">
        <v>62</v>
      </c>
      <c r="K2" s="11" t="s">
        <v>50</v>
      </c>
      <c r="L2" s="13" t="s">
        <v>72</v>
      </c>
      <c r="M2" s="14" t="s">
        <v>62</v>
      </c>
      <c r="O2" s="21" t="s">
        <v>0</v>
      </c>
      <c r="P2" s="14" t="s">
        <v>62</v>
      </c>
      <c r="Q2" s="21" t="s">
        <v>75</v>
      </c>
      <c r="R2" s="14" t="s">
        <v>76</v>
      </c>
      <c r="S2" s="13" t="s">
        <v>77</v>
      </c>
      <c r="T2" s="24" t="str">
        <f>B18</f>
        <v>Average Wages</v>
      </c>
    </row>
    <row r="3" spans="1:33" x14ac:dyDescent="0.3">
      <c r="A3" s="6" t="s">
        <v>57</v>
      </c>
      <c r="B3" s="6" t="str">
        <f>Dashboard!$B$6</f>
        <v>Business Services</v>
      </c>
      <c r="D3" s="6" t="s">
        <v>53</v>
      </c>
      <c r="E3" s="7">
        <f>AVERAGEIFS(Data!F:F,Data!B:B,D3, Data!A:A,'Data Prep'!$B$15)</f>
        <v>93586.333333333328</v>
      </c>
      <c r="F3" s="7">
        <f>IF(D3=$B$3,E3,0)</f>
        <v>0</v>
      </c>
      <c r="H3" s="6" t="s">
        <v>54</v>
      </c>
      <c r="I3" s="8">
        <f>SUMIFS(Data!E:E, Data!B:B, H3, Data!A:A, 'Data Prep'!$B$15)</f>
        <v>26277342</v>
      </c>
      <c r="K3" s="10">
        <v>2017</v>
      </c>
      <c r="L3" s="7">
        <f xml:space="preserve"> AVERAGEIFS(Data!F:F,Data!B:B,'Data Prep'!$B$3,Data!A:A,'Data Prep'!K3)</f>
        <v>64714.4375</v>
      </c>
      <c r="M3" s="9">
        <f>SUMIFS(Data!E:E,Data!B:B,'Data Prep'!$B$3,Data!A:A,'Data Prep'!K3)</f>
        <v>20063464</v>
      </c>
      <c r="O3" s="22" t="str" cm="1">
        <f t="array" ref="O3:O50">_xlfn.UNIQUE(Data!C194:C1679)</f>
        <v>Alabama</v>
      </c>
      <c r="P3" s="8">
        <f>SUMIFS(Data!E:E,Data!B:B,'Data Prep'!$B$3,Data!A:A,'Data Prep'!$B$15,Data!C:C,'Data Prep'!O3)</f>
        <v>242419</v>
      </c>
      <c r="Q3" s="22" vm="1">
        <v>5024279</v>
      </c>
      <c r="R3" s="20">
        <f>(P3/Q3)*1000</f>
        <v>48.249510029200209</v>
      </c>
      <c r="S3" s="19">
        <f>AVERAGEIFS(Data!F:F,Data!B:B,'Data Prep'!$B$3,Data!C:C,'Data Prep'!O3,Data!A:A,'Data Prep'!$B$15)</f>
        <v>62111</v>
      </c>
      <c r="T3" s="23">
        <f>IF($T$2=$S$2,-S3,R3)</f>
        <v>-62111</v>
      </c>
      <c r="AE3" t="e" vm="2">
        <v>#VALUE!</v>
      </c>
      <c r="AF3" cm="1" vm="1">
        <f t="array" aca="1" ref="AF3" ca="1">_FV(AE3,"Population")</f>
        <v>5024279</v>
      </c>
      <c r="AG3" t="str" cm="1">
        <f t="array" aca="1" ref="AG3" ca="1">_FV(AE3,"Abbreviation")</f>
        <v>US-AL</v>
      </c>
    </row>
    <row r="4" spans="1:33" x14ac:dyDescent="0.3">
      <c r="A4" s="6" t="s">
        <v>51</v>
      </c>
      <c r="B4" s="6"/>
      <c r="D4" s="6" t="s">
        <v>56</v>
      </c>
      <c r="E4" s="7">
        <f>AVERAGEIFS(Data!F:F,Data!B:B,D4, Data!A:A,'Data Prep'!$B$15)</f>
        <v>90040.666666666672</v>
      </c>
      <c r="F4" s="7">
        <f t="shared" ref="F4:F12" si="0">IF(D4=$B$3,E4,0)</f>
        <v>0</v>
      </c>
      <c r="H4" s="6" t="s">
        <v>58</v>
      </c>
      <c r="I4" s="8">
        <f>SUMIFS(Data!E:E, Data!B:B, H4, Data!A:A, 'Data Prep'!$B$15)</f>
        <v>22035033</v>
      </c>
      <c r="K4" s="10">
        <v>2018</v>
      </c>
      <c r="L4" s="7">
        <f xml:space="preserve"> AVERAGEIFS(Data!F:F,Data!B:B,'Data Prep'!$B$3,Data!A:A,'Data Prep'!K4)</f>
        <v>66836.25</v>
      </c>
      <c r="M4" s="9">
        <f>SUMIFS(Data!E:E,Data!B:B,'Data Prep'!$B$3,Data!A:A,'Data Prep'!K4)</f>
        <v>20594171</v>
      </c>
      <c r="O4" s="22" t="str">
        <v>Arizona</v>
      </c>
      <c r="P4" s="8">
        <f>SUMIFS(Data!E:E,Data!B:B,'Data Prep'!$B$3,Data!A:A,'Data Prep'!$B$15,Data!C:C,'Data Prep'!O4)</f>
        <v>431379</v>
      </c>
      <c r="Q4" s="22" vm="3">
        <v>7151502</v>
      </c>
      <c r="R4" s="20">
        <f t="shared" ref="R4:R50" si="1">(P4/Q4)*1000</f>
        <v>60.320055842814561</v>
      </c>
      <c r="S4" s="19">
        <f>AVERAGEIFS(Data!F:F,Data!B:B,'Data Prep'!$B$3,Data!C:C,'Data Prep'!O4,Data!A:A,'Data Prep'!$B$15)</f>
        <v>63180</v>
      </c>
      <c r="T4" s="23">
        <f t="shared" ref="T4:T50" si="2">IF($T$2=$S$2,-S4,R4)</f>
        <v>-63180</v>
      </c>
      <c r="AE4" t="e" vm="4">
        <v>#VALUE!</v>
      </c>
      <c r="AF4" cm="1" vm="3">
        <f t="array" aca="1" ref="AF4" ca="1">_FV(AE4,"Population")</f>
        <v>7151502</v>
      </c>
      <c r="AG4" t="str" cm="1">
        <f t="array" aca="1" ref="AG4" ca="1">_FV(AE4,"Abbreviation")</f>
        <v>US-AZ</v>
      </c>
    </row>
    <row r="5" spans="1:33" x14ac:dyDescent="0.3">
      <c r="A5" s="6" t="s">
        <v>58</v>
      </c>
      <c r="B5" s="6"/>
      <c r="D5" s="6" t="s">
        <v>57</v>
      </c>
      <c r="E5" s="7">
        <f>AVERAGEIFS(Data!F:F,Data!B:B,D5, Data!A:A,'Data Prep'!$B$15)</f>
        <v>74713.0625</v>
      </c>
      <c r="F5" s="7">
        <f t="shared" si="0"/>
        <v>74713.0625</v>
      </c>
      <c r="H5" s="6" t="s">
        <v>57</v>
      </c>
      <c r="I5" s="8">
        <f>SUMIFS(Data!E:E, Data!B:B, H5, Data!A:A, 'Data Prep'!$B$15)</f>
        <v>20065896</v>
      </c>
      <c r="K5" s="10">
        <v>2019</v>
      </c>
      <c r="L5" s="7">
        <f xml:space="preserve"> AVERAGEIFS(Data!F:F,Data!B:B,'Data Prep'!$B$3,Data!A:A,'Data Prep'!K5)</f>
        <v>69592.166666666672</v>
      </c>
      <c r="M5" s="9">
        <f>SUMIFS(Data!E:E,Data!B:B,'Data Prep'!$B$3,Data!A:A,'Data Prep'!K5)</f>
        <v>20961286</v>
      </c>
      <c r="O5" s="22" t="str">
        <v>Arkansas</v>
      </c>
      <c r="P5" s="8">
        <f>SUMIFS(Data!E:E,Data!B:B,'Data Prep'!$B$3,Data!A:A,'Data Prep'!$B$15,Data!C:C,'Data Prep'!O5)</f>
        <v>139300</v>
      </c>
      <c r="Q5" s="22" vm="5">
        <v>3011524</v>
      </c>
      <c r="R5" s="20">
        <f t="shared" si="1"/>
        <v>46.255649963274408</v>
      </c>
      <c r="S5" s="19">
        <f>AVERAGEIFS(Data!F:F,Data!B:B,'Data Prep'!$B$3,Data!C:C,'Data Prep'!O5,Data!A:A,'Data Prep'!$B$15)</f>
        <v>68067</v>
      </c>
      <c r="T5" s="23">
        <f t="shared" si="2"/>
        <v>-68067</v>
      </c>
      <c r="AE5" t="e" vm="6">
        <v>#VALUE!</v>
      </c>
      <c r="AF5" cm="1" vm="5">
        <f t="array" aca="1" ref="AF5" ca="1">_FV(AE5,"Population")</f>
        <v>3011524</v>
      </c>
      <c r="AG5" t="str" cm="1">
        <f t="array" aca="1" ref="AG5" ca="1">_FV(AE5,"Abbreviation")</f>
        <v>US-AR</v>
      </c>
    </row>
    <row r="6" spans="1:33" x14ac:dyDescent="0.3">
      <c r="A6" s="6" t="s">
        <v>56</v>
      </c>
      <c r="B6" s="6"/>
      <c r="D6" s="6" t="s">
        <v>52</v>
      </c>
      <c r="E6" s="7">
        <f>AVERAGEIFS(Data!F:F,Data!B:B,D6, Data!A:A,'Data Prep'!$B$15)</f>
        <v>68427.875</v>
      </c>
      <c r="F6" s="7">
        <f t="shared" si="0"/>
        <v>0</v>
      </c>
      <c r="H6" s="6" t="s">
        <v>59</v>
      </c>
      <c r="I6" s="8">
        <f>SUMIFS(Data!E:E, Data!B:B, H6, Data!A:A, 'Data Prep'!$B$15)</f>
        <v>12649500</v>
      </c>
      <c r="K6" s="10">
        <v>2020</v>
      </c>
      <c r="L6" s="7">
        <f xml:space="preserve"> AVERAGEIFS(Data!F:F,Data!B:B,'Data Prep'!$B$3,Data!A:A,'Data Prep'!K6)</f>
        <v>74713.0625</v>
      </c>
      <c r="M6" s="9">
        <f>SUMIFS(Data!E:E,Data!B:B,'Data Prep'!$B$3,Data!A:A,'Data Prep'!K6)</f>
        <v>20065896</v>
      </c>
      <c r="O6" s="22" t="str">
        <v>California</v>
      </c>
      <c r="P6" s="8">
        <f>SUMIFS(Data!E:E,Data!B:B,'Data Prep'!$B$3,Data!A:A,'Data Prep'!$B$15,Data!C:C,'Data Prep'!O6)</f>
        <v>2600604</v>
      </c>
      <c r="Q6" s="22" vm="7">
        <v>39538223</v>
      </c>
      <c r="R6" s="20">
        <f t="shared" si="1"/>
        <v>65.7744279503912</v>
      </c>
      <c r="S6" s="19">
        <f>AVERAGEIFS(Data!F:F,Data!B:B,'Data Prep'!$B$3,Data!C:C,'Data Prep'!O6,Data!A:A,'Data Prep'!$B$15)</f>
        <v>106486</v>
      </c>
      <c r="T6" s="23">
        <f t="shared" si="2"/>
        <v>-106486</v>
      </c>
      <c r="AE6" t="e" vm="8">
        <v>#VALUE!</v>
      </c>
      <c r="AF6" cm="1" vm="7">
        <f t="array" aca="1" ref="AF6" ca="1">_FV(AE6,"Population")</f>
        <v>39538223</v>
      </c>
      <c r="AG6" t="str" cm="1">
        <f t="array" aca="1" ref="AG6" ca="1">_FV(AE6,"Abbreviation")</f>
        <v>US-CA</v>
      </c>
    </row>
    <row r="7" spans="1:33" x14ac:dyDescent="0.3">
      <c r="A7" s="6" t="s">
        <v>53</v>
      </c>
      <c r="B7" s="6"/>
      <c r="D7" s="6" t="s">
        <v>51</v>
      </c>
      <c r="E7" s="7">
        <f>AVERAGEIFS(Data!F:F,Data!B:B,D7, Data!A:A,'Data Prep'!$B$15)</f>
        <v>63896.895833333336</v>
      </c>
      <c r="F7" s="7">
        <f t="shared" si="0"/>
        <v>0</v>
      </c>
      <c r="H7" s="6" t="s">
        <v>52</v>
      </c>
      <c r="I7" s="8">
        <f>SUMIFS(Data!E:E, Data!B:B, H7, Data!A:A, 'Data Prep'!$B$15)</f>
        <v>12058694</v>
      </c>
      <c r="O7" s="22" t="str">
        <v>Colorado</v>
      </c>
      <c r="P7" s="8">
        <f>SUMIFS(Data!E:E,Data!B:B,'Data Prep'!$B$3,Data!A:A,'Data Prep'!$B$15,Data!C:C,'Data Prep'!O7)</f>
        <v>430367</v>
      </c>
      <c r="Q7" s="22" vm="9">
        <v>5773714</v>
      </c>
      <c r="R7" s="20">
        <f t="shared" si="1"/>
        <v>74.539022888906516</v>
      </c>
      <c r="S7" s="19">
        <f>AVERAGEIFS(Data!F:F,Data!B:B,'Data Prep'!$B$3,Data!C:C,'Data Prep'!O7,Data!A:A,'Data Prep'!$B$15)</f>
        <v>90744</v>
      </c>
      <c r="T7" s="23">
        <f t="shared" si="2"/>
        <v>-90744</v>
      </c>
      <c r="AE7" t="e" vm="10">
        <v>#VALUE!</v>
      </c>
      <c r="AF7" cm="1" vm="9">
        <f t="array" aca="1" ref="AF7" ca="1">_FV(AE7,"Population")</f>
        <v>5773714</v>
      </c>
      <c r="AG7" t="str" cm="1">
        <f t="array" aca="1" ref="AG7" ca="1">_FV(AE7,"Abbreviation")</f>
        <v>US-CO</v>
      </c>
    </row>
    <row r="8" spans="1:33" x14ac:dyDescent="0.3">
      <c r="A8" s="6" t="s">
        <v>59</v>
      </c>
      <c r="B8" s="6"/>
      <c r="D8" s="6" t="s">
        <v>55</v>
      </c>
      <c r="E8" s="7">
        <f>AVERAGEIFS(Data!F:F,Data!B:B,D8, Data!A:A,'Data Prep'!$B$15)</f>
        <v>55605.9375</v>
      </c>
      <c r="F8" s="7">
        <f t="shared" si="0"/>
        <v>0</v>
      </c>
      <c r="H8" s="6" t="s">
        <v>56</v>
      </c>
      <c r="I8" s="8">
        <f>SUMIFS(Data!E:E, Data!B:B, H8, Data!A:A, 'Data Prep'!$B$15)</f>
        <v>8142043</v>
      </c>
      <c r="O8" s="22" t="str">
        <v>Connecticut</v>
      </c>
      <c r="P8" s="8">
        <f>SUMIFS(Data!E:E,Data!B:B,'Data Prep'!$B$3,Data!A:A,'Data Prep'!$B$15,Data!C:C,'Data Prep'!O8)</f>
        <v>206629</v>
      </c>
      <c r="Q8" s="22" vm="11">
        <v>3605944</v>
      </c>
      <c r="R8" s="20">
        <f t="shared" si="1"/>
        <v>57.302331927506359</v>
      </c>
      <c r="S8" s="19">
        <f>AVERAGEIFS(Data!F:F,Data!B:B,'Data Prep'!$B$3,Data!C:C,'Data Prep'!O8,Data!A:A,'Data Prep'!$B$15)</f>
        <v>95714</v>
      </c>
      <c r="T8" s="23">
        <f t="shared" si="2"/>
        <v>-95714</v>
      </c>
      <c r="AE8" t="e" vm="12">
        <v>#VALUE!</v>
      </c>
      <c r="AF8" cm="1" vm="11">
        <f t="array" aca="1" ref="AF8" ca="1">_FV(AE8,"Population")</f>
        <v>3605944</v>
      </c>
      <c r="AG8" t="str" cm="1">
        <f t="array" aca="1" ref="AG8" ca="1">_FV(AE8,"Abbreviation")</f>
        <v>US-CT</v>
      </c>
    </row>
    <row r="9" spans="1:33" x14ac:dyDescent="0.3">
      <c r="A9" s="6" t="s">
        <v>52</v>
      </c>
      <c r="B9" s="6"/>
      <c r="D9" s="6" t="s">
        <v>58</v>
      </c>
      <c r="E9" s="7">
        <f>AVERAGEIFS(Data!F:F,Data!B:B,D9, Data!A:A,'Data Prep'!$B$15)</f>
        <v>53607.208333333336</v>
      </c>
      <c r="F9" s="7">
        <f t="shared" si="0"/>
        <v>0</v>
      </c>
      <c r="H9" s="6" t="s">
        <v>51</v>
      </c>
      <c r="I9" s="8">
        <f>SUMIFS(Data!E:E, Data!B:B, H9, Data!A:A, 'Data Prep'!$B$15)</f>
        <v>7136444</v>
      </c>
      <c r="O9" s="22" t="str">
        <v>Delaware</v>
      </c>
      <c r="P9" s="8">
        <f>SUMIFS(Data!E:E,Data!B:B,'Data Prep'!$B$3,Data!A:A,'Data Prep'!$B$15,Data!C:C,'Data Prep'!O9)</f>
        <v>61669</v>
      </c>
      <c r="Q9" s="22" vm="13">
        <v>989948</v>
      </c>
      <c r="R9" s="20">
        <f t="shared" si="1"/>
        <v>62.295191262571365</v>
      </c>
      <c r="S9" s="19">
        <f>AVERAGEIFS(Data!F:F,Data!B:B,'Data Prep'!$B$3,Data!C:C,'Data Prep'!O9,Data!A:A,'Data Prep'!$B$15)</f>
        <v>85651</v>
      </c>
      <c r="T9" s="23">
        <f t="shared" si="2"/>
        <v>-85651</v>
      </c>
      <c r="AE9" t="e" vm="14">
        <v>#VALUE!</v>
      </c>
      <c r="AF9" cm="1" vm="13">
        <f t="array" aca="1" ref="AF9" ca="1">_FV(AE9,"Population")</f>
        <v>989948</v>
      </c>
      <c r="AG9" t="str" cm="1">
        <f t="array" aca="1" ref="AG9" ca="1">_FV(AE9,"Abbreviation")</f>
        <v>US-DE</v>
      </c>
    </row>
    <row r="10" spans="1:33" x14ac:dyDescent="0.3">
      <c r="A10" s="6" t="s">
        <v>55</v>
      </c>
      <c r="B10" s="6"/>
      <c r="D10" s="6" t="s">
        <v>54</v>
      </c>
      <c r="E10" s="7">
        <f>AVERAGEIFS(Data!F:F,Data!B:B,D10, Data!A:A,'Data Prep'!$B$15)</f>
        <v>49366.8125</v>
      </c>
      <c r="F10" s="7">
        <f t="shared" si="0"/>
        <v>0</v>
      </c>
      <c r="H10" s="6" t="s">
        <v>60</v>
      </c>
      <c r="I10" s="8">
        <f>SUMIFS(Data!E:E, Data!B:B, H10, Data!A:A, 'Data Prep'!$B$15)</f>
        <v>3843699</v>
      </c>
      <c r="O10" s="22" t="str">
        <v>Florida</v>
      </c>
      <c r="P10" s="8">
        <f>SUMIFS(Data!E:E,Data!B:B,'Data Prep'!$B$3,Data!A:A,'Data Prep'!$B$15,Data!C:C,'Data Prep'!O10)</f>
        <v>1358317</v>
      </c>
      <c r="Q10" s="22" vm="15">
        <v>21538187</v>
      </c>
      <c r="R10" s="20">
        <f t="shared" si="1"/>
        <v>63.065521717310752</v>
      </c>
      <c r="S10" s="19">
        <f>AVERAGEIFS(Data!F:F,Data!B:B,'Data Prep'!$B$3,Data!C:C,'Data Prep'!O10,Data!A:A,'Data Prep'!$B$15)</f>
        <v>68223</v>
      </c>
      <c r="T10" s="23">
        <f t="shared" si="2"/>
        <v>-68223</v>
      </c>
      <c r="AE10" t="e" vm="16">
        <v>#VALUE!</v>
      </c>
      <c r="AF10" cm="1" vm="15">
        <f t="array" aca="1" ref="AF10" ca="1">_FV(AE10,"Population")</f>
        <v>21538187</v>
      </c>
      <c r="AG10" t="str" cm="1">
        <f t="array" aca="1" ref="AG10" ca="1">_FV(AE10,"Abbreviation")</f>
        <v>US-FL</v>
      </c>
    </row>
    <row r="11" spans="1:33" x14ac:dyDescent="0.3">
      <c r="A11" s="6" t="s">
        <v>60</v>
      </c>
      <c r="B11" s="6"/>
      <c r="D11" s="6" t="s">
        <v>60</v>
      </c>
      <c r="E11" s="7">
        <f>AVERAGEIFS(Data!F:F,Data!B:B,D11, Data!A:A,'Data Prep'!$B$15)</f>
        <v>40790.1875</v>
      </c>
      <c r="F11" s="7">
        <f t="shared" si="0"/>
        <v>0</v>
      </c>
      <c r="H11" s="6" t="s">
        <v>53</v>
      </c>
      <c r="I11" s="8">
        <f>SUMIFS(Data!E:E, Data!B:B, H11, Data!A:A, 'Data Prep'!$B$15)</f>
        <v>2677815</v>
      </c>
      <c r="O11" s="22" t="str">
        <v>Georgia</v>
      </c>
      <c r="P11" s="8">
        <f>SUMIFS(Data!E:E,Data!B:B,'Data Prep'!$B$3,Data!A:A,'Data Prep'!$B$15,Data!C:C,'Data Prep'!O11)</f>
        <v>692452</v>
      </c>
      <c r="Q11" s="22" vm="17">
        <v>10711908</v>
      </c>
      <c r="R11" s="20">
        <f t="shared" si="1"/>
        <v>64.64319895204477</v>
      </c>
      <c r="S11" s="19">
        <f>AVERAGEIFS(Data!F:F,Data!B:B,'Data Prep'!$B$3,Data!C:C,'Data Prep'!O11,Data!A:A,'Data Prep'!$B$15)</f>
        <v>76331</v>
      </c>
      <c r="T11" s="23">
        <f t="shared" si="2"/>
        <v>-76331</v>
      </c>
      <c r="AE11" t="e" vm="18">
        <v>#VALUE!</v>
      </c>
      <c r="AF11" cm="1" vm="17">
        <f t="array" aca="1" ref="AF11" ca="1">_FV(AE11,"Population")</f>
        <v>10711908</v>
      </c>
      <c r="AG11" t="str" cm="1">
        <f t="array" aca="1" ref="AG11" ca="1">_FV(AE11,"Abbreviation")</f>
        <v>US-GA</v>
      </c>
    </row>
    <row r="12" spans="1:33" x14ac:dyDescent="0.3">
      <c r="A12" s="6" t="s">
        <v>54</v>
      </c>
      <c r="B12" s="6"/>
      <c r="D12" s="6" t="s">
        <v>59</v>
      </c>
      <c r="E12" s="7">
        <f>AVERAGEIFS(Data!F:F,Data!B:B,D12, Data!A:A,'Data Prep'!$B$15)</f>
        <v>23286.416666666668</v>
      </c>
      <c r="F12" s="7">
        <f t="shared" si="0"/>
        <v>0</v>
      </c>
      <c r="H12" s="6" t="s">
        <v>55</v>
      </c>
      <c r="I12" s="8">
        <f>SUMIFS(Data!E:E, Data!B:B, H12, Data!A:A, 'Data Prep'!$B$15)</f>
        <v>1762873</v>
      </c>
      <c r="O12" s="22" t="str">
        <v>Idaho</v>
      </c>
      <c r="P12" s="8">
        <f>SUMIFS(Data!E:E,Data!B:B,'Data Prep'!$B$3,Data!A:A,'Data Prep'!$B$15,Data!C:C,'Data Prep'!O12)</f>
        <v>97097</v>
      </c>
      <c r="Q12" s="22" vm="19">
        <v>1839106</v>
      </c>
      <c r="R12" s="20">
        <f t="shared" si="1"/>
        <v>52.795760548875379</v>
      </c>
      <c r="S12" s="19">
        <f>AVERAGEIFS(Data!F:F,Data!B:B,'Data Prep'!$B$3,Data!C:C,'Data Prep'!O12,Data!A:A,'Data Prep'!$B$15)</f>
        <v>59743</v>
      </c>
      <c r="T12" s="23">
        <f t="shared" si="2"/>
        <v>-59743</v>
      </c>
      <c r="AE12" t="e" vm="20">
        <v>#VALUE!</v>
      </c>
      <c r="AF12" cm="1" vm="19">
        <f t="array" aca="1" ref="AF12" ca="1">_FV(AE12,"Population")</f>
        <v>1839106</v>
      </c>
      <c r="AG12" t="str" cm="1">
        <f t="array" aca="1" ref="AG12" ca="1">_FV(AE12,"Abbreviation")</f>
        <v>US-ID</v>
      </c>
    </row>
    <row r="13" spans="1:33" x14ac:dyDescent="0.3">
      <c r="O13" s="22" t="str">
        <v>Illinois</v>
      </c>
      <c r="P13" s="8">
        <f>SUMIFS(Data!E:E,Data!B:B,'Data Prep'!$B$3,Data!A:A,'Data Prep'!$B$15,Data!C:C,'Data Prep'!O13)</f>
        <v>892150</v>
      </c>
      <c r="Q13" s="22" vm="21">
        <v>12812508</v>
      </c>
      <c r="R13" s="20">
        <f t="shared" si="1"/>
        <v>69.631176035168139</v>
      </c>
      <c r="S13" s="19">
        <f>AVERAGEIFS(Data!F:F,Data!B:B,'Data Prep'!$B$3,Data!C:C,'Data Prep'!O13,Data!A:A,'Data Prep'!$B$15)</f>
        <v>83889</v>
      </c>
      <c r="T13" s="23">
        <f t="shared" si="2"/>
        <v>-83889</v>
      </c>
      <c r="AE13" t="e" vm="22">
        <v>#VALUE!</v>
      </c>
      <c r="AF13" cm="1" vm="21">
        <f t="array" aca="1" ref="AF13" ca="1">_FV(AE13,"Population")</f>
        <v>12812508</v>
      </c>
      <c r="AG13" t="str" cm="1">
        <f t="array" aca="1" ref="AG13" ca="1">_FV(AE13,"Abbreviation")</f>
        <v>US-IL</v>
      </c>
    </row>
    <row r="14" spans="1:33" ht="18" x14ac:dyDescent="0.35">
      <c r="A14" s="11" t="s">
        <v>66</v>
      </c>
      <c r="B14" s="5"/>
      <c r="H14" s="18" t="s">
        <v>70</v>
      </c>
      <c r="I14" s="18"/>
      <c r="O14" s="22" t="str">
        <v>Indiana</v>
      </c>
      <c r="P14" s="8">
        <f>SUMIFS(Data!E:E,Data!B:B,'Data Prep'!$B$3,Data!A:A,'Data Prep'!$B$15,Data!C:C,'Data Prep'!O14)</f>
        <v>326745</v>
      </c>
      <c r="Q14" s="22" vm="23">
        <v>6785528</v>
      </c>
      <c r="R14" s="20">
        <f t="shared" si="1"/>
        <v>48.15321666935867</v>
      </c>
      <c r="S14" s="19">
        <f>AVERAGEIFS(Data!F:F,Data!B:B,'Data Prep'!$B$3,Data!C:C,'Data Prep'!O14,Data!A:A,'Data Prep'!$B$15)</f>
        <v>58578</v>
      </c>
      <c r="T14" s="23">
        <f t="shared" si="2"/>
        <v>-58578</v>
      </c>
      <c r="AE14" t="e" vm="24">
        <v>#VALUE!</v>
      </c>
      <c r="AF14" cm="1" vm="23">
        <f t="array" aca="1" ref="AF14" ca="1">_FV(AE14,"Population")</f>
        <v>6785528</v>
      </c>
      <c r="AG14" t="str" cm="1">
        <f t="array" aca="1" ref="AG14" ca="1">_FV(AE14,"Abbreviation")</f>
        <v>US-IN</v>
      </c>
    </row>
    <row r="15" spans="1:33" ht="18" x14ac:dyDescent="0.35">
      <c r="A15" s="11" t="s">
        <v>67</v>
      </c>
      <c r="B15" s="6">
        <v>2020</v>
      </c>
      <c r="H15" s="11" t="s">
        <v>49</v>
      </c>
      <c r="I15" s="18" t="s">
        <v>62</v>
      </c>
      <c r="O15" s="22" t="str">
        <v>Iowa</v>
      </c>
      <c r="P15" s="8">
        <f>SUMIFS(Data!E:E,Data!B:B,'Data Prep'!$B$3,Data!A:A,'Data Prep'!$B$15,Data!C:C,'Data Prep'!O15)</f>
        <v>134822</v>
      </c>
      <c r="Q15" s="22" vm="25">
        <v>3190369</v>
      </c>
      <c r="R15" s="20">
        <f t="shared" si="1"/>
        <v>42.259061569367056</v>
      </c>
      <c r="S15" s="19">
        <f>AVERAGEIFS(Data!F:F,Data!B:B,'Data Prep'!$B$3,Data!C:C,'Data Prep'!O15,Data!A:A,'Data Prep'!$B$15)</f>
        <v>61793</v>
      </c>
      <c r="T15" s="23">
        <f t="shared" si="2"/>
        <v>-61793</v>
      </c>
      <c r="AE15" t="e" vm="26">
        <v>#VALUE!</v>
      </c>
      <c r="AF15" cm="1" vm="25">
        <f t="array" aca="1" ref="AF15" ca="1">_FV(AE15,"Population")</f>
        <v>3190369</v>
      </c>
      <c r="AG15" t="str" cm="1">
        <f t="array" aca="1" ref="AG15" ca="1">_FV(AE15,"Abbreviation")</f>
        <v>US-IA</v>
      </c>
    </row>
    <row r="16" spans="1:33" x14ac:dyDescent="0.3">
      <c r="H16" s="6" t="str">
        <f>B3</f>
        <v>Business Services</v>
      </c>
      <c r="I16" s="8">
        <f>VLOOKUP(B3,H3:I12,2,0)</f>
        <v>20065896</v>
      </c>
      <c r="O16" s="22" t="str">
        <v>Kansas</v>
      </c>
      <c r="P16" s="8">
        <f>SUMIFS(Data!E:E,Data!B:B,'Data Prep'!$B$3,Data!A:A,'Data Prep'!$B$15,Data!C:C,'Data Prep'!O16)</f>
        <v>168813</v>
      </c>
      <c r="Q16" s="22" vm="27">
        <v>2937880</v>
      </c>
      <c r="R16" s="20">
        <f t="shared" si="1"/>
        <v>57.460822089397794</v>
      </c>
      <c r="S16" s="19">
        <f>AVERAGEIFS(Data!F:F,Data!B:B,'Data Prep'!$B$3,Data!C:C,'Data Prep'!O16,Data!A:A,'Data Prep'!$B$15)</f>
        <v>69538</v>
      </c>
      <c r="T16" s="23">
        <f t="shared" si="2"/>
        <v>-69538</v>
      </c>
      <c r="AE16" t="e" vm="28">
        <v>#VALUE!</v>
      </c>
      <c r="AF16" cm="1" vm="27">
        <f t="array" aca="1" ref="AF16" ca="1">_FV(AE16,"Population")</f>
        <v>2937880</v>
      </c>
      <c r="AG16" t="str" cm="1">
        <f t="array" aca="1" ref="AG16" ca="1">_FV(AE16,"Abbreviation")</f>
        <v>US-KS</v>
      </c>
    </row>
    <row r="17" spans="1:33" x14ac:dyDescent="0.3">
      <c r="A17" t="s">
        <v>78</v>
      </c>
      <c r="H17" s="6" t="s">
        <v>71</v>
      </c>
      <c r="I17" s="8">
        <f>SUM(I3:I12)-I16</f>
        <v>96583443</v>
      </c>
      <c r="O17" s="22" t="str">
        <v>Kentucky</v>
      </c>
      <c r="P17" s="8">
        <f>SUMIFS(Data!E:E,Data!B:B,'Data Prep'!$B$3,Data!A:A,'Data Prep'!$B$15,Data!C:C,'Data Prep'!O17)</f>
        <v>207575</v>
      </c>
      <c r="Q17" s="22" vm="29">
        <v>4505836</v>
      </c>
      <c r="R17" s="20">
        <f t="shared" si="1"/>
        <v>46.06803265809053</v>
      </c>
      <c r="S17" s="19">
        <f>AVERAGEIFS(Data!F:F,Data!B:B,'Data Prep'!$B$3,Data!C:C,'Data Prep'!O17,Data!A:A,'Data Prep'!$B$15)</f>
        <v>55987</v>
      </c>
      <c r="T17" s="23">
        <f t="shared" si="2"/>
        <v>-55987</v>
      </c>
      <c r="AE17" t="e" vm="30">
        <v>#VALUE!</v>
      </c>
      <c r="AF17" cm="1" vm="29">
        <f t="array" aca="1" ref="AF17" ca="1">_FV(AE17,"Population")</f>
        <v>4505836</v>
      </c>
      <c r="AG17" t="str" cm="1">
        <f t="array" aca="1" ref="AG17" ca="1">_FV(AE17,"Abbreviation")</f>
        <v>US-KY</v>
      </c>
    </row>
    <row r="18" spans="1:33" x14ac:dyDescent="0.3">
      <c r="A18" s="5" t="s">
        <v>79</v>
      </c>
      <c r="B18" s="27" t="str">
        <f>IF(Dashboard!A2 = 1,'Data Prep'!S2,'Data Prep'!R2)</f>
        <v>Average Wages</v>
      </c>
      <c r="H18" s="6"/>
      <c r="I18" s="4"/>
      <c r="O18" s="22" t="str">
        <v>Louisiana</v>
      </c>
      <c r="P18" s="8">
        <f>SUMIFS(Data!E:E,Data!B:B,'Data Prep'!$B$3,Data!A:A,'Data Prep'!$B$15,Data!C:C,'Data Prep'!O18)</f>
        <v>204729</v>
      </c>
      <c r="Q18" s="22" vm="31">
        <v>4657757</v>
      </c>
      <c r="R18" s="20">
        <f t="shared" si="1"/>
        <v>43.954418403536295</v>
      </c>
      <c r="S18" s="19">
        <f>AVERAGEIFS(Data!F:F,Data!B:B,'Data Prep'!$B$3,Data!C:C,'Data Prep'!O18,Data!A:A,'Data Prep'!$B$15)</f>
        <v>60136</v>
      </c>
      <c r="T18" s="23">
        <f t="shared" si="2"/>
        <v>-60136</v>
      </c>
      <c r="AE18" t="e" vm="32">
        <v>#VALUE!</v>
      </c>
      <c r="AF18" cm="1" vm="31">
        <f t="array" aca="1" ref="AF18" ca="1">_FV(AE18,"Population")</f>
        <v>4657757</v>
      </c>
      <c r="AG18" t="str" cm="1">
        <f t="array" aca="1" ref="AG18" ca="1">_FV(AE18,"Abbreviation")</f>
        <v>US-LA</v>
      </c>
    </row>
    <row r="19" spans="1:33" x14ac:dyDescent="0.3">
      <c r="H19" s="6" t="s">
        <v>80</v>
      </c>
      <c r="I19" s="28">
        <f>I16/I17</f>
        <v>0.20775709973395751</v>
      </c>
      <c r="O19" s="22" t="str">
        <v>Maine</v>
      </c>
      <c r="P19" s="8">
        <f>SUMIFS(Data!E:E,Data!B:B,'Data Prep'!$B$3,Data!A:A,'Data Prep'!$B$15,Data!C:C,'Data Prep'!O19)</f>
        <v>68952</v>
      </c>
      <c r="Q19" s="22" vm="33">
        <v>1362359</v>
      </c>
      <c r="R19" s="20">
        <f t="shared" si="1"/>
        <v>50.612210144315846</v>
      </c>
      <c r="S19" s="19">
        <f>AVERAGEIFS(Data!F:F,Data!B:B,'Data Prep'!$B$3,Data!C:C,'Data Prep'!O19,Data!A:A,'Data Prep'!$B$15)</f>
        <v>66178</v>
      </c>
      <c r="T19" s="23">
        <f t="shared" si="2"/>
        <v>-66178</v>
      </c>
      <c r="AE19" t="e" vm="34">
        <v>#VALUE!</v>
      </c>
      <c r="AF19" cm="1" vm="33">
        <f t="array" aca="1" ref="AF19" ca="1">_FV(AE19,"Population")</f>
        <v>1362359</v>
      </c>
      <c r="AG19" t="str" cm="1">
        <f t="array" aca="1" ref="AG19" ca="1">_FV(AE19,"Abbreviation")</f>
        <v>US-ME</v>
      </c>
    </row>
    <row r="20" spans="1:33" x14ac:dyDescent="0.3">
      <c r="O20" s="22" t="str">
        <v>Maryland</v>
      </c>
      <c r="P20" s="8">
        <f>SUMIFS(Data!E:E,Data!B:B,'Data Prep'!$B$3,Data!A:A,'Data Prep'!$B$15,Data!C:C,'Data Prep'!O20)</f>
        <v>441860</v>
      </c>
      <c r="Q20" s="22" vm="35">
        <v>6165129</v>
      </c>
      <c r="R20" s="20">
        <f t="shared" si="1"/>
        <v>71.670844194825449</v>
      </c>
      <c r="S20" s="19">
        <f>AVERAGEIFS(Data!F:F,Data!B:B,'Data Prep'!$B$3,Data!C:C,'Data Prep'!O20,Data!A:A,'Data Prep'!$B$15)</f>
        <v>88391</v>
      </c>
      <c r="T20" s="23">
        <f t="shared" si="2"/>
        <v>-88391</v>
      </c>
      <c r="AE20" t="e" vm="36">
        <v>#VALUE!</v>
      </c>
      <c r="AF20" cm="1" vm="35">
        <f t="array" aca="1" ref="AF20" ca="1">_FV(AE20,"Population")</f>
        <v>6165129</v>
      </c>
      <c r="AG20" t="str" cm="1">
        <f t="array" aca="1" ref="AG20" ca="1">_FV(AE20,"Abbreviation")</f>
        <v>US-MD</v>
      </c>
    </row>
    <row r="21" spans="1:33" x14ac:dyDescent="0.3">
      <c r="O21" s="22" t="str">
        <v>Massachusetts</v>
      </c>
      <c r="P21" s="8">
        <f>SUMIFS(Data!E:E,Data!B:B,'Data Prep'!$B$3,Data!A:A,'Data Prep'!$B$15,Data!C:C,'Data Prep'!O21)</f>
        <v>583792</v>
      </c>
      <c r="Q21" s="22" vm="37">
        <v>7029917</v>
      </c>
      <c r="R21" s="20">
        <f t="shared" si="1"/>
        <v>83.043939210093086</v>
      </c>
      <c r="S21" s="19">
        <f>AVERAGEIFS(Data!F:F,Data!B:B,'Data Prep'!$B$3,Data!C:C,'Data Prep'!O21,Data!A:A,'Data Prep'!$B$15)</f>
        <v>124638</v>
      </c>
      <c r="T21" s="23">
        <f t="shared" si="2"/>
        <v>-124638</v>
      </c>
      <c r="AE21" t="e" vm="38">
        <v>#VALUE!</v>
      </c>
      <c r="AF21" cm="1" vm="37">
        <f t="array" aca="1" ref="AF21" ca="1">_FV(AE21,"Population")</f>
        <v>7029917</v>
      </c>
      <c r="AG21" t="str" cm="1">
        <f t="array" aca="1" ref="AG21" ca="1">_FV(AE21,"Abbreviation")</f>
        <v>US-MA</v>
      </c>
    </row>
    <row r="22" spans="1:33" x14ac:dyDescent="0.3">
      <c r="O22" s="22" t="str">
        <v>Michigan</v>
      </c>
      <c r="P22" s="8">
        <f>SUMIFS(Data!E:E,Data!B:B,'Data Prep'!$B$3,Data!A:A,'Data Prep'!$B$15,Data!C:C,'Data Prep'!O22)</f>
        <v>599657</v>
      </c>
      <c r="Q22" s="22" vm="39">
        <v>10077331</v>
      </c>
      <c r="R22" s="20">
        <f t="shared" si="1"/>
        <v>59.505537726209454</v>
      </c>
      <c r="S22" s="19">
        <f>AVERAGEIFS(Data!F:F,Data!B:B,'Data Prep'!$B$3,Data!C:C,'Data Prep'!O22,Data!A:A,'Data Prep'!$B$15)</f>
        <v>76432</v>
      </c>
      <c r="T22" s="23">
        <f t="shared" si="2"/>
        <v>-76432</v>
      </c>
      <c r="AE22" t="e" vm="40">
        <v>#VALUE!</v>
      </c>
      <c r="AF22" cm="1" vm="39">
        <f t="array" aca="1" ref="AF22" ca="1">_FV(AE22,"Population")</f>
        <v>10077331</v>
      </c>
      <c r="AG22" t="str" cm="1">
        <f t="array" aca="1" ref="AG22" ca="1">_FV(AE22,"Abbreviation")</f>
        <v>US-MI</v>
      </c>
    </row>
    <row r="23" spans="1:33" x14ac:dyDescent="0.3">
      <c r="O23" s="22" t="str">
        <v>Minnesota</v>
      </c>
      <c r="P23" s="8">
        <f>SUMIFS(Data!E:E,Data!B:B,'Data Prep'!$B$3,Data!A:A,'Data Prep'!$B$15,Data!C:C,'Data Prep'!O23)</f>
        <v>361183</v>
      </c>
      <c r="Q23" s="22" vm="41">
        <v>5706494</v>
      </c>
      <c r="R23" s="20">
        <f t="shared" si="1"/>
        <v>63.293328618237403</v>
      </c>
      <c r="S23" s="19">
        <f>AVERAGEIFS(Data!F:F,Data!B:B,'Data Prep'!$B$3,Data!C:C,'Data Prep'!O23,Data!A:A,'Data Prep'!$B$15)</f>
        <v>91033</v>
      </c>
      <c r="T23" s="23">
        <f t="shared" si="2"/>
        <v>-91033</v>
      </c>
      <c r="AE23" t="e" vm="42">
        <v>#VALUE!</v>
      </c>
      <c r="AF23" cm="1" vm="41">
        <f t="array" aca="1" ref="AF23" ca="1">_FV(AE23,"Population")</f>
        <v>5706494</v>
      </c>
      <c r="AG23" t="str" cm="1">
        <f t="array" aca="1" ref="AG23" ca="1">_FV(AE23,"Abbreviation")</f>
        <v>US-MN</v>
      </c>
    </row>
    <row r="24" spans="1:33" x14ac:dyDescent="0.3">
      <c r="O24" s="22" t="str">
        <v>Mississippi</v>
      </c>
      <c r="P24" s="8">
        <f>SUMIFS(Data!E:E,Data!B:B,'Data Prep'!$B$3,Data!A:A,'Data Prep'!$B$15,Data!C:C,'Data Prep'!O24)</f>
        <v>107758</v>
      </c>
      <c r="Q24" s="22" vm="43">
        <v>2961279</v>
      </c>
      <c r="R24" s="20">
        <f t="shared" si="1"/>
        <v>36.389006236832124</v>
      </c>
      <c r="S24" s="19">
        <f>AVERAGEIFS(Data!F:F,Data!B:B,'Data Prep'!$B$3,Data!C:C,'Data Prep'!O24,Data!A:A,'Data Prep'!$B$15)</f>
        <v>45573</v>
      </c>
      <c r="T24" s="23">
        <f t="shared" si="2"/>
        <v>-45573</v>
      </c>
      <c r="AE24" t="e" vm="44">
        <v>#VALUE!</v>
      </c>
      <c r="AF24" cm="1" vm="43">
        <f t="array" aca="1" ref="AF24" ca="1">_FV(AE24,"Population")</f>
        <v>2961279</v>
      </c>
      <c r="AG24" t="str" cm="1">
        <f t="array" aca="1" ref="AG24" ca="1">_FV(AE24,"Abbreviation")</f>
        <v>US-MS</v>
      </c>
    </row>
    <row r="25" spans="1:33" x14ac:dyDescent="0.3">
      <c r="O25" s="22" t="str">
        <v>Missouri</v>
      </c>
      <c r="P25" s="8">
        <f>SUMIFS(Data!E:E,Data!B:B,'Data Prep'!$B$3,Data!A:A,'Data Prep'!$B$15,Data!C:C,'Data Prep'!O25)</f>
        <v>365657</v>
      </c>
      <c r="Q25" s="22" vm="45">
        <v>6154913</v>
      </c>
      <c r="R25" s="20">
        <f t="shared" si="1"/>
        <v>59.408963213614875</v>
      </c>
      <c r="S25" s="19">
        <f>AVERAGEIFS(Data!F:F,Data!B:B,'Data Prep'!$B$3,Data!C:C,'Data Prep'!O25,Data!A:A,'Data Prep'!$B$15)</f>
        <v>72666</v>
      </c>
      <c r="T25" s="23">
        <f t="shared" si="2"/>
        <v>-72666</v>
      </c>
      <c r="AE25" t="e" vm="46">
        <v>#VALUE!</v>
      </c>
      <c r="AF25" cm="1" vm="45">
        <f t="array" aca="1" ref="AF25" ca="1">_FV(AE25,"Population")</f>
        <v>6154913</v>
      </c>
      <c r="AG25" t="str" cm="1">
        <f t="array" aca="1" ref="AG25" ca="1">_FV(AE25,"Abbreviation")</f>
        <v>US-MO</v>
      </c>
    </row>
    <row r="26" spans="1:33" x14ac:dyDescent="0.3">
      <c r="O26" s="22" t="str">
        <v>Montana</v>
      </c>
      <c r="P26" s="8">
        <f>SUMIFS(Data!E:E,Data!B:B,'Data Prep'!$B$3,Data!A:A,'Data Prep'!$B$15,Data!C:C,'Data Prep'!O26)</f>
        <v>43549</v>
      </c>
      <c r="Q26" s="22" vm="47">
        <v>1084225</v>
      </c>
      <c r="R26" s="20">
        <f t="shared" si="1"/>
        <v>40.16601720122668</v>
      </c>
      <c r="S26" s="19">
        <f>AVERAGEIFS(Data!F:F,Data!B:B,'Data Prep'!$B$3,Data!C:C,'Data Prep'!O26,Data!A:A,'Data Prep'!$B$15)</f>
        <v>59785</v>
      </c>
      <c r="T26" s="23">
        <f t="shared" si="2"/>
        <v>-59785</v>
      </c>
      <c r="AE26" t="e" vm="48">
        <v>#VALUE!</v>
      </c>
      <c r="AF26" cm="1" vm="47">
        <f t="array" aca="1" ref="AF26" ca="1">_FV(AE26,"Population")</f>
        <v>1084225</v>
      </c>
      <c r="AG26" t="str" cm="1">
        <f t="array" aca="1" ref="AG26" ca="1">_FV(AE26,"Abbreviation")</f>
        <v>US-MT</v>
      </c>
    </row>
    <row r="27" spans="1:33" x14ac:dyDescent="0.3">
      <c r="O27" s="22" t="str">
        <v>Nebraska</v>
      </c>
      <c r="P27" s="8">
        <f>SUMIFS(Data!E:E,Data!B:B,'Data Prep'!$B$3,Data!A:A,'Data Prep'!$B$15,Data!C:C,'Data Prep'!O27)</f>
        <v>117288</v>
      </c>
      <c r="Q27" s="22" vm="49">
        <v>1961504</v>
      </c>
      <c r="R27" s="20">
        <f t="shared" si="1"/>
        <v>59.794932867840188</v>
      </c>
      <c r="S27" s="19">
        <f>AVERAGEIFS(Data!F:F,Data!B:B,'Data Prep'!$B$3,Data!C:C,'Data Prep'!O27,Data!A:A,'Data Prep'!$B$15)</f>
        <v>65292</v>
      </c>
      <c r="T27" s="23">
        <f t="shared" si="2"/>
        <v>-65292</v>
      </c>
      <c r="AE27" t="e" vm="50">
        <v>#VALUE!</v>
      </c>
      <c r="AF27" cm="1" vm="49">
        <f t="array" aca="1" ref="AF27" ca="1">_FV(AE27,"Population")</f>
        <v>1961504</v>
      </c>
      <c r="AG27" t="str" cm="1">
        <f t="array" aca="1" ref="AG27" ca="1">_FV(AE27,"Abbreviation")</f>
        <v>US-NE</v>
      </c>
    </row>
    <row r="28" spans="1:33" x14ac:dyDescent="0.3">
      <c r="O28" s="22" t="str">
        <v>Nevada</v>
      </c>
      <c r="P28" s="8">
        <f>SUMIFS(Data!E:E,Data!B:B,'Data Prep'!$B$3,Data!A:A,'Data Prep'!$B$15,Data!C:C,'Data Prep'!O28)</f>
        <v>179092</v>
      </c>
      <c r="Q28" s="22" vm="51">
        <v>3104614</v>
      </c>
      <c r="R28" s="20">
        <f t="shared" si="1"/>
        <v>57.685754171049929</v>
      </c>
      <c r="S28" s="19">
        <f>AVERAGEIFS(Data!F:F,Data!B:B,'Data Prep'!$B$3,Data!C:C,'Data Prep'!O28,Data!A:A,'Data Prep'!$B$15)</f>
        <v>67081</v>
      </c>
      <c r="T28" s="23">
        <f t="shared" si="2"/>
        <v>-67081</v>
      </c>
      <c r="AE28" t="e" vm="52">
        <v>#VALUE!</v>
      </c>
      <c r="AF28" cm="1" vm="51">
        <f t="array" aca="1" ref="AF28" ca="1">_FV(AE28,"Population")</f>
        <v>3104614</v>
      </c>
      <c r="AG28" t="str" cm="1">
        <f t="array" aca="1" ref="AG28" ca="1">_FV(AE28,"Abbreviation")</f>
        <v>US-NV</v>
      </c>
    </row>
    <row r="29" spans="1:33" x14ac:dyDescent="0.3">
      <c r="O29" s="22" t="str">
        <v>New Hampshire</v>
      </c>
      <c r="P29" s="8">
        <f>SUMIFS(Data!E:E,Data!B:B,'Data Prep'!$B$3,Data!A:A,'Data Prep'!$B$15,Data!C:C,'Data Prep'!O29)</f>
        <v>81639</v>
      </c>
      <c r="Q29" s="22" vm="53">
        <v>1377529</v>
      </c>
      <c r="R29" s="20">
        <f t="shared" si="1"/>
        <v>59.264814025693838</v>
      </c>
      <c r="S29" s="19">
        <f>AVERAGEIFS(Data!F:F,Data!B:B,'Data Prep'!$B$3,Data!C:C,'Data Prep'!O29,Data!A:A,'Data Prep'!$B$15)</f>
        <v>88167</v>
      </c>
      <c r="T29" s="23">
        <f t="shared" si="2"/>
        <v>-88167</v>
      </c>
      <c r="AE29" t="e" vm="54">
        <v>#VALUE!</v>
      </c>
      <c r="AF29" cm="1" vm="53">
        <f t="array" aca="1" ref="AF29" ca="1">_FV(AE29,"Population")</f>
        <v>1377529</v>
      </c>
      <c r="AG29" t="str" cm="1">
        <f t="array" aca="1" ref="AG29" ca="1">_FV(AE29,"Abbreviation")</f>
        <v>US-NH</v>
      </c>
    </row>
    <row r="30" spans="1:33" x14ac:dyDescent="0.3">
      <c r="O30" s="22" t="str">
        <v>New Jersey</v>
      </c>
      <c r="P30" s="8">
        <f>SUMIFS(Data!E:E,Data!B:B,'Data Prep'!$B$3,Data!A:A,'Data Prep'!$B$15,Data!C:C,'Data Prep'!O30)</f>
        <v>643507</v>
      </c>
      <c r="Q30" s="22" vm="55">
        <v>9288994</v>
      </c>
      <c r="R30" s="20">
        <f t="shared" si="1"/>
        <v>69.276285462128627</v>
      </c>
      <c r="S30" s="19">
        <f>AVERAGEIFS(Data!F:F,Data!B:B,'Data Prep'!$B$3,Data!C:C,'Data Prep'!O30,Data!A:A,'Data Prep'!$B$15)</f>
        <v>102666</v>
      </c>
      <c r="T30" s="23">
        <f t="shared" si="2"/>
        <v>-102666</v>
      </c>
      <c r="AE30" t="e" vm="56">
        <v>#VALUE!</v>
      </c>
      <c r="AF30" cm="1" vm="55">
        <f t="array" aca="1" ref="AF30" ca="1">_FV(AE30,"Population")</f>
        <v>9288994</v>
      </c>
      <c r="AG30" t="str" cm="1">
        <f t="array" aca="1" ref="AG30" ca="1">_FV(AE30,"Abbreviation")</f>
        <v>US-NJ</v>
      </c>
    </row>
    <row r="31" spans="1:33" x14ac:dyDescent="0.3">
      <c r="O31" s="22" t="str">
        <v>New Mexico</v>
      </c>
      <c r="P31" s="8">
        <f>SUMIFS(Data!E:E,Data!B:B,'Data Prep'!$B$3,Data!A:A,'Data Prep'!$B$15,Data!C:C,'Data Prep'!O31)</f>
        <v>107707</v>
      </c>
      <c r="Q31" s="22" vm="57">
        <v>2117522</v>
      </c>
      <c r="R31" s="20">
        <f t="shared" si="1"/>
        <v>50.864642728623366</v>
      </c>
      <c r="S31" s="19">
        <f>AVERAGEIFS(Data!F:F,Data!B:B,'Data Prep'!$B$3,Data!C:C,'Data Prep'!O31,Data!A:A,'Data Prep'!$B$15)</f>
        <v>69938</v>
      </c>
      <c r="T31" s="23">
        <f t="shared" si="2"/>
        <v>-69938</v>
      </c>
      <c r="AE31" t="e" vm="58">
        <v>#VALUE!</v>
      </c>
      <c r="AF31" cm="1" vm="57">
        <f t="array" aca="1" ref="AF31" ca="1">_FV(AE31,"Population")</f>
        <v>2117522</v>
      </c>
      <c r="AG31" t="str" cm="1">
        <f t="array" aca="1" ref="AG31" ca="1">_FV(AE31,"Abbreviation")</f>
        <v>US-NM</v>
      </c>
    </row>
    <row r="32" spans="1:33" x14ac:dyDescent="0.3">
      <c r="O32" s="22" t="str">
        <v>New York</v>
      </c>
      <c r="P32" s="8">
        <f>SUMIFS(Data!E:E,Data!B:B,'Data Prep'!$B$3,Data!A:A,'Data Prep'!$B$15,Data!C:C,'Data Prep'!O32)</f>
        <v>1242471</v>
      </c>
      <c r="Q32" s="22" vm="59">
        <v>20201249</v>
      </c>
      <c r="R32" s="20">
        <f t="shared" si="1"/>
        <v>61.504662409735154</v>
      </c>
      <c r="S32" s="19">
        <f>AVERAGEIFS(Data!F:F,Data!B:B,'Data Prep'!$B$3,Data!C:C,'Data Prep'!O32,Data!A:A,'Data Prep'!$B$15)</f>
        <v>109413</v>
      </c>
      <c r="T32" s="23">
        <f t="shared" si="2"/>
        <v>-109413</v>
      </c>
      <c r="AE32" t="e" vm="60">
        <v>#VALUE!</v>
      </c>
      <c r="AF32" cm="1" vm="59">
        <f t="array" aca="1" ref="AF32" ca="1">_FV(AE32,"Population")</f>
        <v>20201249</v>
      </c>
      <c r="AG32" t="str" cm="1">
        <f t="array" aca="1" ref="AG32" ca="1">_FV(AE32,"Abbreviation")</f>
        <v>US-NY</v>
      </c>
    </row>
    <row r="33" spans="15:33" x14ac:dyDescent="0.3">
      <c r="O33" s="22" t="str">
        <v>North Carolina</v>
      </c>
      <c r="P33" s="8">
        <f>SUMIFS(Data!E:E,Data!B:B,'Data Prep'!$B$3,Data!A:A,'Data Prep'!$B$15,Data!C:C,'Data Prep'!O33)</f>
        <v>637719</v>
      </c>
      <c r="Q33" s="22" vm="61">
        <v>10439388</v>
      </c>
      <c r="R33" s="20">
        <f t="shared" si="1"/>
        <v>61.087776409881499</v>
      </c>
      <c r="S33" s="19">
        <f>AVERAGEIFS(Data!F:F,Data!B:B,'Data Prep'!$B$3,Data!C:C,'Data Prep'!O33,Data!A:A,'Data Prep'!$B$15)</f>
        <v>72078</v>
      </c>
      <c r="T33" s="23">
        <f t="shared" si="2"/>
        <v>-72078</v>
      </c>
      <c r="AE33" t="e" vm="62">
        <v>#VALUE!</v>
      </c>
      <c r="AF33" cm="1" vm="61">
        <f t="array" aca="1" ref="AF33" ca="1">_FV(AE33,"Population")</f>
        <v>10439388</v>
      </c>
      <c r="AG33" t="str" cm="1">
        <f t="array" aca="1" ref="AG33" ca="1">_FV(AE33,"Abbreviation")</f>
        <v>US-NC</v>
      </c>
    </row>
    <row r="34" spans="15:33" x14ac:dyDescent="0.3">
      <c r="O34" s="22" t="str">
        <v>North Dakota</v>
      </c>
      <c r="P34" s="8">
        <f>SUMIFS(Data!E:E,Data!B:B,'Data Prep'!$B$3,Data!A:A,'Data Prep'!$B$15,Data!C:C,'Data Prep'!O34)</f>
        <v>31642</v>
      </c>
      <c r="Q34" s="22" vm="63">
        <v>779094</v>
      </c>
      <c r="R34" s="20">
        <f t="shared" si="1"/>
        <v>40.613841205297433</v>
      </c>
      <c r="S34" s="19">
        <f>AVERAGEIFS(Data!F:F,Data!B:B,'Data Prep'!$B$3,Data!C:C,'Data Prep'!O34,Data!A:A,'Data Prep'!$B$15)</f>
        <v>65877</v>
      </c>
      <c r="T34" s="23">
        <f t="shared" si="2"/>
        <v>-65877</v>
      </c>
      <c r="AE34" t="e" vm="64">
        <v>#VALUE!</v>
      </c>
      <c r="AF34" cm="1" vm="63">
        <f t="array" aca="1" ref="AF34" ca="1">_FV(AE34,"Population")</f>
        <v>779094</v>
      </c>
      <c r="AG34" t="str" cm="1">
        <f t="array" aca="1" ref="AG34" ca="1">_FV(AE34,"Abbreviation")</f>
        <v>US-ND</v>
      </c>
    </row>
    <row r="35" spans="15:33" x14ac:dyDescent="0.3">
      <c r="O35" s="22" t="str">
        <v>Ohio</v>
      </c>
      <c r="P35" s="8">
        <f>SUMIFS(Data!E:E,Data!B:B,'Data Prep'!$B$3,Data!A:A,'Data Prep'!$B$15,Data!C:C,'Data Prep'!O35)</f>
        <v>697244</v>
      </c>
      <c r="Q35" s="22" vm="65">
        <v>11799448</v>
      </c>
      <c r="R35" s="20">
        <f t="shared" si="1"/>
        <v>59.091238844393402</v>
      </c>
      <c r="S35" s="19">
        <f>AVERAGEIFS(Data!F:F,Data!B:B,'Data Prep'!$B$3,Data!C:C,'Data Prep'!O35,Data!A:A,'Data Prep'!$B$15)</f>
        <v>71920</v>
      </c>
      <c r="T35" s="23">
        <f t="shared" si="2"/>
        <v>-71920</v>
      </c>
      <c r="AE35" t="e" vm="66">
        <v>#VALUE!</v>
      </c>
      <c r="AF35" cm="1" vm="65">
        <f t="array" aca="1" ref="AF35" ca="1">_FV(AE35,"Population")</f>
        <v>11799448</v>
      </c>
      <c r="AG35" t="str" cm="1">
        <f t="array" aca="1" ref="AG35" ca="1">_FV(AE35,"Abbreviation")</f>
        <v>US-OH</v>
      </c>
    </row>
    <row r="36" spans="15:33" x14ac:dyDescent="0.3">
      <c r="O36" s="22" t="str">
        <v>Oklahoma</v>
      </c>
      <c r="P36" s="8">
        <f>SUMIFS(Data!E:E,Data!B:B,'Data Prep'!$B$3,Data!A:A,'Data Prep'!$B$15,Data!C:C,'Data Prep'!O36)</f>
        <v>185307</v>
      </c>
      <c r="Q36" s="22" vm="67">
        <v>3959353</v>
      </c>
      <c r="R36" s="20">
        <f t="shared" si="1"/>
        <v>46.802343716258697</v>
      </c>
      <c r="S36" s="19">
        <f>AVERAGEIFS(Data!F:F,Data!B:B,'Data Prep'!$B$3,Data!C:C,'Data Prep'!O36,Data!A:A,'Data Prep'!$B$15)</f>
        <v>58539</v>
      </c>
      <c r="T36" s="23">
        <f t="shared" si="2"/>
        <v>-58539</v>
      </c>
      <c r="AE36" t="e" vm="68">
        <v>#VALUE!</v>
      </c>
      <c r="AF36" cm="1" vm="67">
        <f t="array" aca="1" ref="AF36" ca="1">_FV(AE36,"Population")</f>
        <v>3959353</v>
      </c>
      <c r="AG36" t="str" cm="1">
        <f t="array" aca="1" ref="AG36" ca="1">_FV(AE36,"Abbreviation")</f>
        <v>US-OK</v>
      </c>
    </row>
    <row r="37" spans="15:33" x14ac:dyDescent="0.3">
      <c r="O37" s="22" t="str">
        <v>Oregon</v>
      </c>
      <c r="P37" s="8">
        <f>SUMIFS(Data!E:E,Data!B:B,'Data Prep'!$B$3,Data!A:A,'Data Prep'!$B$15,Data!C:C,'Data Prep'!O37)</f>
        <v>242218</v>
      </c>
      <c r="Q37" s="22" vm="69">
        <v>4237256</v>
      </c>
      <c r="R37" s="20">
        <f t="shared" si="1"/>
        <v>57.163881530877532</v>
      </c>
      <c r="S37" s="19">
        <f>AVERAGEIFS(Data!F:F,Data!B:B,'Data Prep'!$B$3,Data!C:C,'Data Prep'!O37,Data!A:A,'Data Prep'!$B$15)</f>
        <v>81224</v>
      </c>
      <c r="T37" s="23">
        <f t="shared" si="2"/>
        <v>-81224</v>
      </c>
      <c r="AE37" t="e" vm="70">
        <v>#VALUE!</v>
      </c>
      <c r="AF37" cm="1" vm="69">
        <f t="array" aca="1" ref="AF37" ca="1">_FV(AE37,"Population")</f>
        <v>4237256</v>
      </c>
      <c r="AG37" t="str" cm="1">
        <f t="array" aca="1" ref="AG37" ca="1">_FV(AE37,"Abbreviation")</f>
        <v>US-OR</v>
      </c>
    </row>
    <row r="38" spans="15:33" x14ac:dyDescent="0.3">
      <c r="O38" s="22" t="str">
        <v>Pennsylvania</v>
      </c>
      <c r="P38" s="8">
        <f>SUMIFS(Data!E:E,Data!B:B,'Data Prep'!$B$3,Data!A:A,'Data Prep'!$B$15,Data!C:C,'Data Prep'!O38)</f>
        <v>766122</v>
      </c>
      <c r="Q38" s="22" vm="71">
        <v>13002700</v>
      </c>
      <c r="R38" s="20">
        <f t="shared" si="1"/>
        <v>58.920224261114996</v>
      </c>
      <c r="S38" s="19">
        <f>AVERAGEIFS(Data!F:F,Data!B:B,'Data Prep'!$B$3,Data!C:C,'Data Prep'!O38,Data!A:A,'Data Prep'!$B$15)</f>
        <v>86971</v>
      </c>
      <c r="T38" s="23">
        <f t="shared" si="2"/>
        <v>-86971</v>
      </c>
      <c r="AE38" t="e" vm="72">
        <v>#VALUE!</v>
      </c>
      <c r="AF38" cm="1" vm="71">
        <f t="array" aca="1" ref="AF38" ca="1">_FV(AE38,"Population")</f>
        <v>13002700</v>
      </c>
      <c r="AG38" t="str" cm="1">
        <f t="array" aca="1" ref="AG38" ca="1">_FV(AE38,"Abbreviation")</f>
        <v>US-PA</v>
      </c>
    </row>
    <row r="39" spans="15:33" x14ac:dyDescent="0.3">
      <c r="O39" s="22" t="str">
        <v>Rhode Island</v>
      </c>
      <c r="P39" s="8">
        <f>SUMIFS(Data!E:E,Data!B:B,'Data Prep'!$B$3,Data!A:A,'Data Prep'!$B$15,Data!C:C,'Data Prep'!O39)</f>
        <v>65232</v>
      </c>
      <c r="Q39" s="22" vm="73">
        <v>1097379</v>
      </c>
      <c r="R39" s="20">
        <f t="shared" si="1"/>
        <v>59.443455724959193</v>
      </c>
      <c r="S39" s="19">
        <f>AVERAGEIFS(Data!F:F,Data!B:B,'Data Prep'!$B$3,Data!C:C,'Data Prep'!O39,Data!A:A,'Data Prep'!$B$15)</f>
        <v>75829</v>
      </c>
      <c r="T39" s="23">
        <f t="shared" si="2"/>
        <v>-75829</v>
      </c>
      <c r="AE39" t="e" vm="74">
        <v>#VALUE!</v>
      </c>
      <c r="AF39" cm="1" vm="73">
        <f t="array" aca="1" ref="AF39" ca="1">_FV(AE39,"Population")</f>
        <v>1097379</v>
      </c>
      <c r="AG39" t="str" cm="1">
        <f t="array" aca="1" ref="AG39" ca="1">_FV(AE39,"Abbreviation")</f>
        <v>US-RI</v>
      </c>
    </row>
    <row r="40" spans="15:33" x14ac:dyDescent="0.3">
      <c r="O40" s="22" t="str">
        <v>South Carolina</v>
      </c>
      <c r="P40" s="8">
        <f>SUMIFS(Data!E:E,Data!B:B,'Data Prep'!$B$3,Data!A:A,'Data Prep'!$B$15,Data!C:C,'Data Prep'!O40)</f>
        <v>281874</v>
      </c>
      <c r="Q40" s="22" vm="75">
        <v>5118425</v>
      </c>
      <c r="R40" s="20">
        <f t="shared" si="1"/>
        <v>55.070456243864079</v>
      </c>
      <c r="S40" s="19">
        <f>AVERAGEIFS(Data!F:F,Data!B:B,'Data Prep'!$B$3,Data!C:C,'Data Prep'!O40,Data!A:A,'Data Prep'!$B$15)</f>
        <v>56907</v>
      </c>
      <c r="T40" s="23">
        <f t="shared" si="2"/>
        <v>-56907</v>
      </c>
      <c r="AE40" t="e" vm="76">
        <v>#VALUE!</v>
      </c>
      <c r="AF40" cm="1" vm="75">
        <f t="array" aca="1" ref="AF40" ca="1">_FV(AE40,"Population")</f>
        <v>5118425</v>
      </c>
      <c r="AG40" t="str" cm="1">
        <f t="array" aca="1" ref="AG40" ca="1">_FV(AE40,"Abbreviation")</f>
        <v>US-SC</v>
      </c>
    </row>
    <row r="41" spans="15:33" x14ac:dyDescent="0.3">
      <c r="O41" s="22" t="str">
        <v>South Dakota</v>
      </c>
      <c r="P41" s="8">
        <f>SUMIFS(Data!E:E,Data!B:B,'Data Prep'!$B$3,Data!A:A,'Data Prep'!$B$15,Data!C:C,'Data Prep'!O41)</f>
        <v>32771</v>
      </c>
      <c r="Q41" s="22" vm="77">
        <v>886667</v>
      </c>
      <c r="R41" s="20">
        <f t="shared" si="1"/>
        <v>36.959760541443408</v>
      </c>
      <c r="S41" s="19">
        <f>AVERAGEIFS(Data!F:F,Data!B:B,'Data Prep'!$B$3,Data!C:C,'Data Prep'!O41,Data!A:A,'Data Prep'!$B$15)</f>
        <v>63709</v>
      </c>
      <c r="T41" s="23">
        <f t="shared" si="2"/>
        <v>-63709</v>
      </c>
      <c r="AE41" t="e" vm="78">
        <v>#VALUE!</v>
      </c>
      <c r="AF41" cm="1" vm="77">
        <f t="array" aca="1" ref="AF41" ca="1">_FV(AE41,"Population")</f>
        <v>886667</v>
      </c>
      <c r="AG41" t="str" cm="1">
        <f t="array" aca="1" ref="AG41" ca="1">_FV(AE41,"Abbreviation")</f>
        <v>US-SD</v>
      </c>
    </row>
    <row r="42" spans="15:33" x14ac:dyDescent="0.3">
      <c r="O42" s="22" t="str">
        <v>Tennessee</v>
      </c>
      <c r="P42" s="8">
        <f>SUMIFS(Data!E:E,Data!B:B,'Data Prep'!$B$3,Data!A:A,'Data Prep'!$B$15,Data!C:C,'Data Prep'!O42)</f>
        <v>414644</v>
      </c>
      <c r="Q42" s="22" vm="79">
        <v>6910840</v>
      </c>
      <c r="R42" s="20">
        <f t="shared" si="1"/>
        <v>59.999073918655334</v>
      </c>
      <c r="S42" s="19">
        <f>AVERAGEIFS(Data!F:F,Data!B:B,'Data Prep'!$B$3,Data!C:C,'Data Prep'!O42,Data!A:A,'Data Prep'!$B$15)</f>
        <v>66460</v>
      </c>
      <c r="T42" s="23">
        <f t="shared" si="2"/>
        <v>-66460</v>
      </c>
      <c r="AE42" t="e" vm="80">
        <v>#VALUE!</v>
      </c>
      <c r="AF42" cm="1" vm="79">
        <f t="array" aca="1" ref="AF42" ca="1">_FV(AE42,"Population")</f>
        <v>6910840</v>
      </c>
      <c r="AG42" t="str" cm="1">
        <f t="array" aca="1" ref="AG42" ca="1">_FV(AE42,"Abbreviation")</f>
        <v>US-TN</v>
      </c>
    </row>
    <row r="43" spans="15:33" x14ac:dyDescent="0.3">
      <c r="O43" s="22" t="str">
        <v>Texas</v>
      </c>
      <c r="P43" s="8">
        <f>SUMIFS(Data!E:E,Data!B:B,'Data Prep'!$B$3,Data!A:A,'Data Prep'!$B$15,Data!C:C,'Data Prep'!O43)</f>
        <v>1758991</v>
      </c>
      <c r="Q43" s="22" vm="81">
        <v>29145505</v>
      </c>
      <c r="R43" s="20">
        <f t="shared" si="1"/>
        <v>60.352050856555756</v>
      </c>
      <c r="S43" s="19">
        <f>AVERAGEIFS(Data!F:F,Data!B:B,'Data Prep'!$B$3,Data!C:C,'Data Prep'!O43,Data!A:A,'Data Prep'!$B$15)</f>
        <v>81123</v>
      </c>
      <c r="T43" s="23">
        <f t="shared" si="2"/>
        <v>-81123</v>
      </c>
      <c r="AE43" t="e" vm="82">
        <v>#VALUE!</v>
      </c>
      <c r="AF43" cm="1" vm="81">
        <f t="array" aca="1" ref="AF43" ca="1">_FV(AE43,"Population")</f>
        <v>29145505</v>
      </c>
      <c r="AG43" t="str" cm="1">
        <f t="array" aca="1" ref="AG43" ca="1">_FV(AE43,"Abbreviation")</f>
        <v>US-TX</v>
      </c>
    </row>
    <row r="44" spans="15:33" x14ac:dyDescent="0.3">
      <c r="O44" s="22" t="str">
        <v>Utah</v>
      </c>
      <c r="P44" s="8">
        <f>SUMIFS(Data!E:E,Data!B:B,'Data Prep'!$B$3,Data!A:A,'Data Prep'!$B$15,Data!C:C,'Data Prep'!O44)</f>
        <v>223284</v>
      </c>
      <c r="Q44" s="22" vm="83">
        <v>3271616</v>
      </c>
      <c r="R44" s="20">
        <f t="shared" si="1"/>
        <v>68.248840939767987</v>
      </c>
      <c r="S44" s="19">
        <f>AVERAGEIFS(Data!F:F,Data!B:B,'Data Prep'!$B$3,Data!C:C,'Data Prep'!O44,Data!A:A,'Data Prep'!$B$15)</f>
        <v>68355</v>
      </c>
      <c r="T44" s="23">
        <f t="shared" si="2"/>
        <v>-68355</v>
      </c>
      <c r="AE44" t="e" vm="84">
        <v>#VALUE!</v>
      </c>
      <c r="AF44" cm="1" vm="83">
        <f t="array" aca="1" ref="AF44" ca="1">_FV(AE44,"Population")</f>
        <v>3271616</v>
      </c>
      <c r="AG44" t="str" cm="1">
        <f t="array" aca="1" ref="AG44" ca="1">_FV(AE44,"Abbreviation")</f>
        <v>US-UT</v>
      </c>
    </row>
    <row r="45" spans="15:33" x14ac:dyDescent="0.3">
      <c r="O45" s="22" t="str">
        <v>Vermont</v>
      </c>
      <c r="P45" s="8">
        <f>SUMIFS(Data!E:E,Data!B:B,'Data Prep'!$B$3,Data!A:A,'Data Prep'!$B$15,Data!C:C,'Data Prep'!O45)</f>
        <v>28512</v>
      </c>
      <c r="Q45" s="22" vm="85">
        <v>643077</v>
      </c>
      <c r="R45" s="20">
        <f t="shared" si="1"/>
        <v>44.336836801813782</v>
      </c>
      <c r="S45" s="19">
        <f>AVERAGEIFS(Data!F:F,Data!B:B,'Data Prep'!$B$3,Data!C:C,'Data Prep'!O45,Data!A:A,'Data Prep'!$B$15)</f>
        <v>74442</v>
      </c>
      <c r="T45" s="23">
        <f t="shared" si="2"/>
        <v>-74442</v>
      </c>
      <c r="AE45" t="e" vm="86">
        <v>#VALUE!</v>
      </c>
      <c r="AF45" cm="1" vm="85">
        <f t="array" aca="1" ref="AF45" ca="1">_FV(AE45,"Population")</f>
        <v>643077</v>
      </c>
      <c r="AG45" t="str" cm="1">
        <f t="array" aca="1" ref="AG45" ca="1">_FV(AE45,"Abbreviation")</f>
        <v>US-VT</v>
      </c>
    </row>
    <row r="46" spans="15:33" x14ac:dyDescent="0.3">
      <c r="O46" s="22" t="str">
        <v>Virginia</v>
      </c>
      <c r="P46" s="8">
        <f>SUMIFS(Data!E:E,Data!B:B,'Data Prep'!$B$3,Data!A:A,'Data Prep'!$B$15,Data!C:C,'Data Prep'!O46)</f>
        <v>752090</v>
      </c>
      <c r="Q46" s="22" vm="87">
        <v>8631393</v>
      </c>
      <c r="R46" s="20">
        <f t="shared" si="1"/>
        <v>87.134255154411335</v>
      </c>
      <c r="S46" s="19">
        <f>AVERAGEIFS(Data!F:F,Data!B:B,'Data Prep'!$B$3,Data!C:C,'Data Prep'!O46,Data!A:A,'Data Prep'!$B$15)</f>
        <v>96046</v>
      </c>
      <c r="T46" s="23">
        <f t="shared" si="2"/>
        <v>-96046</v>
      </c>
      <c r="AE46" t="e" vm="88">
        <v>#VALUE!</v>
      </c>
      <c r="AF46" cm="1" vm="87">
        <f t="array" aca="1" ref="AF46" ca="1">_FV(AE46,"Population")</f>
        <v>8631393</v>
      </c>
      <c r="AG46" t="str" cm="1">
        <f t="array" aca="1" ref="AG46" ca="1">_FV(AE46,"Abbreviation")</f>
        <v>US-VA</v>
      </c>
    </row>
    <row r="47" spans="15:33" x14ac:dyDescent="0.3">
      <c r="O47" s="22" t="str">
        <v>Washington</v>
      </c>
      <c r="P47" s="8">
        <f>SUMIFS(Data!E:E,Data!B:B,'Data Prep'!$B$3,Data!A:A,'Data Prep'!$B$15,Data!C:C,'Data Prep'!O47)</f>
        <v>415190</v>
      </c>
      <c r="Q47" s="22" vm="89">
        <v>7705281</v>
      </c>
      <c r="R47" s="20">
        <f t="shared" si="1"/>
        <v>53.883823315463772</v>
      </c>
      <c r="S47" s="19">
        <f>AVERAGEIFS(Data!F:F,Data!B:B,'Data Prep'!$B$3,Data!C:C,'Data Prep'!O47,Data!A:A,'Data Prep'!$B$15)</f>
        <v>92279</v>
      </c>
      <c r="T47" s="23">
        <f t="shared" si="2"/>
        <v>-92279</v>
      </c>
      <c r="AE47" t="e" vm="90">
        <v>#VALUE!</v>
      </c>
      <c r="AF47" cm="1" vm="89">
        <f t="array" aca="1" ref="AF47" ca="1">_FV(AE47,"Population")</f>
        <v>7705281</v>
      </c>
      <c r="AG47" t="str" cm="1">
        <f t="array" aca="1" ref="AG47" ca="1">_FV(AE47,"Abbreviation")</f>
        <v>US-WA</v>
      </c>
    </row>
    <row r="48" spans="15:33" x14ac:dyDescent="0.3">
      <c r="O48" s="22" t="str">
        <v>West Virginia</v>
      </c>
      <c r="P48" s="8">
        <f>SUMIFS(Data!E:E,Data!B:B,'Data Prep'!$B$3,Data!A:A,'Data Prep'!$B$15,Data!C:C,'Data Prep'!O48)</f>
        <v>65715</v>
      </c>
      <c r="Q48" s="22" vm="91">
        <v>1793716</v>
      </c>
      <c r="R48" s="20">
        <f t="shared" si="1"/>
        <v>36.636234498660883</v>
      </c>
      <c r="S48" s="19">
        <f>AVERAGEIFS(Data!F:F,Data!B:B,'Data Prep'!$B$3,Data!C:C,'Data Prep'!O48,Data!A:A,'Data Prep'!$B$15)</f>
        <v>53557</v>
      </c>
      <c r="T48" s="23">
        <f t="shared" si="2"/>
        <v>-53557</v>
      </c>
      <c r="AE48" t="e" vm="92">
        <v>#VALUE!</v>
      </c>
      <c r="AF48" cm="1" vm="91">
        <f t="array" aca="1" ref="AF48" ca="1">_FV(AE48,"Population")</f>
        <v>1793716</v>
      </c>
      <c r="AG48" t="str" cm="1">
        <f t="array" aca="1" ref="AG48" ca="1">_FV(AE48,"Abbreviation")</f>
        <v>US-WV</v>
      </c>
    </row>
    <row r="49" spans="15:33" x14ac:dyDescent="0.3">
      <c r="O49" s="22" t="str">
        <v>Wisconsin</v>
      </c>
      <c r="P49" s="8">
        <f>SUMIFS(Data!E:E,Data!B:B,'Data Prep'!$B$3,Data!A:A,'Data Prep'!$B$15,Data!C:C,'Data Prep'!O49)</f>
        <v>309780</v>
      </c>
      <c r="Q49" s="22" vm="93">
        <v>5893718</v>
      </c>
      <c r="R49" s="20">
        <f t="shared" si="1"/>
        <v>52.561048899862534</v>
      </c>
      <c r="S49" s="19">
        <f>AVERAGEIFS(Data!F:F,Data!B:B,'Data Prep'!$B$3,Data!C:C,'Data Prep'!O49,Data!A:A,'Data Prep'!$B$15)</f>
        <v>67254</v>
      </c>
      <c r="T49" s="23">
        <f t="shared" si="2"/>
        <v>-67254</v>
      </c>
      <c r="AE49" t="e" vm="94">
        <v>#VALUE!</v>
      </c>
      <c r="AF49" cm="1" vm="93">
        <f t="array" aca="1" ref="AF49" ca="1">_FV(AE49,"Population")</f>
        <v>5893718</v>
      </c>
      <c r="AG49" t="str" cm="1">
        <f t="array" aca="1" ref="AG49" ca="1">_FV(AE49,"Abbreviation")</f>
        <v>US-WI</v>
      </c>
    </row>
    <row r="50" spans="15:33" x14ac:dyDescent="0.3">
      <c r="O50" s="22" t="str">
        <v>Wyoming</v>
      </c>
      <c r="P50" s="8">
        <f>SUMIFS(Data!E:E,Data!B:B,'Data Prep'!$B$3,Data!A:A,'Data Prep'!$B$15,Data!C:C,'Data Prep'!O50)</f>
        <v>18382</v>
      </c>
      <c r="Q50" s="22" vm="95">
        <v>576851</v>
      </c>
      <c r="R50" s="20">
        <f t="shared" si="1"/>
        <v>31.866114473234855</v>
      </c>
      <c r="S50" s="19">
        <f>AVERAGEIFS(Data!F:F,Data!B:B,'Data Prep'!$B$3,Data!C:C,'Data Prep'!O50,Data!A:A,'Data Prep'!$B$15)</f>
        <v>60233</v>
      </c>
      <c r="T50" s="23">
        <f t="shared" si="2"/>
        <v>-60233</v>
      </c>
      <c r="AE50" t="e" vm="96">
        <v>#VALUE!</v>
      </c>
      <c r="AF50" cm="1" vm="95">
        <f t="array" aca="1" ref="AF50" ca="1">_FV(AE50,"Population")</f>
        <v>576851</v>
      </c>
      <c r="AG50" t="str" cm="1">
        <f t="array" aca="1" ref="AG50" ca="1">_FV(AE50,"Abbreviation")</f>
        <v>US-WY</v>
      </c>
    </row>
  </sheetData>
  <sortState xmlns:xlrd2="http://schemas.microsoft.com/office/spreadsheetml/2017/richdata2" ref="H3:I12">
    <sortCondition descending="1" ref="I3:I1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C3C37-DC45-4EDA-A03C-95708213E92C}">
  <dimension ref="A1:B40"/>
  <sheetViews>
    <sheetView showGridLines="0" tabSelected="1" workbookViewId="0">
      <selection sqref="A1:A2"/>
    </sheetView>
  </sheetViews>
  <sheetFormatPr defaultColWidth="0" defaultRowHeight="14.4" zeroHeight="1" x14ac:dyDescent="0.3"/>
  <cols>
    <col min="1" max="1" width="8.88671875" customWidth="1"/>
    <col min="2" max="2" width="26.21875" customWidth="1"/>
    <col min="3" max="3" width="8.5546875" customWidth="1"/>
    <col min="4" max="4" width="33" customWidth="1"/>
    <col min="5" max="9" width="8.88671875" customWidth="1"/>
    <col min="10" max="10" width="5" customWidth="1"/>
    <col min="11" max="12" width="6.21875" customWidth="1"/>
    <col min="13" max="13" width="6.33203125" customWidth="1"/>
    <col min="14" max="14" width="4.21875" customWidth="1"/>
    <col min="15" max="15" width="5.44140625" customWidth="1"/>
    <col min="16" max="16" width="7.6640625" customWidth="1"/>
    <col min="17" max="17" width="43.44140625" customWidth="1"/>
    <col min="18" max="19" width="8.88671875" customWidth="1"/>
    <col min="20" max="16384" width="8.88671875" hidden="1"/>
  </cols>
  <sheetData>
    <row r="1" spans="1:2" x14ac:dyDescent="0.3">
      <c r="A1" s="30">
        <v>8</v>
      </c>
    </row>
    <row r="2" spans="1:2" x14ac:dyDescent="0.3">
      <c r="A2" s="30">
        <v>1</v>
      </c>
    </row>
    <row r="3" spans="1:2" x14ac:dyDescent="0.3"/>
    <row r="4" spans="1:2" x14ac:dyDescent="0.3"/>
    <row r="5" spans="1:2" x14ac:dyDescent="0.3"/>
    <row r="6" spans="1:2" ht="18" x14ac:dyDescent="0.35">
      <c r="B6" s="29" t="str" cm="1">
        <f t="array" ref="B6">INDEX('Data Prep'!D3:D12,11-Dashboard!A1)</f>
        <v>Business Services</v>
      </c>
    </row>
    <row r="7" spans="1:2" x14ac:dyDescent="0.3"/>
    <row r="8" spans="1:2" x14ac:dyDescent="0.3"/>
    <row r="9" spans="1:2" x14ac:dyDescent="0.3"/>
    <row r="10" spans="1:2" x14ac:dyDescent="0.3"/>
    <row r="11" spans="1:2" x14ac:dyDescent="0.3"/>
    <row r="12" spans="1:2" x14ac:dyDescent="0.3"/>
    <row r="13" spans="1:2" x14ac:dyDescent="0.3"/>
    <row r="14" spans="1:2" x14ac:dyDescent="0.3"/>
    <row r="15" spans="1:2" x14ac:dyDescent="0.3"/>
    <row r="16" spans="1:2" x14ac:dyDescent="0.3"/>
    <row r="17" x14ac:dyDescent="0.3"/>
    <row r="18" x14ac:dyDescent="0.3"/>
    <row r="19" x14ac:dyDescent="0.3"/>
    <row r="20" x14ac:dyDescent="0.3"/>
    <row r="21" x14ac:dyDescent="0.3"/>
    <row r="22" x14ac:dyDescent="0.3"/>
    <row r="23" x14ac:dyDescent="0.3"/>
    <row r="24" x14ac:dyDescent="0.3"/>
    <row r="25" x14ac:dyDescent="0.3"/>
    <row r="26" x14ac:dyDescent="0.3"/>
    <row r="27" x14ac:dyDescent="0.3"/>
    <row r="28" x14ac:dyDescent="0.3"/>
    <row r="29" x14ac:dyDescent="0.3"/>
    <row r="30" x14ac:dyDescent="0.3"/>
    <row r="31" x14ac:dyDescent="0.3"/>
    <row r="32" x14ac:dyDescent="0.3"/>
    <row r="33" x14ac:dyDescent="0.3"/>
    <row r="34" x14ac:dyDescent="0.3"/>
    <row r="35" x14ac:dyDescent="0.3"/>
    <row r="36" x14ac:dyDescent="0.3"/>
    <row r="37" x14ac:dyDescent="0.3"/>
    <row r="38" x14ac:dyDescent="0.3"/>
    <row r="39" x14ac:dyDescent="0.3"/>
    <row r="40" x14ac:dyDescent="0.3"/>
  </sheetData>
  <sheetProtection sheet="1" objects="1" scenarios="1" selectLockedCells="1" selectUnlockedCells="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81" r:id="rId3" name="Spinner 9">
              <controlPr defaultSize="0" autoPict="0">
                <anchor moveWithCells="1" sizeWithCells="1">
                  <from>
                    <xdr:col>2</xdr:col>
                    <xdr:colOff>7620</xdr:colOff>
                    <xdr:row>5</xdr:row>
                    <xdr:rowOff>22860</xdr:rowOff>
                  </from>
                  <to>
                    <xdr:col>2</xdr:col>
                    <xdr:colOff>342900</xdr:colOff>
                    <xdr:row>5</xdr:row>
                    <xdr:rowOff>220980</xdr:rowOff>
                  </to>
                </anchor>
              </controlPr>
            </control>
          </mc:Choice>
        </mc:AlternateContent>
        <mc:AlternateContent xmlns:mc="http://schemas.openxmlformats.org/markup-compatibility/2006">
          <mc:Choice Requires="x14">
            <control shapeId="3086" r:id="rId4" name="Option Button 14">
              <controlPr defaultSize="0" autoFill="0" autoLine="0" autoPict="0">
                <anchor moveWithCells="1">
                  <from>
                    <xdr:col>15</xdr:col>
                    <xdr:colOff>304800</xdr:colOff>
                    <xdr:row>7</xdr:row>
                    <xdr:rowOff>7620</xdr:rowOff>
                  </from>
                  <to>
                    <xdr:col>16</xdr:col>
                    <xdr:colOff>1143000</xdr:colOff>
                    <xdr:row>8</xdr:row>
                    <xdr:rowOff>38100</xdr:rowOff>
                  </to>
                </anchor>
              </controlPr>
            </control>
          </mc:Choice>
        </mc:AlternateContent>
        <mc:AlternateContent xmlns:mc="http://schemas.openxmlformats.org/markup-compatibility/2006">
          <mc:Choice Requires="x14">
            <control shapeId="3087" r:id="rId5" name="Option Button 15">
              <controlPr defaultSize="0" autoFill="0" autoLine="0" autoPict="0">
                <anchor moveWithCells="1">
                  <from>
                    <xdr:col>16</xdr:col>
                    <xdr:colOff>1485900</xdr:colOff>
                    <xdr:row>6</xdr:row>
                    <xdr:rowOff>160020</xdr:rowOff>
                  </from>
                  <to>
                    <xdr:col>17</xdr:col>
                    <xdr:colOff>83820</xdr:colOff>
                    <xdr:row>8</xdr:row>
                    <xdr:rowOff>60960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r:uid="{C3A4A842-AFDB-42A9-9033-B6C02D7B16E1}">
          <x14:formula1>
            <xm:f>'Data Prep'!$A$3:$A$12</xm:f>
          </x14:formula1>
          <xm:sqref>B6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 Prep</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Ruiz</dc:creator>
  <cp:lastModifiedBy>Favour Ogboruche</cp:lastModifiedBy>
  <dcterms:created xsi:type="dcterms:W3CDTF">2021-09-21T20:47:02Z</dcterms:created>
  <dcterms:modified xsi:type="dcterms:W3CDTF">2024-11-07T07:35:16Z</dcterms:modified>
</cp:coreProperties>
</file>