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Programowanie\C#\Projekt2_WiktorSzczeszek\"/>
    </mc:Choice>
  </mc:AlternateContent>
  <bookViews>
    <workbookView xWindow="0" yWindow="0" windowWidth="28800" windowHeight="12435"/>
  </bookViews>
  <sheets>
    <sheet name="Wyniki" sheetId="1" r:id="rId1"/>
    <sheet name="Obliczenia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4" l="1" a="1"/>
  <c r="K16" i="4" s="1"/>
  <c r="K3" i="4" a="1"/>
  <c r="K3" i="4" s="1"/>
  <c r="L7" i="4" s="1"/>
  <c r="B28" i="1" s="1"/>
  <c r="G16" i="4" a="1"/>
  <c r="G16" i="4" s="1"/>
  <c r="G3" i="4" a="1"/>
  <c r="G3" i="4" s="1"/>
  <c r="L6" i="4" l="1"/>
  <c r="B27" i="1" s="1"/>
  <c r="K19" i="4"/>
  <c r="K17" i="4"/>
  <c r="L19" i="4"/>
  <c r="L17" i="4"/>
  <c r="L20" i="4"/>
  <c r="L18" i="4"/>
  <c r="M18" i="4" s="1"/>
  <c r="L16" i="4"/>
  <c r="K20" i="4"/>
  <c r="K18" i="4"/>
  <c r="L3" i="4"/>
  <c r="G19" i="4"/>
  <c r="G17" i="4"/>
  <c r="H19" i="4"/>
  <c r="H17" i="4"/>
  <c r="H20" i="4"/>
  <c r="H18" i="4"/>
  <c r="I18" i="4" s="1"/>
  <c r="H16" i="4"/>
  <c r="G20" i="4"/>
  <c r="G18" i="4"/>
  <c r="H3" i="4"/>
  <c r="H7" i="4" s="1"/>
  <c r="B19" i="1" s="1"/>
  <c r="C16" i="4" a="1"/>
  <c r="D19" i="4" s="1"/>
  <c r="C3" i="4" a="1"/>
  <c r="C3" i="4" s="1"/>
  <c r="K28" i="4" l="1" a="1"/>
  <c r="K22" i="4" a="1"/>
  <c r="H6" i="4"/>
  <c r="B18" i="1" s="1"/>
  <c r="C18" i="4"/>
  <c r="C20" i="4"/>
  <c r="D3" i="4"/>
  <c r="D7" i="4" s="1"/>
  <c r="B10" i="1" s="1"/>
  <c r="D16" i="4"/>
  <c r="D18" i="4"/>
  <c r="E18" i="4" s="1"/>
  <c r="D20" i="4"/>
  <c r="C17" i="4"/>
  <c r="C19" i="4"/>
  <c r="C16" i="4"/>
  <c r="D17" i="4"/>
  <c r="G28" i="4" l="1" a="1"/>
  <c r="G22" i="4" a="1"/>
  <c r="L22" i="4"/>
  <c r="K23" i="4"/>
  <c r="L25" i="4"/>
  <c r="K25" i="4"/>
  <c r="K22" i="4"/>
  <c r="L24" i="4"/>
  <c r="M24" i="4" s="1"/>
  <c r="K26" i="4"/>
  <c r="L23" i="4"/>
  <c r="K24" i="4"/>
  <c r="L26" i="4"/>
  <c r="K28" i="4"/>
  <c r="L29" i="4"/>
  <c r="L31" i="4"/>
  <c r="K29" i="4"/>
  <c r="L28" i="4"/>
  <c r="L32" i="4"/>
  <c r="K32" i="4"/>
  <c r="K31" i="4"/>
  <c r="L30" i="4"/>
  <c r="M30" i="4" s="1"/>
  <c r="K30" i="4"/>
  <c r="D6" i="4"/>
  <c r="C28" i="4" l="1" a="1"/>
  <c r="D32" i="4" s="1"/>
  <c r="G22" i="4"/>
  <c r="H22" i="4"/>
  <c r="G25" i="4"/>
  <c r="G23" i="4"/>
  <c r="G26" i="4"/>
  <c r="H24" i="4"/>
  <c r="I24" i="4" s="1"/>
  <c r="G24" i="4"/>
  <c r="H25" i="4"/>
  <c r="H23" i="4"/>
  <c r="H26" i="4"/>
  <c r="H29" i="4"/>
  <c r="G30" i="4"/>
  <c r="H28" i="4"/>
  <c r="H32" i="4"/>
  <c r="G32" i="4"/>
  <c r="G31" i="4"/>
  <c r="G29" i="4"/>
  <c r="H30" i="4"/>
  <c r="I30" i="4" s="1"/>
  <c r="H31" i="4"/>
  <c r="G28" i="4"/>
  <c r="C22" i="4" l="1" a="1"/>
  <c r="C28" i="4"/>
  <c r="C32" i="4"/>
  <c r="D29" i="4"/>
  <c r="D28" i="4"/>
  <c r="C29" i="4"/>
  <c r="D31" i="4"/>
  <c r="D30" i="4"/>
  <c r="E30" i="4" s="1"/>
  <c r="C31" i="4"/>
  <c r="C30" i="4"/>
  <c r="D23" i="4" l="1"/>
  <c r="D26" i="4"/>
  <c r="C26" i="4"/>
  <c r="C22" i="4"/>
  <c r="D24" i="4"/>
  <c r="E24" i="4" s="1"/>
  <c r="C24" i="4"/>
  <c r="C25" i="4"/>
  <c r="D22" i="4"/>
  <c r="D25" i="4"/>
  <c r="C23" i="4"/>
</calcChain>
</file>

<file path=xl/sharedStrings.xml><?xml version="1.0" encoding="utf-8"?>
<sst xmlns="http://schemas.openxmlformats.org/spreadsheetml/2006/main" count="70" uniqueCount="47">
  <si>
    <t>Number</t>
  </si>
  <si>
    <t>PrimeNumbersPositive - Time</t>
  </si>
  <si>
    <t>PrimeNumbers - Time</t>
  </si>
  <si>
    <t>PrimeNumbers - Instr</t>
  </si>
  <si>
    <t>PrimeNumbersPositive - Instr</t>
  </si>
  <si>
    <t>a</t>
  </si>
  <si>
    <t>b</t>
  </si>
  <si>
    <t>n = a*p + b</t>
  </si>
  <si>
    <t>p</t>
  </si>
  <si>
    <t>n</t>
  </si>
  <si>
    <t>wynik funkcji LINEST() z danych liczb 1-7</t>
  </si>
  <si>
    <t>wynik funkcji LINEST() z danych liczb 1-6</t>
  </si>
  <si>
    <t>wynik funkcji LINEST() z danych liczb 1-8</t>
  </si>
  <si>
    <t>PrimeNumbersDivisibilityForm - Time</t>
  </si>
  <si>
    <t>PrimeNumbersDivisibilityForm - Instr</t>
  </si>
  <si>
    <t>PrimeNumbersDivisibility235 - Time</t>
  </si>
  <si>
    <t>PrimeNumbersDivisibility235 - Instr</t>
  </si>
  <si>
    <t>PrimeNumbersDivisibilityForm235 - Time</t>
  </si>
  <si>
    <t>PrimeNumbersDivisibilityForm235 - Instr</t>
  </si>
  <si>
    <t>Test na zbiorze liczbowym składającym się z ośmiu cyfr podanych w projekcie</t>
  </si>
  <si>
    <t>PrimeNumbers - Ticks</t>
  </si>
  <si>
    <t>PrimeNumbersPositive - Ticks</t>
  </si>
  <si>
    <t>PrimeNumbersDivisibilityForm - Ticks</t>
  </si>
  <si>
    <t>PrimeNumbersDivisibility235 - Ticks</t>
  </si>
  <si>
    <t>PrimeNumbersDivisibilityForm235 - Ticks</t>
  </si>
  <si>
    <t>PrimeNumbersEratotenes - Time</t>
  </si>
  <si>
    <t>PrimeNumbersEratotenes - Ticks</t>
  </si>
  <si>
    <t>PrimeNumbersEratotenes - Instr</t>
  </si>
  <si>
    <t>Test na przedziałach 100-liczbowych</t>
  </si>
  <si>
    <t>TIME</t>
  </si>
  <si>
    <t>TICKS</t>
  </si>
  <si>
    <t>LEGENDA:</t>
  </si>
  <si>
    <t>współczynnik a</t>
  </si>
  <si>
    <t>współczynnik b</t>
  </si>
  <si>
    <t>błąd oceny Y</t>
  </si>
  <si>
    <t>wsp. wyznaczania</t>
  </si>
  <si>
    <t>błąd względny Y</t>
  </si>
  <si>
    <t>INSTR</t>
  </si>
  <si>
    <t>IsPrimeDivisibilityForm - Time</t>
  </si>
  <si>
    <t>IsPrimeDivisibility235 - Time</t>
  </si>
  <si>
    <t>IsPrimeDivisibilityForm235 - Time</t>
  </si>
  <si>
    <t>IsPrimeEratotenes - Time</t>
  </si>
  <si>
    <t>ms</t>
  </si>
  <si>
    <t>IsPrimeDivisibilityForm - Instr</t>
  </si>
  <si>
    <t>IsPrimeDivisibility235 - Instr</t>
  </si>
  <si>
    <t>IsPrimeDivisibilityForm235 - Instr</t>
  </si>
  <si>
    <t>IsPrimeEratostenes - Instr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</si>
</sst>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\ _z_ł_-;\-* #,##0.00\ _z_ł_-;_-* &quot;-&quot;??\ _z_ł_-;_-@_-"/>
    <numFmt numFmtId="164" formatCode="_-* #,##0.0000000\ _z_ł_-;\-* #,##0.0000000\ _z_ł_-;_-* &quot;-&quot;??\ _z_ł_-;_-@_-"/>
    <numFmt numFmtId="165" formatCode="0.0"/>
    <numFmt numFmtId="166" formatCode="0.0000000"/>
    <numFmt numFmtId="167" formatCode="0.00000000"/>
    <numFmt numFmtId="168" formatCode="0.000000000"/>
    <numFmt numFmtId="169" formatCode="0.0000000000"/>
    <numFmt numFmtId="170" formatCode="0.00000000000000000"/>
    <numFmt numFmtId="171" formatCode="0.0000000000000000000"/>
    <numFmt numFmtId="172" formatCode="0.00000"/>
    <numFmt numFmtId="173" formatCode="0.000000"/>
    <numFmt numFmtId="174" formatCode="0.00000000000000"/>
    <numFmt numFmtId="175" formatCode="0.000000000000000"/>
    <numFmt numFmtId="176" formatCode="0.0000000000000000"/>
    <numFmt numFmtId="177" formatCode="0.0000%"/>
    <numFmt numFmtId="178" formatCode="0.0000000000%"/>
  </numFmts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1" fontId="0" fillId="0" borderId="5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NumberFormat="1" applyBorder="1" applyAlignment="1"/>
    <xf numFmtId="0" fontId="0" fillId="0" borderId="0" xfId="0" applyNumberFormat="1" applyAlignment="1"/>
    <xf numFmtId="165" fontId="0" fillId="0" borderId="8" xfId="1" applyNumberFormat="1" applyFont="1" applyBorder="1" applyAlignment="1">
      <alignment horizontal="center" vertical="center"/>
    </xf>
    <xf numFmtId="170" fontId="0" fillId="0" borderId="7" xfId="1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3" xfId="0" applyBorder="1"/>
    <xf numFmtId="0" fontId="0" fillId="0" borderId="4" xfId="0" applyBorder="1"/>
    <xf numFmtId="1" fontId="0" fillId="0" borderId="6" xfId="0" applyNumberFormat="1" applyBorder="1" applyAlignment="1">
      <alignment horizontal="center" vertical="center"/>
    </xf>
    <xf numFmtId="2" fontId="0" fillId="0" borderId="3" xfId="0" applyNumberFormat="1" applyBorder="1"/>
    <xf numFmtId="2" fontId="0" fillId="0" borderId="4" xfId="0" applyNumberFormat="1" applyBorder="1"/>
    <xf numFmtId="167" fontId="0" fillId="0" borderId="3" xfId="0" applyNumberFormat="1" applyBorder="1"/>
    <xf numFmtId="168" fontId="0" fillId="0" borderId="3" xfId="0" applyNumberFormat="1" applyBorder="1"/>
    <xf numFmtId="169" fontId="0" fillId="0" borderId="3" xfId="0" applyNumberFormat="1" applyBorder="1"/>
    <xf numFmtId="0" fontId="1" fillId="0" borderId="3" xfId="0" applyFont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1" fontId="0" fillId="0" borderId="9" xfId="1" applyNumberFormat="1" applyFon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5" xfId="0" applyNumberFormat="1" applyBorder="1"/>
    <xf numFmtId="1" fontId="0" fillId="0" borderId="6" xfId="0" applyNumberFormat="1" applyBorder="1"/>
    <xf numFmtId="1" fontId="0" fillId="0" borderId="4" xfId="0" applyNumberFormat="1" applyBorder="1"/>
    <xf numFmtId="171" fontId="0" fillId="2" borderId="3" xfId="0" applyNumberFormat="1" applyFill="1" applyBorder="1"/>
    <xf numFmtId="168" fontId="0" fillId="3" borderId="3" xfId="0" applyNumberFormat="1" applyFill="1" applyBorder="1"/>
    <xf numFmtId="0" fontId="0" fillId="3" borderId="3" xfId="0" applyFill="1" applyBorder="1"/>
    <xf numFmtId="0" fontId="0" fillId="5" borderId="4" xfId="0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1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NumberFormat="1" applyAlignment="1">
      <alignment horizontal="right"/>
    </xf>
    <xf numFmtId="1" fontId="4" fillId="0" borderId="0" xfId="0" applyNumberFormat="1" applyFont="1" applyAlignment="1"/>
    <xf numFmtId="1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6" xfId="0" applyNumberFormat="1" applyBorder="1"/>
    <xf numFmtId="0" fontId="1" fillId="0" borderId="4" xfId="0" applyFont="1" applyBorder="1" applyAlignment="1">
      <alignment horizontal="center" vertical="center"/>
    </xf>
    <xf numFmtId="174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0" fillId="7" borderId="21" xfId="0" applyNumberFormat="1" applyFill="1" applyBorder="1" applyAlignment="1">
      <alignment horizontal="center" vertical="center"/>
    </xf>
    <xf numFmtId="0" fontId="0" fillId="3" borderId="21" xfId="0" applyFill="1" applyBorder="1"/>
    <xf numFmtId="0" fontId="0" fillId="4" borderId="23" xfId="0" applyFill="1" applyBorder="1"/>
    <xf numFmtId="1" fontId="0" fillId="0" borderId="3" xfId="0" applyNumberFormat="1" applyBorder="1"/>
    <xf numFmtId="1" fontId="0" fillId="0" borderId="7" xfId="0" applyNumberFormat="1" applyBorder="1"/>
    <xf numFmtId="2" fontId="0" fillId="0" borderId="8" xfId="0" applyNumberFormat="1" applyBorder="1"/>
    <xf numFmtId="166" fontId="0" fillId="5" borderId="4" xfId="0" applyNumberFormat="1" applyFill="1" applyBorder="1"/>
    <xf numFmtId="0" fontId="0" fillId="6" borderId="22" xfId="0" applyFill="1" applyBorder="1"/>
    <xf numFmtId="172" fontId="0" fillId="0" borderId="3" xfId="0" applyNumberFormat="1" applyBorder="1"/>
    <xf numFmtId="173" fontId="0" fillId="0" borderId="3" xfId="0" applyNumberFormat="1" applyBorder="1"/>
    <xf numFmtId="166" fontId="0" fillId="0" borderId="3" xfId="0" applyNumberFormat="1" applyBorder="1"/>
    <xf numFmtId="2" fontId="0" fillId="7" borderId="4" xfId="0" applyNumberFormat="1" applyFill="1" applyBorder="1"/>
    <xf numFmtId="176" fontId="0" fillId="2" borderId="3" xfId="0" applyNumberFormat="1" applyFill="1" applyBorder="1"/>
    <xf numFmtId="1" fontId="0" fillId="2" borderId="21" xfId="0" applyNumberFormat="1" applyFill="1" applyBorder="1" applyAlignment="1">
      <alignment horizontal="center" vertical="center"/>
    </xf>
    <xf numFmtId="167" fontId="0" fillId="3" borderId="3" xfId="0" applyNumberFormat="1" applyFill="1" applyBorder="1"/>
    <xf numFmtId="177" fontId="0" fillId="6" borderId="19" xfId="2" applyNumberFormat="1" applyFont="1" applyFill="1" applyBorder="1"/>
    <xf numFmtId="2" fontId="0" fillId="4" borderId="16" xfId="0" applyNumberFormat="1" applyFill="1" applyBorder="1"/>
    <xf numFmtId="1" fontId="5" fillId="4" borderId="16" xfId="0" applyNumberFormat="1" applyFont="1" applyFill="1" applyBorder="1"/>
    <xf numFmtId="2" fontId="0" fillId="0" borderId="7" xfId="0" applyNumberFormat="1" applyBorder="1" applyAlignment="1">
      <alignment horizontal="center" vertical="center"/>
    </xf>
    <xf numFmtId="175" fontId="0" fillId="0" borderId="8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right"/>
    </xf>
    <xf numFmtId="1" fontId="0" fillId="0" borderId="15" xfId="0" applyNumberFormat="1" applyBorder="1" applyAlignment="1">
      <alignment horizontal="right"/>
    </xf>
    <xf numFmtId="168" fontId="0" fillId="7" borderId="4" xfId="0" applyNumberFormat="1" applyFill="1" applyBorder="1"/>
    <xf numFmtId="2" fontId="0" fillId="2" borderId="3" xfId="0" applyNumberFormat="1" applyFill="1" applyBorder="1"/>
    <xf numFmtId="1" fontId="0" fillId="3" borderId="3" xfId="0" applyNumberFormat="1" applyFill="1" applyBorder="1"/>
    <xf numFmtId="178" fontId="0" fillId="6" borderId="19" xfId="2" applyNumberFormat="1" applyFont="1" applyFill="1" applyBorder="1"/>
    <xf numFmtId="173" fontId="0" fillId="4" borderId="16" xfId="0" applyNumberFormat="1" applyFill="1" applyBorder="1"/>
    <xf numFmtId="0" fontId="1" fillId="0" borderId="20" xfId="0" applyFont="1" applyBorder="1"/>
    <xf numFmtId="1" fontId="6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1" fontId="5" fillId="0" borderId="0" xfId="0" applyNumberFormat="1" applyFont="1" applyAlignment="1"/>
    <xf numFmtId="0" fontId="3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6" fillId="0" borderId="0" xfId="0" applyFont="1" applyFill="1"/>
  </cellXfs>
  <cellStyles count="3">
    <cellStyle name="Dziesiętny" xfId="1" builtinId="3"/>
    <cellStyle name="Normalny" xfId="0" builtinId="0"/>
    <cellStyle name="Procentowy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="85" zoomScaleNormal="85" workbookViewId="0">
      <selection activeCell="D36" sqref="D36"/>
    </sheetView>
  </sheetViews>
  <sheetFormatPr defaultRowHeight="15" x14ac:dyDescent="0.25"/>
  <cols>
    <col min="1" max="1" width="14.140625" bestFit="1" customWidth="1"/>
    <col min="2" max="2" width="20.7109375" bestFit="1" customWidth="1"/>
    <col min="3" max="3" width="28.140625" bestFit="1" customWidth="1"/>
    <col min="4" max="4" width="36.85546875" bestFit="1" customWidth="1"/>
    <col min="5" max="5" width="33.5703125" bestFit="1" customWidth="1"/>
    <col min="6" max="6" width="38.42578125" bestFit="1" customWidth="1"/>
    <col min="7" max="7" width="31.5703125" bestFit="1" customWidth="1"/>
    <col min="9" max="9" width="12" bestFit="1" customWidth="1"/>
    <col min="10" max="10" width="28.28515625" bestFit="1" customWidth="1"/>
    <col min="11" max="11" width="26.7109375" bestFit="1" customWidth="1"/>
    <col min="12" max="12" width="31.42578125" bestFit="1" customWidth="1"/>
    <col min="13" max="13" width="24.140625" bestFit="1" customWidth="1"/>
    <col min="14" max="16" width="17.7109375" bestFit="1" customWidth="1"/>
    <col min="17" max="17" width="14.28515625" bestFit="1" customWidth="1"/>
  </cols>
  <sheetData>
    <row r="1" spans="1:14" ht="21" x14ac:dyDescent="0.35">
      <c r="A1" s="81" t="s">
        <v>19</v>
      </c>
      <c r="B1" s="81"/>
      <c r="C1" s="81"/>
      <c r="D1" s="81"/>
      <c r="E1" s="81"/>
      <c r="F1" s="81"/>
      <c r="G1" s="81"/>
      <c r="H1" s="32"/>
      <c r="I1" s="81" t="s">
        <v>28</v>
      </c>
      <c r="J1" s="81"/>
      <c r="K1" s="81"/>
      <c r="L1" s="81"/>
      <c r="M1" s="81"/>
    </row>
    <row r="2" spans="1:14" x14ac:dyDescent="0.25">
      <c r="A2" s="32" t="s">
        <v>0</v>
      </c>
      <c r="B2" s="32" t="s">
        <v>2</v>
      </c>
      <c r="C2" s="42" t="s">
        <v>1</v>
      </c>
      <c r="D2" s="42" t="s">
        <v>13</v>
      </c>
      <c r="E2" s="42" t="s">
        <v>15</v>
      </c>
      <c r="F2" s="42" t="s">
        <v>17</v>
      </c>
      <c r="G2" s="33" t="s">
        <v>25</v>
      </c>
      <c r="I2" s="37" t="s">
        <v>0</v>
      </c>
      <c r="J2" s="37" t="s">
        <v>38</v>
      </c>
      <c r="K2" s="37" t="s">
        <v>39</v>
      </c>
      <c r="L2" s="37" t="s">
        <v>40</v>
      </c>
      <c r="M2" s="37" t="s">
        <v>41</v>
      </c>
      <c r="N2" s="79" t="s">
        <v>42</v>
      </c>
    </row>
    <row r="3" spans="1:14" x14ac:dyDescent="0.25">
      <c r="A3" s="8">
        <v>100913</v>
      </c>
      <c r="B3" s="9">
        <v>2</v>
      </c>
      <c r="C3" s="2">
        <v>0</v>
      </c>
      <c r="D3" s="2">
        <v>0</v>
      </c>
      <c r="E3">
        <v>0</v>
      </c>
      <c r="F3">
        <v>0</v>
      </c>
      <c r="G3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</row>
    <row r="4" spans="1:14" x14ac:dyDescent="0.25">
      <c r="A4" s="8">
        <v>1009139</v>
      </c>
      <c r="B4" s="9">
        <v>22</v>
      </c>
      <c r="C4" s="2">
        <v>0</v>
      </c>
      <c r="D4" s="2">
        <v>0</v>
      </c>
      <c r="E4">
        <v>0</v>
      </c>
      <c r="F4">
        <v>0</v>
      </c>
      <c r="G4">
        <v>0</v>
      </c>
      <c r="I4" s="1">
        <v>10</v>
      </c>
      <c r="J4" s="1">
        <v>0</v>
      </c>
      <c r="K4" s="1">
        <v>0</v>
      </c>
      <c r="L4" s="1">
        <v>0</v>
      </c>
      <c r="M4" s="1">
        <v>0</v>
      </c>
    </row>
    <row r="5" spans="1:14" x14ac:dyDescent="0.25">
      <c r="A5" s="8">
        <v>10091401</v>
      </c>
      <c r="B5" s="9">
        <v>201</v>
      </c>
      <c r="C5" s="2">
        <v>0</v>
      </c>
      <c r="D5" s="2">
        <v>0</v>
      </c>
      <c r="E5">
        <v>0</v>
      </c>
      <c r="F5">
        <v>0</v>
      </c>
      <c r="G5">
        <v>0</v>
      </c>
      <c r="I5" s="1">
        <v>100</v>
      </c>
      <c r="J5" s="1">
        <v>0</v>
      </c>
      <c r="K5" s="1">
        <v>0</v>
      </c>
      <c r="L5" s="1">
        <v>0</v>
      </c>
      <c r="M5" s="1">
        <v>0</v>
      </c>
    </row>
    <row r="6" spans="1:14" x14ac:dyDescent="0.25">
      <c r="A6" s="8">
        <v>100914061</v>
      </c>
      <c r="B6" s="9">
        <v>2072</v>
      </c>
      <c r="C6" s="2">
        <v>0</v>
      </c>
      <c r="D6" s="2">
        <v>0</v>
      </c>
      <c r="E6">
        <v>0</v>
      </c>
      <c r="F6">
        <v>0</v>
      </c>
      <c r="G6">
        <v>0</v>
      </c>
      <c r="I6" s="1">
        <v>1000</v>
      </c>
      <c r="J6" s="1">
        <v>0</v>
      </c>
      <c r="K6" s="1">
        <v>0</v>
      </c>
      <c r="L6" s="1">
        <v>0</v>
      </c>
      <c r="M6" s="1">
        <v>0</v>
      </c>
    </row>
    <row r="7" spans="1:14" x14ac:dyDescent="0.25">
      <c r="A7" s="8">
        <v>1009140611</v>
      </c>
      <c r="B7" s="9">
        <v>18781</v>
      </c>
      <c r="C7" s="2">
        <v>1</v>
      </c>
      <c r="D7" s="2">
        <v>0</v>
      </c>
      <c r="E7">
        <v>0</v>
      </c>
      <c r="F7">
        <v>0</v>
      </c>
      <c r="G7">
        <v>0</v>
      </c>
      <c r="I7" s="1">
        <v>10000</v>
      </c>
      <c r="J7" s="1">
        <v>0</v>
      </c>
      <c r="K7" s="1">
        <v>0</v>
      </c>
      <c r="L7" s="1">
        <v>0</v>
      </c>
      <c r="M7" s="1">
        <v>0</v>
      </c>
    </row>
    <row r="8" spans="1:14" x14ac:dyDescent="0.25">
      <c r="A8" s="8">
        <v>10091406133</v>
      </c>
      <c r="B8" s="9">
        <v>439564</v>
      </c>
      <c r="C8" s="2">
        <v>4</v>
      </c>
      <c r="D8" s="2">
        <v>3</v>
      </c>
      <c r="E8">
        <v>3</v>
      </c>
      <c r="F8">
        <v>3</v>
      </c>
      <c r="G8">
        <v>2</v>
      </c>
      <c r="I8" s="1">
        <v>100000</v>
      </c>
      <c r="J8" s="1">
        <v>0</v>
      </c>
      <c r="K8" s="1">
        <v>0</v>
      </c>
      <c r="L8" s="1">
        <v>0</v>
      </c>
      <c r="M8" s="1">
        <v>0</v>
      </c>
    </row>
    <row r="9" spans="1:14" x14ac:dyDescent="0.25">
      <c r="A9" s="3">
        <v>100914061337</v>
      </c>
      <c r="B9" s="80">
        <v>5440768</v>
      </c>
      <c r="C9" s="2">
        <v>14</v>
      </c>
      <c r="D9" s="2">
        <v>11</v>
      </c>
      <c r="E9">
        <v>12</v>
      </c>
      <c r="F9">
        <v>11</v>
      </c>
      <c r="G9">
        <v>7</v>
      </c>
      <c r="I9" s="1">
        <v>1000000</v>
      </c>
      <c r="J9" s="1">
        <v>0</v>
      </c>
      <c r="K9" s="1">
        <v>0</v>
      </c>
      <c r="L9" s="1">
        <v>0</v>
      </c>
      <c r="M9" s="1">
        <v>0</v>
      </c>
    </row>
    <row r="10" spans="1:14" x14ac:dyDescent="0.25">
      <c r="A10" s="3">
        <v>1009140613399</v>
      </c>
      <c r="B10" s="40">
        <f>Obliczenia!D7</f>
        <v>44274430.752844959</v>
      </c>
      <c r="C10" s="2">
        <v>43</v>
      </c>
      <c r="D10" s="2">
        <v>37</v>
      </c>
      <c r="E10">
        <v>39</v>
      </c>
      <c r="F10">
        <v>37</v>
      </c>
      <c r="G10">
        <v>25</v>
      </c>
      <c r="I10" s="1">
        <v>10000000</v>
      </c>
      <c r="J10" s="1">
        <v>0</v>
      </c>
      <c r="K10" s="1">
        <v>0</v>
      </c>
      <c r="L10" s="1">
        <v>0</v>
      </c>
      <c r="M10" s="1">
        <v>2</v>
      </c>
    </row>
    <row r="11" spans="1:14" x14ac:dyDescent="0.25">
      <c r="A11" s="32" t="s">
        <v>0</v>
      </c>
      <c r="B11" s="32" t="s">
        <v>20</v>
      </c>
      <c r="C11" s="42" t="s">
        <v>21</v>
      </c>
      <c r="D11" s="42" t="s">
        <v>22</v>
      </c>
      <c r="E11" s="42" t="s">
        <v>23</v>
      </c>
      <c r="F11" s="42" t="s">
        <v>24</v>
      </c>
      <c r="G11" s="33" t="s">
        <v>26</v>
      </c>
      <c r="I11" s="1">
        <v>100000000</v>
      </c>
      <c r="J11" s="1">
        <v>4</v>
      </c>
      <c r="K11" s="1">
        <v>4</v>
      </c>
      <c r="L11" s="1">
        <v>3</v>
      </c>
      <c r="M11" s="1">
        <v>8</v>
      </c>
    </row>
    <row r="12" spans="1:14" x14ac:dyDescent="0.25">
      <c r="A12" s="2">
        <v>100913</v>
      </c>
      <c r="B12">
        <v>10511</v>
      </c>
      <c r="C12" s="2">
        <v>38</v>
      </c>
      <c r="D12" s="2">
        <v>34</v>
      </c>
      <c r="E12" s="2">
        <v>36</v>
      </c>
      <c r="F12" s="2">
        <v>38</v>
      </c>
      <c r="G12" s="2">
        <v>16</v>
      </c>
      <c r="I12" s="1">
        <v>1000000000</v>
      </c>
      <c r="J12" s="1">
        <v>15</v>
      </c>
      <c r="K12" s="1">
        <v>16</v>
      </c>
      <c r="L12" s="1">
        <v>15</v>
      </c>
      <c r="M12" s="1">
        <v>34</v>
      </c>
    </row>
    <row r="13" spans="1:14" x14ac:dyDescent="0.25">
      <c r="A13" s="2">
        <v>1009139</v>
      </c>
      <c r="B13">
        <v>62416</v>
      </c>
      <c r="C13" s="2">
        <v>117</v>
      </c>
      <c r="D13" s="2">
        <v>104</v>
      </c>
      <c r="E13" s="2">
        <v>110</v>
      </c>
      <c r="F13" s="2">
        <v>113</v>
      </c>
      <c r="G13" s="2">
        <v>48</v>
      </c>
      <c r="H13" s="32"/>
      <c r="I13" s="1">
        <v>10000000000</v>
      </c>
      <c r="J13" s="1">
        <v>41</v>
      </c>
      <c r="K13" s="1">
        <v>48</v>
      </c>
      <c r="L13" s="1">
        <v>41</v>
      </c>
      <c r="M13" s="1">
        <v>108</v>
      </c>
    </row>
    <row r="14" spans="1:14" x14ac:dyDescent="0.25">
      <c r="A14" s="2">
        <v>10091401</v>
      </c>
      <c r="B14">
        <v>441605</v>
      </c>
      <c r="C14" s="2">
        <v>370</v>
      </c>
      <c r="D14" s="2">
        <v>328</v>
      </c>
      <c r="E14" s="2">
        <v>334</v>
      </c>
      <c r="F14" s="2">
        <v>353</v>
      </c>
      <c r="G14" s="2">
        <v>150</v>
      </c>
      <c r="I14" s="38">
        <v>100000000000</v>
      </c>
      <c r="J14" s="38">
        <v>161</v>
      </c>
      <c r="K14" s="1">
        <v>188</v>
      </c>
      <c r="L14" s="1">
        <v>181</v>
      </c>
      <c r="M14" s="1">
        <v>354</v>
      </c>
    </row>
    <row r="15" spans="1:14" x14ac:dyDescent="0.25">
      <c r="A15" s="2">
        <v>100914061</v>
      </c>
      <c r="B15">
        <v>3308088</v>
      </c>
      <c r="C15" s="2">
        <v>1169</v>
      </c>
      <c r="D15" s="2">
        <v>1038</v>
      </c>
      <c r="E15" s="2">
        <v>1051</v>
      </c>
      <c r="F15" s="2">
        <v>1117</v>
      </c>
      <c r="G15" s="2">
        <v>525</v>
      </c>
      <c r="I15" s="1">
        <v>1000000000000</v>
      </c>
      <c r="J15" s="1">
        <v>304</v>
      </c>
      <c r="K15" s="1">
        <v>378</v>
      </c>
      <c r="L15" s="1">
        <v>308</v>
      </c>
      <c r="M15" s="1">
        <v>1188</v>
      </c>
    </row>
    <row r="16" spans="1:14" x14ac:dyDescent="0.25">
      <c r="A16" s="2">
        <v>1009140611</v>
      </c>
      <c r="B16">
        <v>26728249</v>
      </c>
      <c r="C16" s="2">
        <v>3736</v>
      </c>
      <c r="D16" s="2">
        <v>3302</v>
      </c>
      <c r="E16" s="2">
        <v>3322</v>
      </c>
      <c r="F16" s="2">
        <v>3519</v>
      </c>
      <c r="G16" s="2">
        <v>1830</v>
      </c>
      <c r="I16" s="1">
        <v>10000000000000</v>
      </c>
      <c r="J16" s="1">
        <v>1001</v>
      </c>
      <c r="K16" s="1">
        <v>1068</v>
      </c>
      <c r="L16" s="1">
        <v>893</v>
      </c>
      <c r="M16" s="1">
        <v>4792</v>
      </c>
    </row>
    <row r="17" spans="1:13" x14ac:dyDescent="0.25">
      <c r="A17" s="2">
        <v>10091406133</v>
      </c>
      <c r="B17">
        <v>416698875</v>
      </c>
      <c r="C17" s="2">
        <v>17385</v>
      </c>
      <c r="D17" s="2">
        <v>12852</v>
      </c>
      <c r="E17" s="2">
        <v>12990</v>
      </c>
      <c r="F17" s="2">
        <v>13476</v>
      </c>
      <c r="G17" s="2">
        <v>7040</v>
      </c>
      <c r="I17" s="1">
        <v>100000000000000</v>
      </c>
      <c r="J17" s="1">
        <v>3761</v>
      </c>
      <c r="K17" s="1">
        <v>4454</v>
      </c>
      <c r="L17" s="1">
        <v>3974</v>
      </c>
      <c r="M17" s="1">
        <v>10767</v>
      </c>
    </row>
    <row r="18" spans="1:13" x14ac:dyDescent="0.25">
      <c r="A18" s="2">
        <v>100914061337</v>
      </c>
      <c r="B18" s="98">
        <f>Obliczenia!H6</f>
        <v>4181614022.5362172</v>
      </c>
      <c r="C18" s="2">
        <v>53210</v>
      </c>
      <c r="D18" s="2">
        <v>40685</v>
      </c>
      <c r="E18" s="2">
        <v>43474</v>
      </c>
      <c r="F18" s="2">
        <v>44028</v>
      </c>
      <c r="G18" s="2">
        <v>25979</v>
      </c>
      <c r="I18" s="1">
        <v>1000000000000000</v>
      </c>
      <c r="J18" s="1">
        <v>5542</v>
      </c>
      <c r="K18" s="1">
        <v>6496</v>
      </c>
      <c r="L18" s="1">
        <v>5535</v>
      </c>
      <c r="M18" s="1">
        <v>29646</v>
      </c>
    </row>
    <row r="19" spans="1:13" x14ac:dyDescent="0.25">
      <c r="A19" s="2">
        <v>1009140613399</v>
      </c>
      <c r="B19" s="98">
        <f>Obliczenia!H7</f>
        <v>41842692287.698235</v>
      </c>
      <c r="C19" s="2">
        <v>148868</v>
      </c>
      <c r="D19" s="2">
        <v>131707</v>
      </c>
      <c r="E19" s="2">
        <v>137029</v>
      </c>
      <c r="F19" s="2">
        <v>141954</v>
      </c>
      <c r="G19" s="2">
        <v>86988</v>
      </c>
      <c r="I19" s="1">
        <v>1E+16</v>
      </c>
      <c r="J19" s="1">
        <v>32868</v>
      </c>
      <c r="K19" s="1">
        <v>38760</v>
      </c>
      <c r="L19" s="1">
        <v>32846</v>
      </c>
      <c r="M19" s="1">
        <v>105676</v>
      </c>
    </row>
    <row r="20" spans="1:13" x14ac:dyDescent="0.25">
      <c r="A20" s="32" t="s">
        <v>0</v>
      </c>
      <c r="B20" s="32" t="s">
        <v>3</v>
      </c>
      <c r="C20" s="42" t="s">
        <v>4</v>
      </c>
      <c r="D20" s="42" t="s">
        <v>14</v>
      </c>
      <c r="E20" s="42" t="s">
        <v>16</v>
      </c>
      <c r="F20" s="42" t="s">
        <v>18</v>
      </c>
      <c r="G20" s="33" t="s">
        <v>27</v>
      </c>
      <c r="I20" s="1">
        <v>1E+17</v>
      </c>
      <c r="J20" s="1">
        <v>158400</v>
      </c>
      <c r="K20" s="1">
        <v>187605</v>
      </c>
      <c r="L20" s="1">
        <v>158809</v>
      </c>
      <c r="M20" s="1">
        <v>370073</v>
      </c>
    </row>
    <row r="21" spans="1:13" x14ac:dyDescent="0.25">
      <c r="A21" s="2">
        <v>100913</v>
      </c>
      <c r="B21" s="2">
        <v>25228</v>
      </c>
      <c r="C21" s="2">
        <v>159</v>
      </c>
      <c r="D21" s="2">
        <v>108</v>
      </c>
      <c r="E21" s="2">
        <v>167</v>
      </c>
      <c r="F21" s="2">
        <v>115</v>
      </c>
      <c r="G21" s="34">
        <v>66</v>
      </c>
      <c r="H21" s="36"/>
      <c r="I21" s="1">
        <v>1E+18</v>
      </c>
      <c r="J21" s="1">
        <v>289127</v>
      </c>
      <c r="K21" s="1">
        <v>343191</v>
      </c>
      <c r="L21" s="1">
        <v>289379</v>
      </c>
      <c r="M21" s="1">
        <v>1041310</v>
      </c>
    </row>
    <row r="22" spans="1:13" x14ac:dyDescent="0.25">
      <c r="A22" s="2">
        <v>1009139</v>
      </c>
      <c r="B22" s="2">
        <v>252284</v>
      </c>
      <c r="C22" s="2">
        <v>502</v>
      </c>
      <c r="D22" s="2">
        <v>337</v>
      </c>
      <c r="E22" s="2">
        <v>511</v>
      </c>
      <c r="F22" s="2">
        <v>345</v>
      </c>
      <c r="G22" s="35">
        <v>168</v>
      </c>
      <c r="H22" s="36"/>
      <c r="I22" s="32" t="s">
        <v>0</v>
      </c>
      <c r="J22" s="32" t="s">
        <v>43</v>
      </c>
      <c r="K22" s="32" t="s">
        <v>44</v>
      </c>
      <c r="L22" s="32" t="s">
        <v>45</v>
      </c>
      <c r="M22" s="32" t="s">
        <v>46</v>
      </c>
    </row>
    <row r="23" spans="1:13" x14ac:dyDescent="0.25">
      <c r="A23" s="2">
        <v>10091401</v>
      </c>
      <c r="B23" s="2">
        <v>2522850</v>
      </c>
      <c r="C23" s="2">
        <v>1588</v>
      </c>
      <c r="D23" s="2">
        <v>1061</v>
      </c>
      <c r="E23" s="2">
        <v>1598</v>
      </c>
      <c r="F23" s="2">
        <v>1070</v>
      </c>
      <c r="G23" s="34">
        <v>449</v>
      </c>
      <c r="H23" s="36"/>
      <c r="I23" s="1">
        <v>1</v>
      </c>
      <c r="J23" s="1">
        <v>205</v>
      </c>
      <c r="K23" s="1">
        <v>382</v>
      </c>
      <c r="L23" s="1">
        <v>361</v>
      </c>
      <c r="M23" s="1">
        <v>186</v>
      </c>
    </row>
    <row r="24" spans="1:13" x14ac:dyDescent="0.25">
      <c r="A24" s="2">
        <v>100914061</v>
      </c>
      <c r="B24" s="2">
        <v>25228515</v>
      </c>
      <c r="C24" s="2">
        <v>5023</v>
      </c>
      <c r="D24" s="2">
        <v>3351</v>
      </c>
      <c r="E24" s="2">
        <v>5034</v>
      </c>
      <c r="F24" s="2">
        <v>3361</v>
      </c>
      <c r="G24" s="34">
        <v>1233</v>
      </c>
      <c r="H24" s="36"/>
      <c r="I24" s="1">
        <v>10</v>
      </c>
      <c r="J24" s="1">
        <v>222</v>
      </c>
      <c r="K24" s="1">
        <v>411</v>
      </c>
      <c r="L24" s="1">
        <v>401</v>
      </c>
      <c r="M24" s="1">
        <v>201</v>
      </c>
    </row>
    <row r="25" spans="1:13" x14ac:dyDescent="0.25">
      <c r="A25" s="2">
        <v>1009140611</v>
      </c>
      <c r="B25" s="2">
        <v>252285152</v>
      </c>
      <c r="C25" s="2">
        <v>15883</v>
      </c>
      <c r="D25" s="2">
        <v>10591</v>
      </c>
      <c r="E25" s="2">
        <v>15895</v>
      </c>
      <c r="F25" s="2">
        <v>10602</v>
      </c>
      <c r="G25" s="34">
        <v>3415</v>
      </c>
      <c r="H25" s="36"/>
      <c r="I25" s="1">
        <v>100</v>
      </c>
      <c r="J25" s="1">
        <v>262</v>
      </c>
      <c r="K25" s="1">
        <v>509</v>
      </c>
      <c r="L25" s="1">
        <v>477</v>
      </c>
      <c r="M25" s="1">
        <v>253</v>
      </c>
    </row>
    <row r="26" spans="1:13" x14ac:dyDescent="0.25">
      <c r="A26" s="2">
        <v>10091406133</v>
      </c>
      <c r="B26" s="2">
        <v>2522851533</v>
      </c>
      <c r="C26" s="2">
        <v>50228</v>
      </c>
      <c r="D26" s="2">
        <v>33487</v>
      </c>
      <c r="E26" s="2">
        <v>50241</v>
      </c>
      <c r="F26" s="2">
        <v>33499</v>
      </c>
      <c r="G26" s="34">
        <v>9628</v>
      </c>
      <c r="H26" s="36"/>
      <c r="I26" s="39">
        <v>1000</v>
      </c>
      <c r="J26" s="1">
        <v>384</v>
      </c>
      <c r="K26" s="1">
        <v>734</v>
      </c>
      <c r="L26" s="1">
        <v>639</v>
      </c>
      <c r="M26" s="1">
        <v>412</v>
      </c>
    </row>
    <row r="27" spans="1:13" x14ac:dyDescent="0.25">
      <c r="A27" s="2">
        <v>100914061337</v>
      </c>
      <c r="B27" s="78">
        <f>Obliczenia!L6</f>
        <v>25228515335.930077</v>
      </c>
      <c r="C27" s="2">
        <v>158835</v>
      </c>
      <c r="D27" s="2">
        <v>105892</v>
      </c>
      <c r="E27" s="2">
        <v>158849</v>
      </c>
      <c r="F27" s="2">
        <v>105905</v>
      </c>
      <c r="G27" s="34">
        <v>27411</v>
      </c>
      <c r="H27" s="36"/>
      <c r="I27" s="1">
        <v>10000</v>
      </c>
      <c r="J27" s="1">
        <v>675</v>
      </c>
      <c r="K27" s="1">
        <v>1227</v>
      </c>
      <c r="L27" s="1">
        <v>970</v>
      </c>
      <c r="M27" s="1">
        <v>904</v>
      </c>
    </row>
    <row r="28" spans="1:13" x14ac:dyDescent="0.25">
      <c r="A28" s="2">
        <v>1009140613399</v>
      </c>
      <c r="B28" s="41">
        <f>Obliczenia!L7</f>
        <v>252285153366.55075</v>
      </c>
      <c r="C28" s="2">
        <v>502280</v>
      </c>
      <c r="D28" s="2">
        <v>334855</v>
      </c>
      <c r="E28" s="2">
        <v>502295</v>
      </c>
      <c r="F28" s="2">
        <v>334869</v>
      </c>
      <c r="G28" s="34">
        <v>78840</v>
      </c>
      <c r="H28" s="36"/>
      <c r="I28" s="1">
        <v>100000</v>
      </c>
      <c r="J28" s="1">
        <v>1136</v>
      </c>
      <c r="K28" s="1">
        <v>1962</v>
      </c>
      <c r="L28" s="1">
        <v>1471</v>
      </c>
      <c r="M28" s="1">
        <v>1599</v>
      </c>
    </row>
    <row r="29" spans="1:13" x14ac:dyDescent="0.25">
      <c r="A29" s="36"/>
      <c r="C29" s="36"/>
      <c r="D29" s="36"/>
      <c r="E29" s="36"/>
      <c r="F29" s="36"/>
      <c r="G29" s="36"/>
      <c r="H29" s="36"/>
      <c r="I29" s="1">
        <v>1000000</v>
      </c>
      <c r="J29" s="1">
        <v>2657</v>
      </c>
      <c r="K29" s="1">
        <v>4286</v>
      </c>
      <c r="L29" s="1">
        <v>3032</v>
      </c>
      <c r="M29" s="1">
        <v>3883</v>
      </c>
    </row>
    <row r="30" spans="1:13" x14ac:dyDescent="0.25">
      <c r="B30" s="2"/>
      <c r="C30" s="36"/>
      <c r="I30" s="1">
        <v>10000000</v>
      </c>
      <c r="J30" s="1">
        <v>3975</v>
      </c>
      <c r="K30" s="1">
        <v>6302</v>
      </c>
      <c r="L30" s="1">
        <v>4390</v>
      </c>
      <c r="M30" s="1">
        <v>5859</v>
      </c>
    </row>
    <row r="31" spans="1:13" x14ac:dyDescent="0.25">
      <c r="B31" s="41"/>
      <c r="C31" s="36"/>
      <c r="I31" s="1">
        <v>100000000</v>
      </c>
      <c r="J31" s="1">
        <v>22089</v>
      </c>
      <c r="K31" s="1">
        <v>33511</v>
      </c>
      <c r="L31" s="1">
        <v>22544</v>
      </c>
      <c r="M31" s="1">
        <v>33028</v>
      </c>
    </row>
    <row r="32" spans="1:13" x14ac:dyDescent="0.25">
      <c r="I32" s="1">
        <v>1000000000</v>
      </c>
      <c r="J32" s="1">
        <v>87914</v>
      </c>
      <c r="K32" s="1">
        <v>132281</v>
      </c>
      <c r="L32" s="1">
        <v>88409</v>
      </c>
      <c r="M32" s="1">
        <v>131758</v>
      </c>
    </row>
    <row r="33" spans="4:13" x14ac:dyDescent="0.25">
      <c r="I33" s="1">
        <v>10000000000</v>
      </c>
      <c r="J33" s="1">
        <v>209558</v>
      </c>
      <c r="K33" s="1">
        <v>314797</v>
      </c>
      <c r="L33" s="1">
        <v>210093</v>
      </c>
      <c r="M33" s="1">
        <v>314234</v>
      </c>
    </row>
    <row r="34" spans="4:13" x14ac:dyDescent="0.25">
      <c r="I34" s="1">
        <v>100000000000</v>
      </c>
      <c r="J34" s="1">
        <v>758025</v>
      </c>
      <c r="K34" s="1">
        <v>1137536</v>
      </c>
      <c r="L34" s="1">
        <v>758600</v>
      </c>
      <c r="M34" s="1">
        <v>758018</v>
      </c>
    </row>
    <row r="35" spans="4:13" x14ac:dyDescent="0.25">
      <c r="I35" s="1">
        <v>1000000000000</v>
      </c>
      <c r="J35" s="1">
        <v>1405252</v>
      </c>
      <c r="K35" s="1">
        <v>2108418</v>
      </c>
      <c r="L35" s="1">
        <v>1405867</v>
      </c>
      <c r="M35" s="1">
        <v>2107775</v>
      </c>
    </row>
    <row r="36" spans="4:13" x14ac:dyDescent="0.25">
      <c r="I36" s="1">
        <v>10000000000000</v>
      </c>
      <c r="J36" s="1">
        <v>3995275</v>
      </c>
      <c r="K36" s="1">
        <v>5993490</v>
      </c>
      <c r="L36" s="1">
        <v>3995930</v>
      </c>
      <c r="M36" s="1">
        <v>876128</v>
      </c>
    </row>
    <row r="37" spans="4:13" x14ac:dyDescent="0.25">
      <c r="D37" s="12"/>
      <c r="E37" s="12"/>
      <c r="I37" s="1">
        <v>100000000000000</v>
      </c>
      <c r="J37" s="1">
        <v>16655220</v>
      </c>
      <c r="K37" s="1">
        <v>24983450</v>
      </c>
      <c r="L37" s="1">
        <v>16655915</v>
      </c>
      <c r="M37" s="1">
        <v>24982727</v>
      </c>
    </row>
    <row r="38" spans="4:13" x14ac:dyDescent="0.25">
      <c r="I38" s="1">
        <v>1000000000000000</v>
      </c>
      <c r="J38" s="1">
        <v>26307327</v>
      </c>
      <c r="K38" s="1">
        <v>39461651</v>
      </c>
      <c r="L38" s="1">
        <v>26308062</v>
      </c>
      <c r="M38" s="1">
        <v>39460888</v>
      </c>
    </row>
    <row r="39" spans="4:13" x14ac:dyDescent="0.25">
      <c r="I39" s="1">
        <v>1E+16</v>
      </c>
      <c r="J39" s="1">
        <v>154378645</v>
      </c>
      <c r="K39" s="1">
        <v>231568669</v>
      </c>
      <c r="L39" s="1">
        <v>154379420</v>
      </c>
      <c r="M39" s="1">
        <v>231567866</v>
      </c>
    </row>
    <row r="40" spans="4:13" x14ac:dyDescent="0.25">
      <c r="I40" s="1">
        <v>1E+17</v>
      </c>
      <c r="J40" s="1">
        <v>737869035</v>
      </c>
      <c r="K40" s="1">
        <v>1106804290</v>
      </c>
      <c r="L40" s="1">
        <v>737869850</v>
      </c>
      <c r="M40" s="1">
        <v>1106803447</v>
      </c>
    </row>
    <row r="41" spans="4:13" x14ac:dyDescent="0.25">
      <c r="I41" s="1">
        <v>1E+18</v>
      </c>
      <c r="J41" s="1">
        <v>1333906955</v>
      </c>
      <c r="K41" s="1">
        <v>2000861211</v>
      </c>
      <c r="L41" s="1">
        <v>1333907810</v>
      </c>
      <c r="M41" s="1">
        <v>2000860328</v>
      </c>
    </row>
  </sheetData>
  <mergeCells count="2">
    <mergeCell ref="A1:G1"/>
    <mergeCell ref="I1:M1"/>
  </mergeCells>
  <conditionalFormatting sqref="C10:G10">
    <cfRule type="colorScale" priority="6">
      <colorScale>
        <cfvo type="min"/>
        <cfvo type="max"/>
        <color rgb="FF63BE7B"/>
        <color rgb="FFFFEF9C"/>
      </colorScale>
    </cfRule>
  </conditionalFormatting>
  <conditionalFormatting sqref="C19:G19">
    <cfRule type="colorScale" priority="5">
      <colorScale>
        <cfvo type="min"/>
        <cfvo type="max"/>
        <color rgb="FF63BE7B"/>
        <color rgb="FFFFEF9C"/>
      </colorScale>
    </cfRule>
  </conditionalFormatting>
  <conditionalFormatting sqref="C28:G28">
    <cfRule type="colorScale" priority="4">
      <colorScale>
        <cfvo type="min"/>
        <cfvo type="max"/>
        <color rgb="FF63BE7B"/>
        <color rgb="FFFFEF9C"/>
      </colorScale>
    </cfRule>
  </conditionalFormatting>
  <conditionalFormatting sqref="J21:M21">
    <cfRule type="colorScale" priority="3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workbookViewId="0">
      <selection activeCell="K29" sqref="K29"/>
    </sheetView>
  </sheetViews>
  <sheetFormatPr defaultRowHeight="15" x14ac:dyDescent="0.25"/>
  <cols>
    <col min="2" max="2" width="19.7109375" bestFit="1" customWidth="1"/>
    <col min="3" max="3" width="22" bestFit="1" customWidth="1"/>
    <col min="4" max="4" width="22" customWidth="1"/>
    <col min="5" max="5" width="17.5703125" bestFit="1" customWidth="1"/>
    <col min="6" max="6" width="19.28515625" customWidth="1"/>
    <col min="7" max="7" width="26.140625" bestFit="1" customWidth="1"/>
    <col min="8" max="8" width="24.7109375" customWidth="1"/>
    <col min="9" max="9" width="15.42578125" customWidth="1"/>
    <col min="10" max="10" width="17.140625" customWidth="1"/>
    <col min="11" max="11" width="25.5703125" bestFit="1" customWidth="1"/>
    <col min="12" max="12" width="21.28515625" customWidth="1"/>
    <col min="13" max="13" width="15.42578125" customWidth="1"/>
  </cols>
  <sheetData>
    <row r="1" spans="2:12" ht="15.75" thickBot="1" x14ac:dyDescent="0.3">
      <c r="C1" s="82" t="s">
        <v>29</v>
      </c>
      <c r="D1" s="82"/>
      <c r="G1" s="89" t="s">
        <v>30</v>
      </c>
      <c r="H1" s="89"/>
      <c r="K1" s="89" t="s">
        <v>37</v>
      </c>
      <c r="L1" s="89"/>
    </row>
    <row r="2" spans="2:12" x14ac:dyDescent="0.25">
      <c r="C2" s="6" t="s">
        <v>5</v>
      </c>
      <c r="D2" s="7" t="s">
        <v>6</v>
      </c>
      <c r="G2" s="6" t="s">
        <v>5</v>
      </c>
      <c r="H2" s="7" t="s">
        <v>6</v>
      </c>
      <c r="K2" s="6" t="s">
        <v>5</v>
      </c>
      <c r="L2" s="7" t="s">
        <v>6</v>
      </c>
    </row>
    <row r="3" spans="2:12" ht="15.75" thickBot="1" x14ac:dyDescent="0.3">
      <c r="C3" s="11">
        <f t="array" ref="C3:D3">LINEST(Wyniki!B3:B8,Wyniki!A3:A8,TRUE)</f>
        <v>4.3878579238422705E-5</v>
      </c>
      <c r="D3" s="10">
        <v>-5225.6148935540987</v>
      </c>
      <c r="G3" s="45">
        <f t="array" ref="G3:H3">LINEST(Wyniki!B12:B17,Wyniki!A12:A17,1,0)</f>
        <v>4.1466612245213343E-2</v>
      </c>
      <c r="H3" s="46">
        <v>-2950229.0148373842</v>
      </c>
      <c r="K3" s="67">
        <f t="array" ref="K3:L3">LINEST(Wyniki!B21:B26,Wyniki!A21:A26,1,0)</f>
        <v>0.25000000001664857</v>
      </c>
      <c r="L3" s="68">
        <v>-0.44777917861938477</v>
      </c>
    </row>
    <row r="4" spans="2:12" x14ac:dyDescent="0.25">
      <c r="C4" s="94" t="s">
        <v>7</v>
      </c>
      <c r="D4" s="95"/>
      <c r="G4" s="90" t="s">
        <v>7</v>
      </c>
      <c r="H4" s="91"/>
      <c r="K4" s="90" t="s">
        <v>7</v>
      </c>
      <c r="L4" s="91"/>
    </row>
    <row r="5" spans="2:12" x14ac:dyDescent="0.25">
      <c r="C5" s="21" t="s">
        <v>8</v>
      </c>
      <c r="D5" s="22" t="s">
        <v>9</v>
      </c>
      <c r="G5" s="21" t="s">
        <v>8</v>
      </c>
      <c r="H5" s="44" t="s">
        <v>9</v>
      </c>
      <c r="K5" s="21" t="s">
        <v>8</v>
      </c>
      <c r="L5" s="44" t="s">
        <v>9</v>
      </c>
    </row>
    <row r="6" spans="2:12" x14ac:dyDescent="0.25">
      <c r="C6" s="23">
        <v>100914061337</v>
      </c>
      <c r="D6" s="24">
        <f>C6*$C$3+$D$3</f>
        <v>4422740.0217530495</v>
      </c>
      <c r="G6" s="47">
        <v>100914061337</v>
      </c>
      <c r="H6" s="69">
        <f>$G$3*G6+$H$3</f>
        <v>4181614022.5362172</v>
      </c>
      <c r="K6" s="70">
        <v>100914061337</v>
      </c>
      <c r="L6" s="69">
        <f>$K$3*K6+$J$3</f>
        <v>25228515335.930077</v>
      </c>
    </row>
    <row r="7" spans="2:12" ht="15.75" thickBot="1" x14ac:dyDescent="0.3">
      <c r="C7" s="4">
        <v>1009140613399</v>
      </c>
      <c r="D7" s="15">
        <f>C7*$C$3+$D$3</f>
        <v>44274430.752844959</v>
      </c>
      <c r="G7" s="48">
        <v>1009140613399</v>
      </c>
      <c r="H7" s="15">
        <f>$G$3*G7+$H$3</f>
        <v>41842692287.698235</v>
      </c>
      <c r="K7" s="71">
        <v>1009140613399</v>
      </c>
      <c r="L7" s="15">
        <f>$K$3*K7+$J$3</f>
        <v>252285153366.55075</v>
      </c>
    </row>
    <row r="8" spans="2:12" x14ac:dyDescent="0.25">
      <c r="C8" s="5"/>
      <c r="D8" s="5"/>
    </row>
    <row r="9" spans="2:12" x14ac:dyDescent="0.25">
      <c r="C9" s="5"/>
      <c r="D9" s="5"/>
    </row>
    <row r="10" spans="2:12" ht="15.75" thickBot="1" x14ac:dyDescent="0.3">
      <c r="C10" s="5"/>
      <c r="D10" s="5"/>
    </row>
    <row r="11" spans="2:12" ht="15.75" thickBot="1" x14ac:dyDescent="0.3">
      <c r="E11" s="77" t="s">
        <v>31</v>
      </c>
      <c r="F11" s="62" t="s">
        <v>32</v>
      </c>
      <c r="G11" s="49" t="s">
        <v>33</v>
      </c>
      <c r="H11" s="50" t="s">
        <v>35</v>
      </c>
      <c r="I11" s="51" t="s">
        <v>34</v>
      </c>
      <c r="J11" s="56" t="s">
        <v>36</v>
      </c>
    </row>
    <row r="14" spans="2:12" ht="15.75" thickBot="1" x14ac:dyDescent="0.3">
      <c r="C14" s="82" t="s">
        <v>29</v>
      </c>
      <c r="D14" s="82"/>
      <c r="G14" s="89" t="s">
        <v>30</v>
      </c>
      <c r="H14" s="89"/>
      <c r="K14" s="82" t="s">
        <v>37</v>
      </c>
      <c r="L14" s="82"/>
    </row>
    <row r="15" spans="2:12" x14ac:dyDescent="0.25">
      <c r="C15" s="83" t="s">
        <v>11</v>
      </c>
      <c r="D15" s="84"/>
      <c r="E15" s="12"/>
      <c r="G15" s="83" t="s">
        <v>11</v>
      </c>
      <c r="H15" s="84"/>
      <c r="K15" s="83" t="s">
        <v>11</v>
      </c>
      <c r="L15" s="84"/>
    </row>
    <row r="16" spans="2:12" x14ac:dyDescent="0.25">
      <c r="B16" s="1"/>
      <c r="C16" s="28">
        <f t="array" ref="C16:D20">LINEST(Wyniki!B3:B8,Wyniki!A3:A8,TRUE,TRUE)</f>
        <v>4.3878579238422705E-5</v>
      </c>
      <c r="D16" s="55">
        <v>-5225.6148935540987</v>
      </c>
      <c r="G16" s="61">
        <f t="array" ref="G16:H20">LINEST(Wyniki!B12:B17,Wyniki!A12:A17,1,1)</f>
        <v>4.1466612245213343E-2</v>
      </c>
      <c r="H16" s="60">
        <v>-2950229.0148373842</v>
      </c>
      <c r="K16" s="73">
        <f t="array" ref="K16:L20">LINEST(Wyniki!B21:B26,Wyniki!A21:A26,1,1)</f>
        <v>0.25000000001664857</v>
      </c>
      <c r="L16" s="72">
        <v>-0.44777917861938477</v>
      </c>
    </row>
    <row r="17" spans="2:13" ht="15.75" thickBot="1" x14ac:dyDescent="0.3">
      <c r="C17" s="18">
        <v>1.238290337283192E-6</v>
      </c>
      <c r="D17" s="17">
        <v>5127.2081204772194</v>
      </c>
      <c r="G17" s="57">
        <v>7.415501079886265E-4</v>
      </c>
      <c r="H17" s="17">
        <v>3070428.3324715337</v>
      </c>
      <c r="K17" s="16">
        <v>3.0790743032423807E-11</v>
      </c>
      <c r="L17" s="17">
        <v>0.12749073699285948</v>
      </c>
    </row>
    <row r="18" spans="2:13" ht="15.75" thickBot="1" x14ac:dyDescent="0.3">
      <c r="C18" s="29">
        <v>0.99682445311936341</v>
      </c>
      <c r="D18" s="65">
        <v>11207.120219979208</v>
      </c>
      <c r="E18" s="64">
        <f>D18/Wyniki!B8</f>
        <v>2.5495991982917635E-2</v>
      </c>
      <c r="G18" s="63">
        <v>0.99872241829651143</v>
      </c>
      <c r="H18" s="66">
        <v>6711383.3962402074</v>
      </c>
      <c r="I18" s="64">
        <f>H18/Wyniki!B17</f>
        <v>1.6106075151367298E-2</v>
      </c>
      <c r="K18" s="74">
        <v>1</v>
      </c>
      <c r="L18" s="76">
        <v>0.27867096143539022</v>
      </c>
      <c r="M18" s="75">
        <f>L18/Wyniki!B26</f>
        <v>1.1045872410256899E-10</v>
      </c>
    </row>
    <row r="19" spans="2:13" x14ac:dyDescent="0.25">
      <c r="C19" s="16">
        <v>1255.6255543858401</v>
      </c>
      <c r="D19" s="27">
        <v>4</v>
      </c>
      <c r="G19" s="16">
        <v>3126.9152198073616</v>
      </c>
      <c r="H19" s="17">
        <v>4</v>
      </c>
      <c r="K19" s="52">
        <v>6.5923412268160852E+19</v>
      </c>
      <c r="L19" s="17">
        <v>4</v>
      </c>
    </row>
    <row r="20" spans="2:13" ht="15.75" thickBot="1" x14ac:dyDescent="0.3">
      <c r="C20" s="25">
        <v>157705996594.83304</v>
      </c>
      <c r="D20" s="26">
        <v>502398174.50026727</v>
      </c>
      <c r="G20" s="53">
        <v>1.40844601268592E+17</v>
      </c>
      <c r="H20" s="54">
        <v>180170668365314.94</v>
      </c>
      <c r="K20" s="52">
        <v>5.1194477011745475E+18</v>
      </c>
      <c r="L20" s="17">
        <v>0.31063001898929898</v>
      </c>
    </row>
    <row r="21" spans="2:13" x14ac:dyDescent="0.25">
      <c r="C21" s="83" t="s">
        <v>10</v>
      </c>
      <c r="D21" s="84"/>
      <c r="G21" s="85" t="s">
        <v>10</v>
      </c>
      <c r="H21" s="86"/>
      <c r="K21" s="85" t="s">
        <v>10</v>
      </c>
      <c r="L21" s="86"/>
    </row>
    <row r="22" spans="2:13" x14ac:dyDescent="0.25">
      <c r="B22" s="1"/>
      <c r="C22" s="28">
        <f t="array" ref="C22:D26">LINEST(Wyniki!B3:B9,Wyniki!A3:A9,TRUE,TRUE)</f>
        <v>5.4057828267388338E-5</v>
      </c>
      <c r="D22" s="31">
        <v>-22845.309754775604</v>
      </c>
      <c r="G22" s="61">
        <f t="array" ref="G22:H26">LINEST(Wyniki!B12:B18,Wyniki!A12:A18,1,1)</f>
        <v>4.1466612245213336E-2</v>
      </c>
      <c r="H22" s="60">
        <v>-2950229.014837265</v>
      </c>
      <c r="K22" s="73">
        <f t="array" ref="K22:L26">LINEST(Wyniki!B21:B27,Wyniki!A21:A27,1,1)</f>
        <v>0.25000000002112599</v>
      </c>
      <c r="L22" s="72">
        <v>-0.45553016662597656</v>
      </c>
    </row>
    <row r="23" spans="2:13" ht="15.75" thickBot="1" x14ac:dyDescent="0.3">
      <c r="C23" s="19">
        <v>4.6228777340844359E-7</v>
      </c>
      <c r="D23" s="17">
        <v>17721.377417808482</v>
      </c>
      <c r="G23" s="58">
        <v>6.5146569085456821E-5</v>
      </c>
      <c r="H23" s="17">
        <v>2497333.9219566481</v>
      </c>
      <c r="K23" s="16">
        <v>2.7122405018267634E-12</v>
      </c>
      <c r="L23" s="17">
        <v>0.10397124982639756</v>
      </c>
    </row>
    <row r="24" spans="2:13" ht="15.75" thickBot="1" x14ac:dyDescent="0.3">
      <c r="C24" s="30">
        <v>0.99963447351060175</v>
      </c>
      <c r="D24" s="65">
        <v>42596.890869819646</v>
      </c>
      <c r="E24" s="64">
        <f>D24/Wyniki!B9</f>
        <v>7.8292055220549103E-3</v>
      </c>
      <c r="G24" s="63">
        <v>0.99998765899208619</v>
      </c>
      <c r="H24" s="66">
        <v>6002843.7988225734</v>
      </c>
      <c r="I24" s="64">
        <f>H24/Wyniki!B18</f>
        <v>1.4355327312542707E-3</v>
      </c>
      <c r="K24" s="74">
        <v>1</v>
      </c>
      <c r="L24" s="76">
        <v>0.24991578690735353</v>
      </c>
      <c r="M24" s="75">
        <f>L24/Wyniki!B27</f>
        <v>9.906083793659755E-12</v>
      </c>
    </row>
    <row r="25" spans="2:13" x14ac:dyDescent="0.25">
      <c r="C25" s="13">
        <v>13673.899190670858</v>
      </c>
      <c r="D25" s="14">
        <v>5</v>
      </c>
      <c r="G25" s="16">
        <v>405148.29338916426</v>
      </c>
      <c r="H25" s="17">
        <v>5</v>
      </c>
      <c r="K25" s="52">
        <v>8.4961784084434036E+21</v>
      </c>
      <c r="L25" s="17">
        <v>5</v>
      </c>
    </row>
    <row r="26" spans="2:13" ht="15.75" thickBot="1" x14ac:dyDescent="0.3">
      <c r="C26" s="25">
        <v>24811223240380.836</v>
      </c>
      <c r="D26" s="26">
        <v>9072475558.8766212</v>
      </c>
      <c r="G26" s="25">
        <v>1.459916776139834E+19</v>
      </c>
      <c r="H26" s="43">
        <v>180170668365313.12</v>
      </c>
      <c r="K26" s="52">
        <v>5.3065346605156722E+20</v>
      </c>
      <c r="L26" s="17">
        <v>0.31228950272760869</v>
      </c>
    </row>
    <row r="27" spans="2:13" x14ac:dyDescent="0.25">
      <c r="C27" s="96" t="s">
        <v>12</v>
      </c>
      <c r="D27" s="97"/>
      <c r="G27" s="92" t="s">
        <v>10</v>
      </c>
      <c r="H27" s="93"/>
      <c r="K27" s="87" t="s">
        <v>12</v>
      </c>
      <c r="L27" s="88"/>
    </row>
    <row r="28" spans="2:13" x14ac:dyDescent="0.25">
      <c r="B28" s="1"/>
      <c r="C28" s="28">
        <f t="array" ref="C28:D32">LINEST(Wyniki!B3:B10,Wyniki!A3:A10,TRUE,TRUE)</f>
        <v>4.3832736410241329E-5</v>
      </c>
      <c r="D28" s="55">
        <v>128453.14062171523</v>
      </c>
      <c r="G28" s="61">
        <f t="array" ref="G28:H32">LINEST(Wyniki!B12:B19,Wyniki!A12:A19,1,1)</f>
        <v>4.146661224521335E-2</v>
      </c>
      <c r="H28" s="60">
        <v>-2950229.0148391724</v>
      </c>
      <c r="K28" s="73">
        <f t="array" ref="K28:L32">LINEST(Wyniki!B21:B28,Wyniki!A21:A28,1,1)</f>
        <v>0.25000000001707495</v>
      </c>
      <c r="L28" s="72">
        <v>-0.39559173583984375</v>
      </c>
    </row>
    <row r="29" spans="2:13" ht="15.75" thickBot="1" x14ac:dyDescent="0.3">
      <c r="C29" s="20">
        <v>4.1613750626512409E-7</v>
      </c>
      <c r="D29" s="17">
        <v>149219.62850559811</v>
      </c>
      <c r="G29" s="59">
        <v>5.8699399973772529E-6</v>
      </c>
      <c r="H29" s="17">
        <v>2104857.7755467603</v>
      </c>
      <c r="K29" s="16">
        <v>2.943365638091702E-13</v>
      </c>
      <c r="L29" s="17">
        <v>0.10554394171631433</v>
      </c>
    </row>
    <row r="30" spans="2:13" ht="15.75" thickBot="1" x14ac:dyDescent="0.3">
      <c r="C30" s="30">
        <v>0.99945950335173783</v>
      </c>
      <c r="D30" s="65">
        <v>388480.85242634016</v>
      </c>
      <c r="E30" s="64">
        <f>D30/Wyniki!B10</f>
        <v>8.774383901059583E-3</v>
      </c>
      <c r="G30" s="63">
        <v>0.99999987976762927</v>
      </c>
      <c r="H30" s="66">
        <v>5479821.5963253053</v>
      </c>
      <c r="I30" s="64">
        <f>H30/Wyniki!B19</f>
        <v>1.3096245238350437E-4</v>
      </c>
      <c r="K30" s="74">
        <v>1</v>
      </c>
      <c r="L30" s="76">
        <v>0.27477484602403729</v>
      </c>
      <c r="M30" s="75">
        <f>L30/Wyniki!B28</f>
        <v>1.0891439403285485E-12</v>
      </c>
    </row>
    <row r="31" spans="2:13" x14ac:dyDescent="0.25">
      <c r="C31" s="13">
        <v>11094.901401131498</v>
      </c>
      <c r="D31" s="27">
        <v>6</v>
      </c>
      <c r="G31" s="16">
        <v>49903359.976624534</v>
      </c>
      <c r="H31" s="27">
        <v>6</v>
      </c>
      <c r="K31" s="52">
        <v>7.2142566172522935E+23</v>
      </c>
      <c r="L31" s="17">
        <v>6</v>
      </c>
    </row>
    <row r="32" spans="2:13" ht="15.75" thickBot="1" x14ac:dyDescent="0.3">
      <c r="C32" s="25">
        <v>1674413369845349</v>
      </c>
      <c r="D32" s="26">
        <v>905504236211.37524</v>
      </c>
      <c r="G32" s="25">
        <v>1.4985202867772612E+21</v>
      </c>
      <c r="H32" s="26">
        <v>180170668365319.28</v>
      </c>
      <c r="K32" s="25">
        <v>5.4468514719294252E+22</v>
      </c>
      <c r="L32" s="43">
        <v>0.45300729604520029</v>
      </c>
    </row>
  </sheetData>
  <mergeCells count="18">
    <mergeCell ref="C4:D4"/>
    <mergeCell ref="C15:D15"/>
    <mergeCell ref="C21:D21"/>
    <mergeCell ref="C27:D27"/>
    <mergeCell ref="C1:D1"/>
    <mergeCell ref="C14:D14"/>
    <mergeCell ref="G1:H1"/>
    <mergeCell ref="G4:H4"/>
    <mergeCell ref="G15:H15"/>
    <mergeCell ref="G21:H21"/>
    <mergeCell ref="G27:H27"/>
    <mergeCell ref="G14:H14"/>
    <mergeCell ref="K14:L14"/>
    <mergeCell ref="K15:L15"/>
    <mergeCell ref="K21:L21"/>
    <mergeCell ref="K27:L27"/>
    <mergeCell ref="K1:L1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Wyniki</vt:lpstr>
      <vt:lpstr>Obliczenia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2020-04-12T08:39:00Z</dcterms:created>
  <dcterms:modified xsi:type="dcterms:W3CDTF">2020-05-09T10:34:36Z</dcterms:modified>
</cp:coreProperties>
</file>