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astr_add\test\"/>
    </mc:Choice>
  </mc:AlternateContent>
  <xr:revisionPtr revIDLastSave="0" documentId="13_ncr:1_{EC1FFFC6-0C16-47EA-AD2A-A63A5A98C81C}" xr6:coauthVersionLast="47" xr6:coauthVersionMax="47" xr10:uidLastSave="{00000000-0000-0000-0000-000000000000}"/>
  <bookViews>
    <workbookView xWindow="-120" yWindow="-120" windowWidth="29040" windowHeight="15840" activeTab="4" xr2:uid="{325A3FEB-A45A-49F3-BFC0-153C694C9546}"/>
  </bookViews>
  <sheets>
    <sheet name="#табличная форма(ТФ)" sheetId="4" r:id="rId1"/>
    <sheet name="ТФ пример 1 (pn, qn)" sheetId="8" r:id="rId2"/>
    <sheet name="ТФ пример 2 (pop)" sheetId="9" r:id="rId3"/>
    <sheet name="импорт из моделей" sheetId="5" r:id="rId4"/>
    <sheet name="строковая форма" sheetId="6" r:id="rId5"/>
    <sheet name="#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0" l="1"/>
  <c r="B4" i="10"/>
  <c r="C4" i="10"/>
  <c r="B5" i="10"/>
  <c r="C5" i="10"/>
  <c r="B6" i="10"/>
  <c r="C6" i="10"/>
  <c r="B7" i="10"/>
  <c r="C7" i="10"/>
  <c r="E8" i="10"/>
  <c r="C3" i="10"/>
  <c r="B3" i="10"/>
  <c r="G3" i="4"/>
  <c r="D4" i="9" l="1"/>
  <c r="E4" i="9"/>
  <c r="F4" i="9" s="1"/>
  <c r="G4" i="9" s="1"/>
  <c r="H4" i="9" s="1"/>
  <c r="I4" i="9" s="1"/>
  <c r="E3" i="9"/>
  <c r="F3" i="9"/>
  <c r="G3" i="9" s="1"/>
  <c r="H3" i="9" s="1"/>
  <c r="I3" i="9" s="1"/>
  <c r="D3" i="9"/>
  <c r="G3" i="8"/>
  <c r="H3" i="8"/>
  <c r="I3" i="8"/>
  <c r="J3" i="8" s="1"/>
  <c r="G4" i="8"/>
  <c r="H4" i="8"/>
  <c r="I4" i="8"/>
  <c r="J4" i="8"/>
  <c r="K4" i="8"/>
  <c r="L4" i="8" s="1"/>
  <c r="G5" i="8"/>
  <c r="H5" i="8" s="1"/>
  <c r="G6" i="8"/>
  <c r="H6" i="8"/>
  <c r="I6" i="8"/>
  <c r="J6" i="8" s="1"/>
  <c r="G7" i="8"/>
  <c r="H7" i="8"/>
  <c r="I7" i="8"/>
  <c r="J7" i="8"/>
  <c r="K7" i="8"/>
  <c r="L7" i="8" s="1"/>
  <c r="E4" i="8"/>
  <c r="E5" i="8"/>
  <c r="E6" i="8"/>
  <c r="F6" i="8" s="1"/>
  <c r="E7" i="8"/>
  <c r="E3" i="8"/>
  <c r="F3" i="8"/>
  <c r="F4" i="8"/>
  <c r="F5" i="8"/>
  <c r="F7" i="8"/>
  <c r="D4" i="8"/>
  <c r="D5" i="8"/>
  <c r="D6" i="8"/>
  <c r="D7" i="8"/>
  <c r="D3" i="8"/>
  <c r="M7" i="8" l="1"/>
  <c r="K6" i="8"/>
  <c r="I5" i="8"/>
  <c r="M4" i="8"/>
  <c r="K3" i="8"/>
  <c r="K5" i="8" l="1"/>
  <c r="J5" i="8"/>
  <c r="M6" i="8"/>
  <c r="L6" i="8"/>
  <c r="O7" i="8"/>
  <c r="P7" i="8" s="1"/>
  <c r="N7" i="8"/>
  <c r="M3" i="8"/>
  <c r="L3" i="8"/>
  <c r="O4" i="8"/>
  <c r="P4" i="8" s="1"/>
  <c r="N4" i="8"/>
  <c r="N3" i="8" l="1"/>
  <c r="O3" i="8"/>
  <c r="P3" i="8" s="1"/>
  <c r="N6" i="8"/>
  <c r="O6" i="8"/>
  <c r="P6" i="8" s="1"/>
  <c r="L5" i="8"/>
  <c r="M5" i="8"/>
  <c r="N5" i="8" l="1"/>
  <c r="O5" i="8"/>
  <c r="P5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54D3EA7F-C705-4CE0-8C85-5EDC729EB6F3}">
      <text>
        <r>
          <rPr>
            <b/>
            <sz val="9"/>
            <color indexed="81"/>
            <rFont val="Tahoma"/>
            <family val="2"/>
            <charset val="204"/>
          </rPr>
          <t>1: "ЗАМЕНИТЬ", 
2: "ПРИБАВИТЬ", 
3: "ВЫЧЕСТЬ", 
0: "УМНОЖИТЬ"
для pop и pp не учитывается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FFC0C99B-0EE5-4C0D-90BE-00ACDFB0F68B}">
      <text>
        <r>
          <rPr>
            <b/>
            <sz val="9"/>
            <color indexed="81"/>
            <rFont val="Tahoma"/>
            <family val="2"/>
            <charset val="204"/>
          </rPr>
          <t>1: "ЗАМЕНИТЬ", 
2: "ПРИБАВИТЬ", 
3: "ВЫЧЕСТЬ", 
0: "УМНОЖИТЬ"
для pop и pp не учитывается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79388B8A-08FE-48D6-A02D-1507069C2181}">
      <text>
        <r>
          <rPr>
            <b/>
            <sz val="9"/>
            <color indexed="81"/>
            <rFont val="Tahoma"/>
            <family val="2"/>
            <charset val="204"/>
          </rPr>
          <t>1: "ЗАМЕНИТЬ", 
2: "ПРИБАВИТЬ", 
3: "ВЫЧЕСТЬ", 
0: "УМНОЖИТЬ"
для pop и pp не учитывается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CC09FE01-4980-4A91-9DFB-044D8529AC17}">
      <text>
        <r>
          <rPr>
            <b/>
            <sz val="9"/>
            <color indexed="81"/>
            <rFont val="Tahoma"/>
            <family val="2"/>
            <charset val="204"/>
          </rPr>
          <t>если имена файлов стандартного формата, то можно корректировать файлы соответствующие выборке</t>
        </r>
      </text>
    </comment>
    <comment ref="A2" authorId="0" shapeId="0" xr:uid="{F5CA86D6-E09F-4D98-A41A-8D5BF1E26332}">
      <text>
        <r>
          <rPr>
            <b/>
            <sz val="9"/>
            <color indexed="81"/>
            <rFont val="Tahoma"/>
            <family val="2"/>
            <charset val="204"/>
          </rPr>
          <t xml:space="preserve">Полное имя файла,
если поставить вначале "#
" то выполняться не будет
 </t>
        </r>
      </text>
    </comment>
    <comment ref="B2" authorId="0" shapeId="0" xr:uid="{07B0270A-9AC4-480A-94C3-2E1C8040791F}">
      <text>
        <r>
          <rPr>
            <b/>
            <sz val="9"/>
            <color indexed="81"/>
            <rFont val="Tahoma"/>
            <family val="2"/>
            <charset val="204"/>
          </rPr>
          <t>Имя таблицы в растр, можно несколько через  ";":
node;vetv;Generator</t>
        </r>
      </text>
    </comment>
    <comment ref="C2" authorId="0" shapeId="0" xr:uid="{2417F57E-B9B3-44B6-89CC-B5CE280EB0A5}">
      <text>
        <r>
          <rPr>
            <b/>
            <sz val="9"/>
            <color indexed="81"/>
            <rFont val="Tahoma"/>
            <family val="2"/>
            <charset val="204"/>
          </rPr>
          <t>выборка в таблице, нр sel</t>
        </r>
      </text>
    </comment>
    <comment ref="D2" authorId="0" shapeId="0" xr:uid="{7E445843-5CA0-4674-A5EE-14E2AAA84574}">
      <text>
        <r>
          <rPr>
            <b/>
            <sz val="9"/>
            <color indexed="81"/>
            <rFont val="Tahoma"/>
            <family val="2"/>
            <charset val="204"/>
          </rPr>
          <t xml:space="preserve">Переносимые параметры
Ключи таблицы (нр ny для node) вводить не обязательно
Например:
pn,qn
</t>
        </r>
      </text>
    </comment>
    <comment ref="E2" authorId="0" shapeId="0" xr:uid="{9B6DDDD6-3532-4B57-BC55-60B9EA6D68F5}">
      <text>
        <r>
          <rPr>
            <b/>
            <sz val="9"/>
            <color indexed="81"/>
            <rFont val="Tahoma"/>
            <family val="2"/>
            <charset val="204"/>
          </rPr>
          <t>обновить: 2
загрузить: 1
дополнить: 0
обновить-добавить: 3</t>
        </r>
      </text>
    </comment>
    <comment ref="F2" authorId="0" shapeId="0" xr:uid="{9484A6AC-3358-4298-A426-D67FED0013EA}">
      <text>
        <r>
          <rPr>
            <sz val="9"/>
            <color indexed="81"/>
            <rFont val="Tahoma"/>
            <family val="2"/>
            <charset val="204"/>
          </rPr>
          <t>В формате:
2025-2028,2030</t>
        </r>
      </text>
    </comment>
    <comment ref="G2" authorId="0" shapeId="0" xr:uid="{93731891-5624-4C97-8CD9-F099A7F2A848}">
      <text>
        <r>
          <rPr>
            <b/>
            <sz val="9"/>
            <color indexed="81"/>
            <rFont val="Tahoma"/>
            <family val="2"/>
            <charset val="204"/>
          </rPr>
          <t>зим, лет или паводок</t>
        </r>
      </text>
    </comment>
    <comment ref="H2" authorId="0" shapeId="0" xr:uid="{63ED2F80-3A30-49E3-81FD-61E33CB52935}">
      <text>
        <r>
          <rPr>
            <b/>
            <sz val="9"/>
            <color indexed="81"/>
            <rFont val="Tahoma"/>
            <family val="2"/>
            <charset val="204"/>
          </rPr>
          <t>макс или мин</t>
        </r>
      </text>
    </comment>
    <comment ref="I2" authorId="0" shapeId="0" xr:uid="{768B2D99-9071-4C05-B29E-F1E8731E3310}">
      <text>
        <r>
          <rPr>
            <b/>
            <sz val="9"/>
            <color indexed="81"/>
            <rFont val="Tahoma"/>
            <family val="2"/>
            <charset val="204"/>
          </rPr>
          <t>указывается в скобках в названии файла через ";"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2048542D-0B31-44BF-AE9B-002AFA06B72F}">
      <text>
        <r>
          <rPr>
            <sz val="9"/>
            <color indexed="81"/>
            <rFont val="Tahoma"/>
            <family val="2"/>
            <charset val="204"/>
          </rPr>
          <t xml:space="preserve">    Выборка файлов позволяет вносить изменения только в те файлы со стандартным именем которые удовлетворяют выборке.
   Если выборка файлов в соответствующей строке не заполнена, то строка будет выполняться во всех файлах.
    Если имя файла нестандартное, изменения в него тоже будут вноситься.</t>
        </r>
      </text>
    </comment>
    <comment ref="A2" authorId="0" shapeId="0" xr:uid="{22A215A2-C3B0-45E3-A282-5179B3AED7E5}">
      <text>
        <r>
          <rPr>
            <b/>
            <sz val="9"/>
            <color indexed="81"/>
            <rFont val="Tahoma"/>
            <family val="2"/>
            <charset val="204"/>
          </rPr>
          <t xml:space="preserve">Если поставить в начале "#", то выполняться не будет
 </t>
        </r>
      </text>
    </comment>
    <comment ref="C2" authorId="0" shapeId="0" xr:uid="{2C2E3B5A-17E7-4067-9FE9-57852ED10215}">
      <text>
        <r>
          <rPr>
            <b/>
            <sz val="9"/>
            <color indexed="81"/>
            <rFont val="Tahoma"/>
            <family val="2"/>
            <charset val="204"/>
          </rPr>
          <t xml:space="preserve">Значения (при необходимости) указываются через пробел в формате &lt;ny=3 pn=1&gt;. Если нужно изменить текстовое поле, то пробелы в имени нужно заменить на _(нр 1_СШ_110_кВ_Юг). При вставки в модель поля _ поменяется на пробел </t>
        </r>
      </text>
    </comment>
    <comment ref="D2" authorId="0" shapeId="0" xr:uid="{751AFC8F-7D7F-4DB9-8276-7769768D854A}">
      <text>
        <r>
          <rPr>
            <sz val="9"/>
            <color indexed="81"/>
            <rFont val="Tahoma"/>
            <family val="2"/>
            <charset val="204"/>
          </rPr>
          <t>нр
2025-2028,2030</t>
        </r>
      </text>
    </comment>
    <comment ref="E2" authorId="0" shapeId="0" xr:uid="{2F417E96-021F-4D7E-A1CA-882DBDF732F2}">
      <text>
        <r>
          <rPr>
            <b/>
            <sz val="9"/>
            <color indexed="81"/>
            <rFont val="Tahoma"/>
            <family val="2"/>
            <charset val="204"/>
          </rPr>
          <t>зим, лет или паводок</t>
        </r>
      </text>
    </comment>
    <comment ref="F2" authorId="0" shapeId="0" xr:uid="{66B2CD8B-DE71-42A0-A668-84A2D145B24F}">
      <text>
        <r>
          <rPr>
            <b/>
            <sz val="9"/>
            <color indexed="81"/>
            <rFont val="Tahoma"/>
            <family val="2"/>
            <charset val="204"/>
          </rPr>
          <t>макс или мин</t>
        </r>
      </text>
    </comment>
    <comment ref="G2" authorId="0" shapeId="0" xr:uid="{32AD46C1-3D09-4904-8B29-BED4417ED0AE}">
      <text>
        <r>
          <rPr>
            <b/>
            <sz val="9"/>
            <color indexed="81"/>
            <rFont val="Tahoma"/>
            <family val="2"/>
            <charset val="204"/>
          </rPr>
          <t>указывается в скобках в названии файла через ";"</t>
        </r>
      </text>
    </comment>
    <comment ref="H2" authorId="0" shapeId="0" xr:uid="{AD8453BF-294E-4093-93FE-6A2A75AEBC8D}">
      <text>
        <r>
          <rPr>
            <b/>
            <sz val="9"/>
            <color indexed="81"/>
            <rFont val="Tahoma"/>
            <family val="2"/>
            <charset val="204"/>
          </rPr>
          <t>Выполнять если утверждение верно. Несколько условий разделяются знаком "|".</t>
        </r>
      </text>
    </comment>
    <comment ref="A3" authorId="0" shapeId="0" xr:uid="{6412AF77-71B4-4BEF-BB5C-3F881EAD28C1}">
      <text>
        <r>
          <rPr>
            <b/>
            <sz val="9"/>
            <color indexed="81"/>
            <rFont val="Tahoma"/>
            <family val="2"/>
            <charset val="204"/>
          </rPr>
          <t>удалить</t>
        </r>
        <r>
          <rPr>
            <sz val="9"/>
            <color indexed="81"/>
            <rFont val="Tahoma"/>
            <family val="2"/>
            <charset val="204"/>
          </rPr>
          <t xml:space="preserve"> - удалить в соответствии с выборкой (* удалять узлы с генераторами и прилегающими ветвями)
</t>
        </r>
        <r>
          <rPr>
            <b/>
            <sz val="9"/>
            <color indexed="81"/>
            <rFont val="Tahoma"/>
            <family val="2"/>
            <charset val="204"/>
          </rPr>
          <t>Выборка</t>
        </r>
        <r>
          <rPr>
            <sz val="9"/>
            <color indexed="81"/>
            <rFont val="Tahoma"/>
            <family val="2"/>
            <charset val="204"/>
          </rPr>
          <t xml:space="preserve"> - аналогично команде изм 
</t>
        </r>
        <r>
          <rPr>
            <b/>
            <sz val="9"/>
            <color indexed="81"/>
            <rFont val="Tahoma"/>
            <family val="2"/>
            <charset val="204"/>
          </rPr>
          <t>Значение</t>
        </r>
        <r>
          <rPr>
            <sz val="9"/>
            <color indexed="81"/>
            <rFont val="Tahoma"/>
            <family val="2"/>
            <charset val="204"/>
          </rPr>
          <t xml:space="preserve"> - не заполнять</t>
        </r>
      </text>
    </comment>
    <comment ref="A6" authorId="0" shapeId="0" xr:uid="{454022D4-19AD-4190-B7B6-022DD71CAE2B}">
      <text>
        <r>
          <rPr>
            <b/>
            <sz val="9"/>
            <color indexed="81"/>
            <rFont val="Tahoma"/>
            <family val="2"/>
            <charset val="204"/>
          </rPr>
          <t xml:space="preserve">изменить </t>
        </r>
        <r>
          <rPr>
            <sz val="9"/>
            <color indexed="81"/>
            <rFont val="Tahoma"/>
            <family val="2"/>
            <charset val="204"/>
          </rPr>
          <t>- изменить значения в таблицах модели.</t>
        </r>
        <r>
          <rPr>
            <b/>
            <sz val="9"/>
            <color indexed="81"/>
            <rFont val="Tahoma"/>
            <family val="2"/>
            <charset val="204"/>
          </rPr>
          <t xml:space="preserve">
Выборка </t>
        </r>
        <r>
          <rPr>
            <sz val="9"/>
            <color indexed="81"/>
            <rFont val="Tahoma"/>
            <family val="2"/>
            <charset val="204"/>
          </rPr>
          <t xml:space="preserve">- выборка в таблицах rastr. 
Если несколько выборок, то  указываются через пробел (н.р. </t>
        </r>
        <r>
          <rPr>
            <b/>
            <sz val="9"/>
            <color indexed="81"/>
            <rFont val="Tahoma"/>
            <family val="2"/>
            <charset val="204"/>
          </rPr>
          <t>na=1|na=2 no=1 npa=1 nga=2 Num=25 g=12</t>
        </r>
        <r>
          <rPr>
            <sz val="9"/>
            <color indexed="81"/>
            <rFont val="Tahoma"/>
            <family val="2"/>
            <charset val="204"/>
          </rPr>
          <t xml:space="preserve">). Пробелы следует использовать исключительно для разделения выборок.
В круглых скобках указать имя таблицы (н.р. </t>
        </r>
        <r>
          <rPr>
            <b/>
            <sz val="9"/>
            <color indexed="81"/>
            <rFont val="Tahoma"/>
            <family val="2"/>
            <charset val="204"/>
          </rPr>
          <t>na=1(node)</t>
        </r>
        <r>
          <rPr>
            <sz val="9"/>
            <color indexed="81"/>
            <rFont val="Tahoma"/>
            <family val="2"/>
            <charset val="204"/>
          </rPr>
          <t xml:space="preserve">). 
Если корректировать все строки таблицы, то указать только имя таблицы, н.р. </t>
        </r>
        <r>
          <rPr>
            <b/>
            <sz val="9"/>
            <color indexed="81"/>
            <rFont val="Tahoma"/>
            <family val="2"/>
            <charset val="204"/>
          </rPr>
          <t>(node)</t>
        </r>
        <r>
          <rPr>
            <sz val="9"/>
            <color indexed="81"/>
            <rFont val="Tahoma"/>
            <family val="2"/>
            <charset val="204"/>
          </rPr>
          <t xml:space="preserve">.
Если выборка по ключам, то имя таблицы указывать не нужно (н.р. </t>
        </r>
        <r>
          <rPr>
            <b/>
            <sz val="9"/>
            <color indexed="81"/>
            <rFont val="Tahoma"/>
            <family val="2"/>
            <charset val="204"/>
          </rPr>
          <t xml:space="preserve">ny=1 </t>
        </r>
        <r>
          <rPr>
            <sz val="9"/>
            <color indexed="81"/>
            <rFont val="Tahoma"/>
            <family val="2"/>
            <charset val="204"/>
          </rPr>
          <t xml:space="preserve">в таблице узлы).
Краткая форма выборки по узлам: </t>
        </r>
        <r>
          <rPr>
            <b/>
            <sz val="9"/>
            <color indexed="81"/>
            <rFont val="Tahoma"/>
            <family val="2"/>
            <charset val="204"/>
          </rPr>
          <t xml:space="preserve">12 21 </t>
        </r>
        <r>
          <rPr>
            <sz val="9"/>
            <color indexed="81"/>
            <rFont val="Tahoma"/>
            <family val="2"/>
            <charset val="204"/>
          </rPr>
          <t>вместо</t>
        </r>
        <r>
          <rPr>
            <b/>
            <sz val="9"/>
            <color indexed="81"/>
            <rFont val="Tahoma"/>
            <family val="2"/>
            <charset val="204"/>
          </rPr>
          <t xml:space="preserve"> ny=12 ny=21</t>
        </r>
        <r>
          <rPr>
            <sz val="9"/>
            <color indexed="81"/>
            <rFont val="Tahoma"/>
            <family val="2"/>
            <charset val="204"/>
          </rPr>
          <t xml:space="preserve">.
Краткая форма выборки по ветвям:  </t>
        </r>
        <r>
          <rPr>
            <b/>
            <sz val="9"/>
            <color indexed="81"/>
            <rFont val="Tahoma"/>
            <family val="2"/>
            <charset val="204"/>
          </rPr>
          <t xml:space="preserve">12,13,0 </t>
        </r>
        <r>
          <rPr>
            <sz val="9"/>
            <color indexed="81"/>
            <rFont val="Tahoma"/>
            <family val="2"/>
            <charset val="204"/>
          </rPr>
          <t xml:space="preserve">вместо </t>
        </r>
        <r>
          <rPr>
            <b/>
            <sz val="9"/>
            <color indexed="81"/>
            <rFont val="Tahoma"/>
            <family val="2"/>
            <charset val="204"/>
          </rPr>
          <t>ip=12&amp;iq=13&amp;np=0</t>
        </r>
        <r>
          <rPr>
            <sz val="9"/>
            <color indexed="81"/>
            <rFont val="Tahoma"/>
            <family val="2"/>
            <charset val="204"/>
          </rPr>
          <t xml:space="preserve">. 
Краткая форма выборки по генераторам:  </t>
        </r>
        <r>
          <rPr>
            <b/>
            <sz val="9"/>
            <color indexed="81"/>
            <rFont val="Tahoma"/>
            <family val="2"/>
            <charset val="204"/>
          </rPr>
          <t>g=12</t>
        </r>
        <r>
          <rPr>
            <sz val="9"/>
            <color indexed="81"/>
            <rFont val="Tahoma"/>
            <family val="2"/>
            <charset val="204"/>
          </rPr>
          <t xml:space="preserve"> вместо </t>
        </r>
        <r>
          <rPr>
            <b/>
            <sz val="9"/>
            <color indexed="81"/>
            <rFont val="Tahoma"/>
            <family val="2"/>
            <charset val="204"/>
          </rPr>
          <t>Num=12</t>
        </r>
        <r>
          <rPr>
            <sz val="9"/>
            <color indexed="81"/>
            <rFont val="Tahoma"/>
            <family val="2"/>
            <charset val="204"/>
          </rPr>
          <t>. 
При задании краткой формы имя таблицы указывать не нужно.</t>
        </r>
        <r>
          <rPr>
            <b/>
            <sz val="9"/>
            <color indexed="81"/>
            <rFont val="Tahoma"/>
            <family val="2"/>
            <charset val="204"/>
          </rPr>
          <t xml:space="preserve">
Значение </t>
        </r>
        <r>
          <rPr>
            <sz val="9"/>
            <color indexed="81"/>
            <rFont val="Tahoma"/>
            <family val="2"/>
            <charset val="204"/>
          </rPr>
          <t>- параметры (нр pn=1 qn=1 sel=1 sta=1).</t>
        </r>
      </text>
    </comment>
    <comment ref="A10" authorId="0" shapeId="0" xr:uid="{3C4A5264-501D-4DB6-9C12-150E33C3999D}">
      <text>
        <r>
          <rPr>
            <b/>
            <sz val="9"/>
            <color indexed="81"/>
            <rFont val="Tahoma"/>
            <family val="2"/>
            <charset val="204"/>
          </rPr>
          <t>снять...</t>
        </r>
        <r>
          <rPr>
            <sz val="9"/>
            <color indexed="81"/>
            <rFont val="Tahoma"/>
            <family val="2"/>
            <charset val="204"/>
          </rPr>
          <t xml:space="preserve"> - снять отметку узлов, ветвей и генераторов</t>
        </r>
      </text>
    </comment>
    <comment ref="A12" authorId="0" shapeId="0" xr:uid="{3316F79C-C969-4443-95B8-FB81D7FF7327}">
      <text>
        <r>
          <rPr>
            <b/>
            <sz val="9"/>
            <color indexed="81"/>
            <rFont val="Tahoma"/>
            <family val="2"/>
            <charset val="204"/>
          </rPr>
          <t xml:space="preserve">Добавить </t>
        </r>
        <r>
          <rPr>
            <sz val="9"/>
            <color indexed="81"/>
            <rFont val="Tahoma"/>
            <family val="2"/>
            <charset val="204"/>
          </rPr>
          <t>строку в таблицу</t>
        </r>
        <r>
          <rPr>
            <b/>
            <sz val="9"/>
            <color indexed="81"/>
            <rFont val="Tahoma"/>
            <family val="2"/>
            <charset val="204"/>
          </rPr>
          <t xml:space="preserve">
Выборка </t>
        </r>
        <r>
          <rPr>
            <sz val="9"/>
            <color indexed="81"/>
            <rFont val="Tahoma"/>
            <family val="2"/>
            <charset val="204"/>
          </rPr>
          <t>- имя таблицы (нр node)</t>
        </r>
        <r>
          <rPr>
            <b/>
            <sz val="9"/>
            <color indexed="81"/>
            <rFont val="Tahoma"/>
            <family val="2"/>
            <charset val="204"/>
          </rPr>
          <t xml:space="preserve">
Значение </t>
        </r>
        <r>
          <rPr>
            <sz val="9"/>
            <color indexed="81"/>
            <rFont val="Tahoma"/>
            <family val="2"/>
            <charset val="204"/>
          </rPr>
          <t>- параметры новой строки (нр pn=1 qn=1)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  <comment ref="A15" authorId="0" shapeId="0" xr:uid="{1A954EE7-B5C3-4CCC-8C28-D5FB7B1E4D95}">
      <text>
        <r>
          <rPr>
            <sz val="9"/>
            <color indexed="81"/>
            <rFont val="Tahoma"/>
            <family val="2"/>
            <charset val="204"/>
          </rPr>
          <t>Исправить пробелы, заменить английские буквы на русские.</t>
        </r>
      </text>
    </comment>
    <comment ref="A16" authorId="0" shapeId="0" xr:uid="{22DB07B5-E39C-4B59-AE56-8AABC0F9E1F8}">
      <text>
        <r>
          <rPr>
            <b/>
            <sz val="9"/>
            <color indexed="81"/>
            <rFont val="Tahoma"/>
            <family val="2"/>
            <charset val="204"/>
          </rPr>
          <t>СХН</t>
        </r>
        <r>
          <rPr>
            <sz val="9"/>
            <color indexed="81"/>
            <rFont val="Tahoma"/>
            <family val="2"/>
            <charset val="204"/>
          </rPr>
          <t xml:space="preserve"> - добавить номера СХН в узлах:uhom&gt;100 nsx=1, uhom&lt;100 nsx=2
</t>
        </r>
        <r>
          <rPr>
            <b/>
            <sz val="9"/>
            <color indexed="81"/>
            <rFont val="Tahoma"/>
            <family val="2"/>
            <charset val="204"/>
          </rPr>
          <t xml:space="preserve">Выборка </t>
        </r>
        <r>
          <rPr>
            <sz val="9"/>
            <color indexed="81"/>
            <rFont val="Tahoma"/>
            <family val="2"/>
            <charset val="204"/>
          </rPr>
          <t>в таблице узлы  может быть пустой</t>
        </r>
      </text>
    </comment>
    <comment ref="A17" authorId="0" shapeId="0" xr:uid="{C1170A26-0323-490D-B765-C7791B25E7BB}">
      <text>
        <r>
          <rPr>
            <sz val="9"/>
            <color indexed="81"/>
            <rFont val="Tahoma"/>
            <family val="2"/>
            <charset val="204"/>
          </rPr>
          <t>Проверка номинального напряжения на соответствие ряду [6, 10, 35, 110, 220, 330, 500, 750]. 
Выборка узлов</t>
        </r>
      </text>
    </comment>
    <comment ref="A23" authorId="0" shapeId="0" xr:uid="{12F3AB5E-86D7-4ABF-BC6C-6EACD278B6C6}">
      <text>
        <r>
          <rPr>
            <sz val="9"/>
            <color indexed="81"/>
            <rFont val="Tahoma"/>
            <family val="2"/>
            <charset val="204"/>
          </rPr>
          <t>расчет режима</t>
        </r>
      </text>
    </comment>
  </commentList>
</comments>
</file>

<file path=xl/sharedStrings.xml><?xml version="1.0" encoding="utf-8"?>
<sst xmlns="http://schemas.openxmlformats.org/spreadsheetml/2006/main" count="212" uniqueCount="138">
  <si>
    <t>pn</t>
  </si>
  <si>
    <t>qn</t>
  </si>
  <si>
    <t>na=11</t>
  </si>
  <si>
    <t>2026 зим макс (0°C)|2026 лет мин (17°C)</t>
  </si>
  <si>
    <t>2027 лет макс (17°C)</t>
  </si>
  <si>
    <t>*</t>
  </si>
  <si>
    <t>pg</t>
  </si>
  <si>
    <t>qg</t>
  </si>
  <si>
    <t>P</t>
  </si>
  <si>
    <t>g=907</t>
  </si>
  <si>
    <t>Num=909</t>
  </si>
  <si>
    <t>ny=15503</t>
  </si>
  <si>
    <t>na=1</t>
  </si>
  <si>
    <t>Tc</t>
  </si>
  <si>
    <t>no=2</t>
  </si>
  <si>
    <t>nga=2</t>
  </si>
  <si>
    <t>npa=11</t>
  </si>
  <si>
    <t>pop</t>
  </si>
  <si>
    <t>2026 зим макс (0°C)</t>
  </si>
  <si>
    <t>npa=88</t>
  </si>
  <si>
    <t>pp</t>
  </si>
  <si>
    <t>no=1</t>
  </si>
  <si>
    <t>номер узла</t>
  </si>
  <si>
    <t>номер генератора</t>
  </si>
  <si>
    <t>номер района</t>
  </si>
  <si>
    <t>номер территории</t>
  </si>
  <si>
    <t>номер объединения</t>
  </si>
  <si>
    <t>номер нагрузочной группы</t>
  </si>
  <si>
    <t>пояснение:</t>
  </si>
  <si>
    <t>выборка режимов</t>
  </si>
  <si>
    <t>выбор параметра в таблице RastrWin</t>
  </si>
  <si>
    <t>для всех строк в таблице ветви</t>
  </si>
  <si>
    <t>15038,15041,0</t>
  </si>
  <si>
    <t>ip,iq,np ветви</t>
  </si>
  <si>
    <t>r</t>
  </si>
  <si>
    <t>Имя файла</t>
  </si>
  <si>
    <t>Таблица</t>
  </si>
  <si>
    <t>Выборка</t>
  </si>
  <si>
    <t>Параматры</t>
  </si>
  <si>
    <t>Тип импорта</t>
  </si>
  <si>
    <t>Год</t>
  </si>
  <si>
    <t>Сезон</t>
  </si>
  <si>
    <t>Макс, мин</t>
  </si>
  <si>
    <t>Доп. Имя</t>
  </si>
  <si>
    <t>node;vetv;Generator</t>
  </si>
  <si>
    <t>sel</t>
  </si>
  <si>
    <t>лет</t>
  </si>
  <si>
    <t>мин</t>
  </si>
  <si>
    <t>Выборка файлов</t>
  </si>
  <si>
    <t>#I:\rastr_add\test\импорт.rg2</t>
  </si>
  <si>
    <t>Параметры импорта из файлов RastrWin</t>
  </si>
  <si>
    <t>vetv</t>
  </si>
  <si>
    <t>Задание</t>
  </si>
  <si>
    <t>удалить</t>
  </si>
  <si>
    <t>Значение</t>
  </si>
  <si>
    <t>изм</t>
  </si>
  <si>
    <t>снять отметку</t>
  </si>
  <si>
    <t>расчет</t>
  </si>
  <si>
    <t>добавить</t>
  </si>
  <si>
    <t>ngroup</t>
  </si>
  <si>
    <t>node</t>
  </si>
  <si>
    <t>node:name,dname vetv:dname Generator:Name</t>
  </si>
  <si>
    <t>СХН</t>
  </si>
  <si>
    <t>удалить*</t>
  </si>
  <si>
    <t>15148</t>
  </si>
  <si>
    <t>sel=1</t>
  </si>
  <si>
    <t>зим</t>
  </si>
  <si>
    <t>макс</t>
  </si>
  <si>
    <t>na=12(node) ny=15521</t>
  </si>
  <si>
    <t>номинальные напряжения</t>
  </si>
  <si>
    <t>area</t>
  </si>
  <si>
    <t xml:space="preserve">ns=1 </t>
  </si>
  <si>
    <t>1100</t>
  </si>
  <si>
    <t>node vetv Generator</t>
  </si>
  <si>
    <t>na=11(node) (vetv)</t>
  </si>
  <si>
    <t>name=Промплощадка:_изм_name</t>
  </si>
  <si>
    <t>15195 15196</t>
  </si>
  <si>
    <t>vzd=121</t>
  </si>
  <si>
    <t>15205</t>
  </si>
  <si>
    <t>15561,15129,0 15562,15130,0 Num=912 g=913</t>
  </si>
  <si>
    <t>-41°C</t>
  </si>
  <si>
    <t>ip=15524 iq=3 np=3 x=2 r=1,5 b=-0,000182</t>
  </si>
  <si>
    <t>nga=16 name=Новая</t>
  </si>
  <si>
    <t>ny=3 pn=1 uhom=120 na=11 name=Новый_узел</t>
  </si>
  <si>
    <t>#экспорт excel - доделать</t>
  </si>
  <si>
    <t>#импорт excel - доделать</t>
  </si>
  <si>
    <t>#сечение - доделать</t>
  </si>
  <si>
    <t>#удалить пустые записи в таблицах - доделать</t>
  </si>
  <si>
    <t>(vetv)</t>
  </si>
  <si>
    <t>Задание на изменение значений (в том числе потребления) в таблицах RastrWin в табличном виде</t>
  </si>
  <si>
    <t xml:space="preserve">В первом столбце задается в какой таблице RastrWin и по какому ключу искать значение, нр: узел (12 или ny=12), ветвь (12,13,0), район (na=1) - аналогично выборке в строковой форме. </t>
  </si>
  <si>
    <t>В первой строке имена файлов без расширения. Если несколько моделей, то имена через знак "|",  * - во всех режимах, *[2026][зим][мин][0°C] - режимы в соответствии с выборкой [].</t>
  </si>
  <si>
    <t>Во второй строке имя корректируемого параметра из таблиц RastrWin. Еесли указано поле pop или pp то потребление будет изменяться за счет pn, qn узлов.</t>
  </si>
  <si>
    <t>В остальных ячейках листа могут быть любые значения.</t>
  </si>
  <si>
    <t>В ячейке А1 указать тип внесения.</t>
  </si>
  <si>
    <t>Глубокая: 1СШ 110 кВ</t>
  </si>
  <si>
    <t>Глубокая: 2СШ 110 кВ</t>
  </si>
  <si>
    <t>Тихая: 1СШ 110 кВ</t>
  </si>
  <si>
    <t>Тихая: 2СШ 110 кВ</t>
  </si>
  <si>
    <t>2026 зим макс (-41°C)</t>
  </si>
  <si>
    <t>2026 зим мин (0°C)</t>
  </si>
  <si>
    <t>2026 зим мин (-41°C)</t>
  </si>
  <si>
    <t>2026 лет макс (17°C)</t>
  </si>
  <si>
    <t>2026 лет макс (30°C ПЭВТ)</t>
  </si>
  <si>
    <t>2026 лет мин (17°C)</t>
  </si>
  <si>
    <t>Выполнить изменение модели по строкам</t>
  </si>
  <si>
    <t>нет такого узла</t>
  </si>
  <si>
    <t>Изменения в RastrWin  выполняются по строкам сверху вниз. Пос трокам слева направо.</t>
  </si>
  <si>
    <t>0 - сработает, пустое значение пропустит</t>
  </si>
  <si>
    <t>*[2027][][][]</t>
  </si>
  <si>
    <t>na=12</t>
  </si>
  <si>
    <t>ЯНАО</t>
  </si>
  <si>
    <t>Северный ЭР</t>
  </si>
  <si>
    <t>Ноябрьский ЭР</t>
  </si>
  <si>
    <t>0°C</t>
  </si>
  <si>
    <t>Tc=0</t>
  </si>
  <si>
    <t>(vetv) (area) (area2) (darea)</t>
  </si>
  <si>
    <t>I:\rastr_add\test\файлы импорта\файл для импорт.rg2</t>
  </si>
  <si>
    <t>node;vetv</t>
  </si>
  <si>
    <t>I:\rastr_add\test\имя файла нестандартного формата.rg2</t>
  </si>
  <si>
    <t>ny=15515|ny=15516</t>
  </si>
  <si>
    <t>pn,qn</t>
  </si>
  <si>
    <t>*[2026] [зим] [мин] [0°C]</t>
  </si>
  <si>
    <t>qmax=-5 qmin=-100 pn=10 qn=pn*0.4</t>
  </si>
  <si>
    <t>pn*0.4</t>
  </si>
  <si>
    <t>pn*0.5</t>
  </si>
  <si>
    <t>На пересечении указывается требуемое числовое значение (в ячейке может быть не число, а формула, например =10*0.4) или формула для rastr (напрмер pn*0.4)</t>
  </si>
  <si>
    <t>Выборка в таблицах</t>
  </si>
  <si>
    <t>Утверждение</t>
  </si>
  <si>
    <t>ny=15301</t>
  </si>
  <si>
    <t>pg=14</t>
  </si>
  <si>
    <t>ny=15302: vras&gt;525.5|ny=15302: vras&lt;100</t>
  </si>
  <si>
    <t>15301: vras&lt;525.5|15301: vras&gt;100</t>
  </si>
  <si>
    <t>15049</t>
  </si>
  <si>
    <t>текст</t>
  </si>
  <si>
    <t>U</t>
  </si>
  <si>
    <t>U&lt;300</t>
  </si>
  <si>
    <t>U&gt;300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</si>
</sst>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9"/>
      <color indexed="81"/>
      <name val="Tahoma"/>
      <family val="2"/>
      <charset val="204"/>
    </font>
    <font>
      <sz val="3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8"/>
      <name val="Calibri"/>
      <family val="2"/>
      <charset val="204"/>
      <scheme val="minor"/>
    </font>
    <font>
      <b/>
      <sz val="11"/>
      <color theme="2" tint="-0.249977111117893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theme="2" tint="-0.249977111117893"/>
      <name val="Calibri"/>
      <family val="2"/>
      <charset val="204"/>
      <scheme val="minor"/>
    </font>
    <font>
      <b/>
      <sz val="36"/>
      <color theme="2" tint="-0.249977111117893"/>
      <name val="Calibri"/>
      <family val="2"/>
      <charset val="204"/>
      <scheme val="minor"/>
    </font>
    <font>
      <sz val="11"/>
      <color theme="2" tint="-0.49998474074526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7">
    <xf numFmtId="0" fontId="0" fillId="0" borderId="0" xfId="0"/>
    <xf numFmtId="0" fontId="0" fillId="4" borderId="1" xfId="0" applyFill="1" applyBorder="1" applyAlignment="1">
      <alignment horizontal="left"/>
    </xf>
    <xf numFmtId="0" fontId="0" fillId="0" borderId="0" xfId="0" applyFill="1"/>
    <xf numFmtId="164" fontId="6" fillId="3" borderId="1" xfId="0" applyNumberFormat="1" applyFon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5" borderId="2" xfId="0" applyFill="1" applyBorder="1"/>
    <xf numFmtId="0" fontId="0" fillId="4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3" xfId="0" applyBorder="1"/>
    <xf numFmtId="0" fontId="0" fillId="4" borderId="8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6" fillId="0" borderId="1" xfId="0" applyFont="1" applyBorder="1" applyProtection="1">
      <protection locked="0"/>
    </xf>
    <xf numFmtId="0" fontId="1" fillId="6" borderId="1" xfId="0" applyFont="1" applyFill="1" applyBorder="1" applyProtection="1"/>
    <xf numFmtId="0" fontId="0" fillId="0" borderId="0" xfId="0" applyAlignment="1">
      <alignment horizontal="left"/>
    </xf>
    <xf numFmtId="0" fontId="1" fillId="6" borderId="1" xfId="0" applyFont="1" applyFill="1" applyBorder="1" applyAlignment="1" applyProtection="1">
      <alignment horizontal="left"/>
    </xf>
    <xf numFmtId="0" fontId="6" fillId="0" borderId="0" xfId="0" applyFont="1" applyAlignment="1">
      <alignment horizontal="left"/>
    </xf>
    <xf numFmtId="49" fontId="1" fillId="6" borderId="1" xfId="0" applyNumberFormat="1" applyFont="1" applyFill="1" applyBorder="1" applyAlignment="1" applyProtection="1">
      <alignment horizontal="left"/>
    </xf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164" fontId="3" fillId="3" borderId="1" xfId="1" applyNumberFormat="1" applyFont="1" applyFill="1" applyBorder="1" applyAlignment="1">
      <alignment horizontal="left" wrapText="1"/>
    </xf>
    <xf numFmtId="164" fontId="3" fillId="3" borderId="1" xfId="1" applyNumberFormat="1" applyFont="1" applyFill="1" applyBorder="1" applyAlignment="1">
      <alignment horizontal="center" wrapText="1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1" fillId="2" borderId="1" xfId="0" applyFont="1" applyFill="1" applyBorder="1"/>
    <xf numFmtId="0" fontId="10" fillId="2" borderId="3" xfId="0" applyFont="1" applyFill="1" applyBorder="1"/>
    <xf numFmtId="0" fontId="11" fillId="2" borderId="5" xfId="0" applyFont="1" applyFill="1" applyBorder="1"/>
    <xf numFmtId="0" fontId="11" fillId="2" borderId="7" xfId="0" applyFont="1" applyFill="1" applyBorder="1"/>
    <xf numFmtId="0" fontId="11" fillId="2" borderId="8" xfId="0" applyFont="1" applyFill="1" applyBorder="1"/>
    <xf numFmtId="0" fontId="11" fillId="2" borderId="3" xfId="0" applyFont="1" applyFill="1" applyBorder="1"/>
    <xf numFmtId="0" fontId="7" fillId="3" borderId="1" xfId="0" applyFont="1" applyFill="1" applyBorder="1"/>
    <xf numFmtId="164" fontId="7" fillId="3" borderId="1" xfId="0" applyNumberFormat="1" applyFont="1" applyFill="1" applyBorder="1"/>
    <xf numFmtId="0" fontId="1" fillId="3" borderId="4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2" fillId="7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5" fillId="2" borderId="1" xfId="0" applyFont="1" applyFill="1" applyBorder="1" applyAlignment="1">
      <alignment wrapText="1"/>
    </xf>
    <xf numFmtId="164" fontId="0" fillId="5" borderId="2" xfId="0" applyNumberFormat="1" applyFill="1" applyBorder="1"/>
    <xf numFmtId="0" fontId="16" fillId="0" borderId="1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left"/>
    </xf>
    <xf numFmtId="0" fontId="17" fillId="0" borderId="12" xfId="0" applyFont="1" applyFill="1" applyBorder="1" applyAlignment="1">
      <alignment horizontal="left"/>
    </xf>
    <xf numFmtId="0" fontId="17" fillId="0" borderId="8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164" fontId="3" fillId="3" borderId="9" xfId="1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0" fillId="0" borderId="0" xfId="0" applyFont="1" applyProtection="1"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" fillId="6" borderId="1" xfId="0" applyFont="1" applyFill="1" applyBorder="1" applyAlignment="1" applyProtection="1">
      <alignment horizontal="left"/>
    </xf>
    <xf numFmtId="0" fontId="0" fillId="0" borderId="1" xfId="0" applyBorder="1" applyAlignment="1">
      <alignment horizontal="center"/>
    </xf>
    <xf numFmtId="164" fontId="14" fillId="3" borderId="1" xfId="1" applyNumberFormat="1" applyFont="1" applyFill="1" applyBorder="1" applyAlignment="1">
      <alignment horizontal="left" wrapText="1"/>
    </xf>
    <xf numFmtId="164" fontId="14" fillId="3" borderId="1" xfId="1" applyNumberFormat="1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 wrapText="1"/>
    </xf>
    <xf numFmtId="164" fontId="3" fillId="3" borderId="1" xfId="1" applyNumberFormat="1" applyFont="1" applyFill="1" applyBorder="1" applyAlignment="1">
      <alignment horizontal="left" wrapText="1"/>
    </xf>
    <xf numFmtId="164" fontId="3" fillId="3" borderId="1" xfId="1" applyNumberFormat="1" applyFont="1" applyFill="1" applyBorder="1" applyAlignment="1">
      <alignment horizontal="center" wrapText="1"/>
    </xf>
    <xf numFmtId="164" fontId="3" fillId="3" borderId="9" xfId="1" applyNumberFormat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 wrapText="1"/>
    </xf>
    <xf numFmtId="0" fontId="1" fillId="6" borderId="1" xfId="0" applyFont="1" applyFill="1" applyBorder="1" applyAlignment="1" applyProtection="1">
      <alignment horizontal="center"/>
    </xf>
    <xf numFmtId="0" fontId="1" fillId="6" borderId="9" xfId="0" applyFont="1" applyFill="1" applyBorder="1" applyAlignment="1" applyProtection="1">
      <alignment horizontal="center"/>
    </xf>
    <xf numFmtId="0" fontId="1" fillId="6" borderId="10" xfId="0" applyFont="1" applyFill="1" applyBorder="1" applyAlignment="1" applyProtection="1">
      <alignment horizontal="center"/>
    </xf>
    <xf numFmtId="0" fontId="1" fillId="6" borderId="2" xfId="0" applyFont="1" applyFill="1" applyBorder="1" applyAlignment="1" applyProtection="1">
      <alignment horizontal="center"/>
    </xf>
    <xf numFmtId="0" fontId="1" fillId="6" borderId="9" xfId="0" applyFont="1" applyFill="1" applyBorder="1" applyAlignment="1" applyProtection="1">
      <alignment horizontal="left"/>
    </xf>
    <xf numFmtId="0" fontId="1" fillId="6" borderId="10" xfId="0" applyFont="1" applyFill="1" applyBorder="1" applyAlignment="1" applyProtection="1">
      <alignment horizontal="left"/>
    </xf>
    <xf numFmtId="0" fontId="1" fillId="6" borderId="1" xfId="0" applyFont="1" applyFill="1" applyBorder="1" applyAlignment="1" applyProtection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Обычный" xfId="0" builtinId="0"/>
    <cellStyle name="Обычный 2" xfId="1" xr:uid="{BAC40F9C-F7E1-4AAB-A852-D2B174D8F2E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A675-D9C4-4B1E-96B8-5AA055D2716A}">
  <dimension ref="A1:P23"/>
  <sheetViews>
    <sheetView zoomScale="130" zoomScaleNormal="130" workbookViewId="0">
      <selection activeCell="F8" sqref="F8"/>
    </sheetView>
  </sheetViews>
  <sheetFormatPr defaultRowHeight="15" x14ac:dyDescent="0.25"/>
  <cols>
    <col min="1" max="1" width="25.5703125" customWidth="1"/>
    <col min="2" max="2" width="29.7109375" bestFit="1" customWidth="1"/>
    <col min="3" max="4" width="11" customWidth="1"/>
    <col min="5" max="5" width="11.42578125" style="2" customWidth="1"/>
    <col min="6" max="6" width="11.7109375" style="2" customWidth="1"/>
    <col min="7" max="8" width="8.5703125" style="2" customWidth="1"/>
    <col min="9" max="10" width="3.5703125" style="2" bestFit="1" customWidth="1"/>
    <col min="11" max="11" width="5" style="2" bestFit="1" customWidth="1"/>
    <col min="12" max="12" width="5" style="2" customWidth="1"/>
    <col min="13" max="13" width="3" style="2" bestFit="1" customWidth="1"/>
    <col min="14" max="15" width="5.28515625" style="2" customWidth="1"/>
    <col min="16" max="16" width="35.7109375" customWidth="1"/>
  </cols>
  <sheetData>
    <row r="1" spans="1:16" s="42" customFormat="1" ht="63" customHeight="1" x14ac:dyDescent="0.25">
      <c r="A1" s="40">
        <v>1</v>
      </c>
      <c r="B1" s="41"/>
      <c r="C1" s="60" t="s">
        <v>18</v>
      </c>
      <c r="D1" s="60"/>
      <c r="E1" s="58" t="s">
        <v>3</v>
      </c>
      <c r="F1" s="58"/>
      <c r="G1" s="58" t="s">
        <v>4</v>
      </c>
      <c r="H1" s="58"/>
      <c r="I1" s="58" t="s">
        <v>5</v>
      </c>
      <c r="J1" s="58"/>
      <c r="K1" s="58"/>
      <c r="L1" s="58"/>
      <c r="M1" s="58"/>
      <c r="N1" s="59" t="s">
        <v>122</v>
      </c>
      <c r="O1" s="59"/>
      <c r="P1" s="45" t="s">
        <v>29</v>
      </c>
    </row>
    <row r="2" spans="1:16" ht="15.75" thickBot="1" x14ac:dyDescent="0.3">
      <c r="A2" s="9"/>
      <c r="B2" s="26" t="s">
        <v>28</v>
      </c>
      <c r="C2" s="31" t="s">
        <v>17</v>
      </c>
      <c r="D2" s="31" t="s">
        <v>20</v>
      </c>
      <c r="E2" s="32" t="s">
        <v>0</v>
      </c>
      <c r="F2" s="32" t="s">
        <v>1</v>
      </c>
      <c r="G2" s="32" t="s">
        <v>0</v>
      </c>
      <c r="H2" s="32" t="s">
        <v>1</v>
      </c>
      <c r="I2" s="32" t="s">
        <v>6</v>
      </c>
      <c r="J2" s="32" t="s">
        <v>7</v>
      </c>
      <c r="K2" s="32" t="s">
        <v>8</v>
      </c>
      <c r="L2" s="32" t="s">
        <v>34</v>
      </c>
      <c r="M2" s="32" t="s">
        <v>13</v>
      </c>
      <c r="N2" s="32" t="s">
        <v>6</v>
      </c>
      <c r="O2" s="32" t="s">
        <v>7</v>
      </c>
      <c r="P2" s="25" t="s">
        <v>30</v>
      </c>
    </row>
    <row r="3" spans="1:16" s="2" customFormat="1" x14ac:dyDescent="0.25">
      <c r="A3" s="33">
        <v>15504</v>
      </c>
      <c r="B3" s="27" t="s">
        <v>22</v>
      </c>
      <c r="C3" s="6"/>
      <c r="D3" s="4"/>
      <c r="E3" s="5">
        <v>6.6374999999999993</v>
      </c>
      <c r="F3" s="5">
        <v>2.6549999999999998</v>
      </c>
      <c r="G3" s="5">
        <f>10*2</f>
        <v>20</v>
      </c>
      <c r="H3" s="5" t="s">
        <v>124</v>
      </c>
      <c r="I3" s="5">
        <v>1</v>
      </c>
      <c r="J3" s="5">
        <v>1</v>
      </c>
      <c r="K3" s="5"/>
      <c r="L3" s="5"/>
      <c r="M3" s="5"/>
      <c r="N3" s="5">
        <v>11</v>
      </c>
      <c r="O3" s="5">
        <v>14</v>
      </c>
    </row>
    <row r="4" spans="1:16" s="2" customFormat="1" ht="15.75" thickBot="1" x14ac:dyDescent="0.3">
      <c r="A4" s="34" t="s">
        <v>11</v>
      </c>
      <c r="B4" s="28" t="s">
        <v>22</v>
      </c>
      <c r="C4" s="6"/>
      <c r="D4" s="4"/>
      <c r="E4" s="5">
        <v>6.1360000000000001</v>
      </c>
      <c r="F4" s="5">
        <v>2.4544000000000001</v>
      </c>
      <c r="G4" s="5">
        <v>15</v>
      </c>
      <c r="H4" s="5" t="s">
        <v>125</v>
      </c>
      <c r="I4" s="5">
        <v>2</v>
      </c>
      <c r="J4" s="5">
        <v>2</v>
      </c>
      <c r="K4" s="5"/>
      <c r="L4" s="5"/>
      <c r="M4" s="5"/>
      <c r="N4" s="5">
        <v>12</v>
      </c>
      <c r="O4" s="5">
        <v>13</v>
      </c>
    </row>
    <row r="5" spans="1:16" x14ac:dyDescent="0.25">
      <c r="A5" s="35" t="s">
        <v>9</v>
      </c>
      <c r="B5" s="27" t="s">
        <v>23</v>
      </c>
      <c r="C5" s="6"/>
      <c r="D5" s="4"/>
      <c r="E5" s="4"/>
      <c r="F5" s="4"/>
      <c r="G5" s="4"/>
      <c r="H5" s="4"/>
      <c r="I5" s="4"/>
      <c r="J5" s="4"/>
      <c r="K5" s="4">
        <v>100</v>
      </c>
      <c r="L5" s="4"/>
      <c r="M5" s="4"/>
      <c r="N5" s="4"/>
      <c r="O5" s="4"/>
    </row>
    <row r="6" spans="1:16" ht="15.75" thickBot="1" x14ac:dyDescent="0.3">
      <c r="A6" s="36" t="s">
        <v>10</v>
      </c>
      <c r="B6" s="28" t="s">
        <v>23</v>
      </c>
      <c r="C6" s="6"/>
      <c r="D6" s="4"/>
      <c r="E6" s="4"/>
      <c r="F6" s="4"/>
      <c r="G6" s="4"/>
      <c r="H6" s="4"/>
      <c r="I6" s="4"/>
      <c r="J6" s="4"/>
      <c r="K6" s="4">
        <v>99.5</v>
      </c>
      <c r="L6" s="4"/>
      <c r="M6" s="4"/>
      <c r="N6" s="4"/>
      <c r="O6" s="4"/>
    </row>
    <row r="7" spans="1:16" x14ac:dyDescent="0.25">
      <c r="A7" s="37" t="s">
        <v>12</v>
      </c>
      <c r="B7" s="29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>
        <v>11</v>
      </c>
      <c r="N7" s="4"/>
      <c r="O7" s="4"/>
    </row>
    <row r="8" spans="1:16" x14ac:dyDescent="0.25">
      <c r="A8" s="38" t="s">
        <v>16</v>
      </c>
      <c r="B8" s="25" t="s">
        <v>25</v>
      </c>
      <c r="C8" s="4"/>
      <c r="D8" s="4"/>
      <c r="E8" s="4"/>
      <c r="F8" s="4"/>
      <c r="G8" s="4"/>
      <c r="H8" s="4"/>
      <c r="I8" s="4"/>
      <c r="J8" s="4"/>
      <c r="K8" s="4"/>
      <c r="L8" s="4"/>
      <c r="M8" s="4">
        <v>11</v>
      </c>
      <c r="N8" s="4"/>
      <c r="O8" s="4"/>
    </row>
    <row r="9" spans="1:16" x14ac:dyDescent="0.25">
      <c r="A9" s="38" t="s">
        <v>14</v>
      </c>
      <c r="B9" s="25" t="s">
        <v>26</v>
      </c>
      <c r="C9" s="4"/>
      <c r="D9" s="4"/>
      <c r="E9" s="4"/>
      <c r="F9" s="4"/>
      <c r="G9" s="4"/>
      <c r="H9" s="4"/>
      <c r="I9" s="4"/>
      <c r="J9" s="4"/>
      <c r="K9" s="4"/>
      <c r="L9" s="4"/>
      <c r="M9" s="4">
        <v>11</v>
      </c>
      <c r="N9" s="4"/>
      <c r="O9" s="4"/>
    </row>
    <row r="10" spans="1:16" x14ac:dyDescent="0.25">
      <c r="A10" s="38" t="s">
        <v>15</v>
      </c>
      <c r="B10" s="25" t="s">
        <v>27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11</v>
      </c>
      <c r="N10" s="4"/>
      <c r="O10" s="4"/>
    </row>
    <row r="11" spans="1:16" x14ac:dyDescent="0.25">
      <c r="A11" s="38" t="s">
        <v>2</v>
      </c>
      <c r="B11" s="25" t="s">
        <v>24</v>
      </c>
      <c r="C11" s="4">
        <v>800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 x14ac:dyDescent="0.25">
      <c r="A12" s="38" t="s">
        <v>19</v>
      </c>
      <c r="B12" s="25" t="s">
        <v>25</v>
      </c>
      <c r="C12" s="4">
        <v>4000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6" ht="15.75" thickBot="1" x14ac:dyDescent="0.3">
      <c r="A13" s="39" t="s">
        <v>21</v>
      </c>
      <c r="B13" s="30" t="s">
        <v>26</v>
      </c>
      <c r="C13" s="4"/>
      <c r="D13" s="4">
        <v>4600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6" x14ac:dyDescent="0.25">
      <c r="A14" s="35" t="s">
        <v>32</v>
      </c>
      <c r="B14" s="27" t="s">
        <v>33</v>
      </c>
      <c r="C14" s="6"/>
      <c r="D14" s="4"/>
      <c r="E14" s="4"/>
      <c r="F14" s="4"/>
      <c r="G14" s="4"/>
      <c r="H14" s="4"/>
      <c r="I14" s="4"/>
      <c r="J14" s="4"/>
      <c r="K14" s="4"/>
      <c r="L14" s="4">
        <v>20</v>
      </c>
      <c r="M14" s="4"/>
      <c r="N14" s="4"/>
      <c r="O14" s="4"/>
    </row>
    <row r="15" spans="1:16" ht="15.75" thickBot="1" x14ac:dyDescent="0.3">
      <c r="A15" s="36" t="s">
        <v>88</v>
      </c>
      <c r="B15" s="28" t="s">
        <v>31</v>
      </c>
      <c r="C15" s="6"/>
      <c r="D15" s="4"/>
      <c r="E15" s="4"/>
      <c r="F15" s="4"/>
      <c r="G15" s="4"/>
      <c r="H15" s="4"/>
      <c r="I15" s="4"/>
      <c r="J15" s="4"/>
      <c r="K15" s="4"/>
      <c r="L15" s="4"/>
      <c r="M15" s="4">
        <v>0</v>
      </c>
      <c r="N15" s="4"/>
      <c r="O15" s="4"/>
    </row>
    <row r="16" spans="1:16" x14ac:dyDescent="0.25">
      <c r="A16" s="62" t="s">
        <v>89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 x14ac:dyDescent="0.25">
      <c r="A17" s="61" t="s">
        <v>90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</row>
    <row r="18" spans="1:16" x14ac:dyDescent="0.25">
      <c r="A18" s="61" t="s">
        <v>91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</row>
    <row r="19" spans="1:16" x14ac:dyDescent="0.25">
      <c r="A19" s="61" t="s">
        <v>92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</row>
    <row r="20" spans="1:16" x14ac:dyDescent="0.25">
      <c r="A20" s="61" t="s">
        <v>126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</row>
    <row r="21" spans="1:16" x14ac:dyDescent="0.25">
      <c r="A21" s="61" t="s">
        <v>94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</row>
    <row r="22" spans="1:16" x14ac:dyDescent="0.25">
      <c r="A22" s="61" t="s">
        <v>93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</row>
    <row r="23" spans="1:16" x14ac:dyDescent="0.25">
      <c r="A23" s="61" t="s">
        <v>107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</sheetData>
  <mergeCells count="13">
    <mergeCell ref="A22:P22"/>
    <mergeCell ref="A23:P23"/>
    <mergeCell ref="A16:P16"/>
    <mergeCell ref="A17:P17"/>
    <mergeCell ref="A18:P18"/>
    <mergeCell ref="A19:P19"/>
    <mergeCell ref="A20:P20"/>
    <mergeCell ref="A21:P21"/>
    <mergeCell ref="E1:F1"/>
    <mergeCell ref="G1:H1"/>
    <mergeCell ref="I1:M1"/>
    <mergeCell ref="N1:O1"/>
    <mergeCell ref="C1:D1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61BF-A61D-4604-95B8-3E8803E04986}">
  <dimension ref="A1:T8"/>
  <sheetViews>
    <sheetView zoomScale="130" zoomScaleNormal="130" workbookViewId="0">
      <selection activeCell="L10" sqref="L10:L11"/>
    </sheetView>
  </sheetViews>
  <sheetFormatPr defaultRowHeight="15" x14ac:dyDescent="0.25"/>
  <cols>
    <col min="1" max="1" width="25.5703125" customWidth="1"/>
    <col min="2" max="2" width="38.42578125" customWidth="1"/>
    <col min="3" max="4" width="5.28515625" customWidth="1"/>
    <col min="5" max="17" width="5.28515625" style="2" customWidth="1"/>
    <col min="18" max="18" width="9.85546875" style="2" customWidth="1"/>
    <col min="19" max="20" width="5.28515625" style="2" customWidth="1"/>
  </cols>
  <sheetData>
    <row r="1" spans="1:20" s="44" customFormat="1" ht="33.75" customHeight="1" x14ac:dyDescent="0.25">
      <c r="A1" s="43">
        <v>1</v>
      </c>
      <c r="B1" s="47"/>
      <c r="C1" s="63" t="s">
        <v>18</v>
      </c>
      <c r="D1" s="63"/>
      <c r="E1" s="64" t="s">
        <v>99</v>
      </c>
      <c r="F1" s="64"/>
      <c r="G1" s="64" t="s">
        <v>100</v>
      </c>
      <c r="H1" s="64"/>
      <c r="I1" s="66" t="s">
        <v>101</v>
      </c>
      <c r="J1" s="67"/>
      <c r="K1" s="66" t="s">
        <v>102</v>
      </c>
      <c r="L1" s="67"/>
      <c r="M1" s="66" t="s">
        <v>103</v>
      </c>
      <c r="N1" s="67"/>
      <c r="O1" s="66" t="s">
        <v>104</v>
      </c>
      <c r="P1" s="67"/>
      <c r="Q1" s="64" t="s">
        <v>5</v>
      </c>
      <c r="R1" s="64"/>
      <c r="S1" s="65" t="s">
        <v>109</v>
      </c>
      <c r="T1" s="65"/>
    </row>
    <row r="2" spans="1:20" ht="15.75" thickBot="1" x14ac:dyDescent="0.3">
      <c r="A2" s="9"/>
      <c r="B2" s="9"/>
      <c r="C2" s="3" t="s">
        <v>0</v>
      </c>
      <c r="D2" s="3" t="s">
        <v>1</v>
      </c>
      <c r="E2" s="3" t="s">
        <v>0</v>
      </c>
      <c r="F2" s="3" t="s">
        <v>1</v>
      </c>
      <c r="G2" s="3" t="s">
        <v>0</v>
      </c>
      <c r="H2" s="3" t="s">
        <v>1</v>
      </c>
      <c r="I2" s="3" t="s">
        <v>0</v>
      </c>
      <c r="J2" s="3" t="s">
        <v>1</v>
      </c>
      <c r="K2" s="3" t="s">
        <v>0</v>
      </c>
      <c r="L2" s="3" t="s">
        <v>1</v>
      </c>
      <c r="M2" s="3" t="s">
        <v>0</v>
      </c>
      <c r="N2" s="3" t="s">
        <v>1</v>
      </c>
      <c r="O2" s="3" t="s">
        <v>0</v>
      </c>
      <c r="P2" s="3" t="s">
        <v>1</v>
      </c>
      <c r="Q2" s="3" t="s">
        <v>0</v>
      </c>
      <c r="R2" s="3" t="s">
        <v>1</v>
      </c>
      <c r="S2" s="3" t="s">
        <v>0</v>
      </c>
      <c r="T2" s="3" t="s">
        <v>1</v>
      </c>
    </row>
    <row r="3" spans="1:20" s="2" customFormat="1" x14ac:dyDescent="0.25">
      <c r="A3" s="11">
        <v>15149</v>
      </c>
      <c r="B3" s="48" t="s">
        <v>95</v>
      </c>
      <c r="C3" s="46">
        <v>1</v>
      </c>
      <c r="D3" s="5">
        <f>C3*0.4</f>
        <v>0.4</v>
      </c>
      <c r="E3" s="46">
        <f>C3*1.1</f>
        <v>1.1000000000000001</v>
      </c>
      <c r="F3" s="5">
        <f>E3*0.4</f>
        <v>0.44000000000000006</v>
      </c>
      <c r="G3" s="46">
        <f t="shared" ref="G3:G7" si="0">E3*1.1</f>
        <v>1.2100000000000002</v>
      </c>
      <c r="H3" s="5">
        <f t="shared" ref="H3" si="1">G3*0.4</f>
        <v>0.4840000000000001</v>
      </c>
      <c r="I3" s="46">
        <f t="shared" ref="I3:I7" si="2">G3*1.1</f>
        <v>1.3310000000000004</v>
      </c>
      <c r="J3" s="5">
        <f t="shared" ref="J3" si="3">I3*0.4</f>
        <v>0.53240000000000021</v>
      </c>
      <c r="K3" s="46">
        <f t="shared" ref="K3:K7" si="4">I3*1.1</f>
        <v>1.4641000000000006</v>
      </c>
      <c r="L3" s="5">
        <f t="shared" ref="L3" si="5">K3*0.4</f>
        <v>0.58564000000000027</v>
      </c>
      <c r="M3" s="46">
        <f t="shared" ref="M3:M7" si="6">K3*1.1</f>
        <v>1.6105100000000008</v>
      </c>
      <c r="N3" s="5">
        <f t="shared" ref="N3" si="7">M3*0.4</f>
        <v>0.64420400000000033</v>
      </c>
      <c r="O3" s="46">
        <f t="shared" ref="O3:O7" si="8">M3*1.1</f>
        <v>1.7715610000000011</v>
      </c>
      <c r="P3" s="5">
        <f t="shared" ref="P3" si="9">O3*0.4</f>
        <v>0.70862440000000049</v>
      </c>
      <c r="Q3" s="5">
        <v>10</v>
      </c>
      <c r="R3" s="5" t="s">
        <v>124</v>
      </c>
      <c r="S3" s="46">
        <v>2</v>
      </c>
      <c r="T3" s="5">
        <v>2</v>
      </c>
    </row>
    <row r="4" spans="1:20" s="2" customFormat="1" ht="15.75" thickBot="1" x14ac:dyDescent="0.3">
      <c r="A4" s="12">
        <v>15150</v>
      </c>
      <c r="B4" s="49" t="s">
        <v>96</v>
      </c>
      <c r="C4" s="46">
        <v>2</v>
      </c>
      <c r="D4" s="5">
        <f t="shared" ref="D4:F7" si="10">C4*0.4</f>
        <v>0.8</v>
      </c>
      <c r="E4" s="46">
        <f t="shared" ref="E4:E7" si="11">C4*1.1</f>
        <v>2.2000000000000002</v>
      </c>
      <c r="F4" s="5">
        <f t="shared" si="10"/>
        <v>0.88000000000000012</v>
      </c>
      <c r="G4" s="46">
        <f t="shared" si="0"/>
        <v>2.4200000000000004</v>
      </c>
      <c r="H4" s="5">
        <f t="shared" ref="H4" si="12">G4*0.4</f>
        <v>0.96800000000000019</v>
      </c>
      <c r="I4" s="46">
        <f t="shared" si="2"/>
        <v>2.6620000000000008</v>
      </c>
      <c r="J4" s="5">
        <f t="shared" ref="J4" si="13">I4*0.4</f>
        <v>1.0648000000000004</v>
      </c>
      <c r="K4" s="46">
        <f t="shared" si="4"/>
        <v>2.9282000000000012</v>
      </c>
      <c r="L4" s="5">
        <f t="shared" ref="L4" si="14">K4*0.4</f>
        <v>1.1712800000000005</v>
      </c>
      <c r="M4" s="46">
        <f t="shared" si="6"/>
        <v>3.2210200000000015</v>
      </c>
      <c r="N4" s="5">
        <f t="shared" ref="N4" si="15">M4*0.4</f>
        <v>1.2884080000000007</v>
      </c>
      <c r="O4" s="46">
        <f t="shared" si="8"/>
        <v>3.5431220000000021</v>
      </c>
      <c r="P4" s="5">
        <f t="shared" ref="P4" si="16">O4*0.4</f>
        <v>1.417248800000001</v>
      </c>
      <c r="Q4" s="5">
        <v>2</v>
      </c>
      <c r="R4" s="5" t="s">
        <v>124</v>
      </c>
      <c r="S4" s="46">
        <v>2</v>
      </c>
      <c r="T4" s="5">
        <v>2</v>
      </c>
    </row>
    <row r="5" spans="1:20" x14ac:dyDescent="0.25">
      <c r="A5" s="7">
        <v>15151</v>
      </c>
      <c r="B5" s="48" t="s">
        <v>97</v>
      </c>
      <c r="C5" s="46">
        <v>3</v>
      </c>
      <c r="D5" s="5">
        <f t="shared" si="10"/>
        <v>1.2000000000000002</v>
      </c>
      <c r="E5" s="46">
        <f t="shared" si="11"/>
        <v>3.3000000000000003</v>
      </c>
      <c r="F5" s="5">
        <f t="shared" si="10"/>
        <v>1.3200000000000003</v>
      </c>
      <c r="G5" s="46">
        <f t="shared" si="0"/>
        <v>3.6300000000000008</v>
      </c>
      <c r="H5" s="5">
        <f t="shared" ref="H5" si="17">G5*0.4</f>
        <v>1.4520000000000004</v>
      </c>
      <c r="I5" s="46">
        <f t="shared" si="2"/>
        <v>3.9930000000000012</v>
      </c>
      <c r="J5" s="5">
        <f t="shared" ref="J5" si="18">I5*0.4</f>
        <v>1.5972000000000006</v>
      </c>
      <c r="K5" s="46">
        <f t="shared" si="4"/>
        <v>4.3923000000000014</v>
      </c>
      <c r="L5" s="5">
        <f t="shared" ref="L5" si="19">K5*0.4</f>
        <v>1.7569200000000007</v>
      </c>
      <c r="M5" s="46">
        <f t="shared" si="6"/>
        <v>4.8315300000000017</v>
      </c>
      <c r="N5" s="5">
        <f t="shared" ref="N5" si="20">M5*0.4</f>
        <v>1.9326120000000007</v>
      </c>
      <c r="O5" s="46">
        <f t="shared" si="8"/>
        <v>5.3146830000000023</v>
      </c>
      <c r="P5" s="5">
        <f t="shared" ref="P5" si="21">O5*0.4</f>
        <v>2.1258732000000009</v>
      </c>
      <c r="Q5" s="5"/>
      <c r="R5" s="5"/>
      <c r="S5" s="46">
        <v>2</v>
      </c>
      <c r="T5" s="5">
        <v>2</v>
      </c>
    </row>
    <row r="6" spans="1:20" ht="15.75" thickBot="1" x14ac:dyDescent="0.3">
      <c r="A6" s="8">
        <v>15152</v>
      </c>
      <c r="B6" s="49" t="s">
        <v>98</v>
      </c>
      <c r="C6" s="46">
        <v>4</v>
      </c>
      <c r="D6" s="5">
        <f t="shared" si="10"/>
        <v>1.6</v>
      </c>
      <c r="E6" s="46">
        <f t="shared" si="11"/>
        <v>4.4000000000000004</v>
      </c>
      <c r="F6" s="5">
        <f t="shared" si="10"/>
        <v>1.7600000000000002</v>
      </c>
      <c r="G6" s="46">
        <f t="shared" si="0"/>
        <v>4.8400000000000007</v>
      </c>
      <c r="H6" s="5">
        <f t="shared" ref="H6" si="22">G6*0.4</f>
        <v>1.9360000000000004</v>
      </c>
      <c r="I6" s="46">
        <f t="shared" si="2"/>
        <v>5.3240000000000016</v>
      </c>
      <c r="J6" s="5">
        <f t="shared" ref="J6" si="23">I6*0.4</f>
        <v>2.1296000000000008</v>
      </c>
      <c r="K6" s="46">
        <f t="shared" si="4"/>
        <v>5.8564000000000025</v>
      </c>
      <c r="L6" s="5">
        <f t="shared" ref="L6" si="24">K6*0.4</f>
        <v>2.3425600000000011</v>
      </c>
      <c r="M6" s="46">
        <f t="shared" si="6"/>
        <v>6.4420400000000031</v>
      </c>
      <c r="N6" s="5">
        <f t="shared" ref="N6" si="25">M6*0.4</f>
        <v>2.5768160000000013</v>
      </c>
      <c r="O6" s="46">
        <f t="shared" si="8"/>
        <v>7.0862440000000042</v>
      </c>
      <c r="P6" s="5">
        <f t="shared" ref="P6" si="26">O6*0.4</f>
        <v>2.8344976000000019</v>
      </c>
      <c r="Q6" s="5"/>
      <c r="R6" s="5"/>
      <c r="S6" s="46">
        <v>2</v>
      </c>
      <c r="T6" s="5">
        <v>2</v>
      </c>
    </row>
    <row r="7" spans="1:20" x14ac:dyDescent="0.25">
      <c r="A7" s="10">
        <v>1</v>
      </c>
      <c r="B7" s="50" t="s">
        <v>106</v>
      </c>
      <c r="C7" s="46">
        <v>5</v>
      </c>
      <c r="D7" s="5">
        <f t="shared" si="10"/>
        <v>2</v>
      </c>
      <c r="E7" s="46">
        <f t="shared" si="11"/>
        <v>5.5</v>
      </c>
      <c r="F7" s="5">
        <f t="shared" si="10"/>
        <v>2.2000000000000002</v>
      </c>
      <c r="G7" s="46">
        <f t="shared" si="0"/>
        <v>6.0500000000000007</v>
      </c>
      <c r="H7" s="5">
        <f t="shared" ref="H7" si="27">G7*0.4</f>
        <v>2.4200000000000004</v>
      </c>
      <c r="I7" s="46">
        <f t="shared" si="2"/>
        <v>6.6550000000000011</v>
      </c>
      <c r="J7" s="5">
        <f t="shared" ref="J7" si="28">I7*0.4</f>
        <v>2.6620000000000008</v>
      </c>
      <c r="K7" s="46">
        <f t="shared" si="4"/>
        <v>7.3205000000000018</v>
      </c>
      <c r="L7" s="5">
        <f t="shared" ref="L7" si="29">K7*0.4</f>
        <v>2.9282000000000008</v>
      </c>
      <c r="M7" s="46">
        <f t="shared" si="6"/>
        <v>8.0525500000000019</v>
      </c>
      <c r="N7" s="5">
        <f t="shared" ref="N7" si="30">M7*0.4</f>
        <v>3.2210200000000011</v>
      </c>
      <c r="O7" s="46">
        <f t="shared" si="8"/>
        <v>8.8578050000000026</v>
      </c>
      <c r="P7" s="5">
        <f t="shared" ref="P7" si="31">O7*0.4</f>
        <v>3.5431220000000012</v>
      </c>
      <c r="Q7" s="5"/>
      <c r="R7" s="5"/>
      <c r="S7" s="46">
        <v>2</v>
      </c>
      <c r="T7" s="5">
        <v>2</v>
      </c>
    </row>
    <row r="8" spans="1:20" x14ac:dyDescent="0.25">
      <c r="A8" s="1">
        <v>15154</v>
      </c>
      <c r="B8" s="51" t="s">
        <v>108</v>
      </c>
      <c r="C8" s="46">
        <v>0</v>
      </c>
      <c r="D8" s="5"/>
      <c r="E8" s="46">
        <v>0</v>
      </c>
      <c r="F8" s="5"/>
      <c r="G8" s="46">
        <v>0</v>
      </c>
      <c r="H8" s="5"/>
      <c r="I8" s="46">
        <v>0</v>
      </c>
      <c r="J8" s="5"/>
      <c r="K8" s="46">
        <v>0</v>
      </c>
      <c r="L8" s="5"/>
      <c r="M8" s="46">
        <v>0</v>
      </c>
      <c r="N8" s="5"/>
      <c r="O8" s="46">
        <v>0</v>
      </c>
      <c r="P8" s="5"/>
      <c r="Q8" s="5"/>
      <c r="R8" s="5"/>
      <c r="S8" s="46">
        <v>2</v>
      </c>
      <c r="T8" s="5">
        <v>2</v>
      </c>
    </row>
  </sheetData>
  <mergeCells count="9">
    <mergeCell ref="C1:D1"/>
    <mergeCell ref="E1:F1"/>
    <mergeCell ref="G1:H1"/>
    <mergeCell ref="Q1:R1"/>
    <mergeCell ref="S1:T1"/>
    <mergeCell ref="I1:J1"/>
    <mergeCell ref="K1:L1"/>
    <mergeCell ref="M1:N1"/>
    <mergeCell ref="O1:P1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9BC0-5DA2-411E-8461-135EE3EEBCD3}">
  <dimension ref="A1:K5"/>
  <sheetViews>
    <sheetView zoomScale="130" zoomScaleNormal="130" workbookViewId="0">
      <selection activeCell="A2" sqref="A2:K4"/>
    </sheetView>
  </sheetViews>
  <sheetFormatPr defaultRowHeight="15" x14ac:dyDescent="0.25"/>
  <cols>
    <col min="1" max="1" width="25.5703125" customWidth="1"/>
    <col min="2" max="2" width="14.7109375" bestFit="1" customWidth="1"/>
    <col min="3" max="3" width="15.5703125" customWidth="1"/>
    <col min="4" max="11" width="15.5703125" style="2" customWidth="1"/>
  </cols>
  <sheetData>
    <row r="1" spans="1:11" s="44" customFormat="1" ht="33.75" customHeight="1" x14ac:dyDescent="0.25">
      <c r="A1" s="43">
        <v>1</v>
      </c>
      <c r="B1" s="47"/>
      <c r="C1" s="53" t="s">
        <v>18</v>
      </c>
      <c r="D1" s="21" t="s">
        <v>99</v>
      </c>
      <c r="E1" s="21" t="s">
        <v>100</v>
      </c>
      <c r="F1" s="52" t="s">
        <v>101</v>
      </c>
      <c r="G1" s="52" t="s">
        <v>102</v>
      </c>
      <c r="H1" s="52" t="s">
        <v>103</v>
      </c>
      <c r="I1" s="52" t="s">
        <v>104</v>
      </c>
      <c r="J1" s="21" t="s">
        <v>5</v>
      </c>
      <c r="K1" s="22" t="s">
        <v>109</v>
      </c>
    </row>
    <row r="2" spans="1:11" ht="15.75" thickBot="1" x14ac:dyDescent="0.3">
      <c r="A2" s="9"/>
      <c r="B2" s="9"/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</row>
    <row r="3" spans="1:11" s="2" customFormat="1" x14ac:dyDescent="0.25">
      <c r="A3" s="11" t="s">
        <v>2</v>
      </c>
      <c r="B3" s="48" t="s">
        <v>112</v>
      </c>
      <c r="C3" s="46">
        <v>600</v>
      </c>
      <c r="D3" s="46">
        <f>C3*1.01</f>
        <v>606</v>
      </c>
      <c r="E3" s="46">
        <f t="shared" ref="E3:I4" si="0">D3*1.01</f>
        <v>612.06000000000006</v>
      </c>
      <c r="F3" s="46">
        <f t="shared" si="0"/>
        <v>618.18060000000003</v>
      </c>
      <c r="G3" s="46">
        <f t="shared" si="0"/>
        <v>624.36240600000008</v>
      </c>
      <c r="H3" s="46">
        <f t="shared" si="0"/>
        <v>630.60603006000008</v>
      </c>
      <c r="I3" s="46">
        <f t="shared" si="0"/>
        <v>636.91209036060013</v>
      </c>
      <c r="J3" s="5"/>
      <c r="K3" s="46"/>
    </row>
    <row r="4" spans="1:11" s="2" customFormat="1" ht="15.75" thickBot="1" x14ac:dyDescent="0.3">
      <c r="A4" s="12" t="s">
        <v>110</v>
      </c>
      <c r="B4" s="49" t="s">
        <v>113</v>
      </c>
      <c r="C4" s="46">
        <v>3600</v>
      </c>
      <c r="D4" s="46">
        <f>C4*1.01</f>
        <v>3636</v>
      </c>
      <c r="E4" s="46">
        <f t="shared" si="0"/>
        <v>3672.36</v>
      </c>
      <c r="F4" s="46">
        <f t="shared" si="0"/>
        <v>3709.0836000000004</v>
      </c>
      <c r="G4" s="46">
        <f t="shared" si="0"/>
        <v>3746.1744360000002</v>
      </c>
      <c r="H4" s="46">
        <f t="shared" si="0"/>
        <v>3783.6361803600003</v>
      </c>
      <c r="I4" s="46">
        <f t="shared" si="0"/>
        <v>3821.4725421636003</v>
      </c>
      <c r="J4" s="5"/>
      <c r="K4" s="46"/>
    </row>
    <row r="5" spans="1:11" x14ac:dyDescent="0.25">
      <c r="A5" s="7" t="s">
        <v>19</v>
      </c>
      <c r="B5" s="48" t="s">
        <v>111</v>
      </c>
      <c r="C5" s="46"/>
      <c r="D5" s="46"/>
      <c r="E5" s="46"/>
      <c r="F5" s="46"/>
      <c r="G5" s="46"/>
      <c r="H5" s="46"/>
      <c r="I5" s="46"/>
      <c r="J5" s="5"/>
      <c r="K5" s="46">
        <v>4300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99A2-A779-46B0-B300-7723A770F85C}">
  <dimension ref="A1:I5"/>
  <sheetViews>
    <sheetView zoomScale="115" zoomScaleNormal="115" workbookViewId="0">
      <selection activeCell="B31" sqref="B31:B32"/>
    </sheetView>
  </sheetViews>
  <sheetFormatPr defaultColWidth="6" defaultRowHeight="15" x14ac:dyDescent="0.25"/>
  <cols>
    <col min="1" max="1" width="49.42578125" style="54" customWidth="1"/>
    <col min="2" max="2" width="23.140625" style="54" bestFit="1" customWidth="1"/>
    <col min="3" max="3" width="17.5703125" style="54" bestFit="1" customWidth="1"/>
    <col min="4" max="4" width="70.28515625" style="54" customWidth="1"/>
    <col min="5" max="5" width="12.5703125" style="54" bestFit="1" customWidth="1"/>
    <col min="6" max="9" width="12.28515625" style="54" customWidth="1"/>
    <col min="10" max="16384" width="6" style="54"/>
  </cols>
  <sheetData>
    <row r="1" spans="1:9" x14ac:dyDescent="0.25">
      <c r="A1" s="69" t="s">
        <v>50</v>
      </c>
      <c r="B1" s="70"/>
      <c r="C1" s="70"/>
      <c r="D1" s="70"/>
      <c r="E1" s="71"/>
      <c r="F1" s="68" t="s">
        <v>48</v>
      </c>
      <c r="G1" s="68"/>
      <c r="H1" s="68"/>
      <c r="I1" s="68"/>
    </row>
    <row r="2" spans="1:9" x14ac:dyDescent="0.25">
      <c r="A2" s="14" t="s">
        <v>35</v>
      </c>
      <c r="B2" s="14" t="s">
        <v>36</v>
      </c>
      <c r="C2" s="14" t="s">
        <v>37</v>
      </c>
      <c r="D2" s="14" t="s">
        <v>38</v>
      </c>
      <c r="E2" s="14" t="s">
        <v>39</v>
      </c>
      <c r="F2" s="14" t="s">
        <v>40</v>
      </c>
      <c r="G2" s="14" t="s">
        <v>41</v>
      </c>
      <c r="H2" s="14" t="s">
        <v>42</v>
      </c>
      <c r="I2" s="14" t="s">
        <v>43</v>
      </c>
    </row>
    <row r="3" spans="1:9" x14ac:dyDescent="0.25">
      <c r="A3" s="55" t="s">
        <v>117</v>
      </c>
      <c r="B3" s="55" t="s">
        <v>118</v>
      </c>
      <c r="C3" s="55" t="s">
        <v>45</v>
      </c>
      <c r="D3" s="55"/>
      <c r="E3" s="13">
        <v>3</v>
      </c>
      <c r="F3" s="55">
        <v>2026</v>
      </c>
      <c r="G3" s="13" t="s">
        <v>46</v>
      </c>
      <c r="H3" s="13" t="s">
        <v>47</v>
      </c>
      <c r="I3" s="13"/>
    </row>
    <row r="4" spans="1:9" x14ac:dyDescent="0.25">
      <c r="A4" s="55" t="s">
        <v>49</v>
      </c>
      <c r="B4" s="55" t="s">
        <v>44</v>
      </c>
      <c r="C4" s="55" t="s">
        <v>45</v>
      </c>
      <c r="D4" s="55" t="s">
        <v>45</v>
      </c>
      <c r="E4" s="13">
        <v>2</v>
      </c>
      <c r="F4" s="55">
        <v>2026</v>
      </c>
      <c r="G4" s="13" t="s">
        <v>46</v>
      </c>
      <c r="H4" s="13" t="s">
        <v>47</v>
      </c>
      <c r="I4" s="13"/>
    </row>
    <row r="5" spans="1:9" x14ac:dyDescent="0.25">
      <c r="A5" s="55" t="s">
        <v>119</v>
      </c>
      <c r="B5" s="55" t="s">
        <v>60</v>
      </c>
      <c r="C5" s="55" t="s">
        <v>120</v>
      </c>
      <c r="D5" s="55" t="s">
        <v>121</v>
      </c>
      <c r="E5" s="13">
        <v>2</v>
      </c>
      <c r="F5" s="55"/>
      <c r="G5" s="13"/>
      <c r="H5" s="13"/>
      <c r="I5" s="13"/>
    </row>
  </sheetData>
  <sheetProtection sheet="1" formatCells="0" formatColumns="0" formatRows="0" insertRows="0" insertHyperlinks="0" deleteColumns="0" deleteRows="0" sort="0" autoFilter="0" pivotTables="0"/>
  <mergeCells count="2">
    <mergeCell ref="F1:I1"/>
    <mergeCell ref="A1:E1"/>
  </mergeCells>
  <conditionalFormatting sqref="A1:A4 A6:A1048576">
    <cfRule type="containsText" dxfId="5" priority="2" operator="containsText" text="#">
      <formula>NOT(ISERROR(SEARCH("#",A1)))</formula>
    </cfRule>
  </conditionalFormatting>
  <conditionalFormatting sqref="A5">
    <cfRule type="containsText" dxfId="4" priority="1" operator="containsText" text="#">
      <formula>NOT(ISERROR(SEARCH("#",A5)))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F734-07F8-4CF8-BD61-94C88D3CC74F}">
  <dimension ref="A1:H23"/>
  <sheetViews>
    <sheetView tabSelected="1" zoomScale="115" zoomScaleNormal="115" workbookViewId="0">
      <selection activeCell="A15" sqref="A15"/>
    </sheetView>
  </sheetViews>
  <sheetFormatPr defaultRowHeight="15" x14ac:dyDescent="0.25"/>
  <cols>
    <col min="1" max="1" width="43.28515625" style="15" bestFit="1" customWidth="1"/>
    <col min="2" max="2" width="45.28515625" style="19" bestFit="1" customWidth="1"/>
    <col min="3" max="3" width="44.140625" style="19" bestFit="1" customWidth="1"/>
    <col min="4" max="4" width="5.5703125" style="15" bestFit="1" customWidth="1"/>
    <col min="5" max="5" width="8.28515625" style="15" customWidth="1"/>
    <col min="6" max="6" width="10.5703125" style="15" bestFit="1" customWidth="1"/>
    <col min="7" max="7" width="9.7109375" style="15" bestFit="1" customWidth="1"/>
    <col min="8" max="8" width="39.28515625" style="15" bestFit="1" customWidth="1"/>
    <col min="9" max="16384" width="9.140625" style="15"/>
  </cols>
  <sheetData>
    <row r="1" spans="1:8" x14ac:dyDescent="0.25">
      <c r="A1" s="72" t="s">
        <v>105</v>
      </c>
      <c r="B1" s="73"/>
      <c r="C1" s="73"/>
      <c r="D1" s="74" t="s">
        <v>48</v>
      </c>
      <c r="E1" s="74"/>
      <c r="F1" s="74"/>
      <c r="G1" s="74"/>
      <c r="H1" s="74"/>
    </row>
    <row r="2" spans="1:8" x14ac:dyDescent="0.25">
      <c r="A2" s="16" t="s">
        <v>52</v>
      </c>
      <c r="B2" s="18" t="s">
        <v>127</v>
      </c>
      <c r="C2" s="18" t="s">
        <v>54</v>
      </c>
      <c r="D2" s="16" t="s">
        <v>40</v>
      </c>
      <c r="E2" s="16" t="s">
        <v>41</v>
      </c>
      <c r="F2" s="16" t="s">
        <v>42</v>
      </c>
      <c r="G2" s="56" t="s">
        <v>43</v>
      </c>
      <c r="H2" s="16" t="s">
        <v>128</v>
      </c>
    </row>
    <row r="3" spans="1:8" x14ac:dyDescent="0.25">
      <c r="A3" s="15" t="s">
        <v>63</v>
      </c>
      <c r="B3" s="19" t="s">
        <v>133</v>
      </c>
      <c r="H3" t="s">
        <v>131</v>
      </c>
    </row>
    <row r="4" spans="1:8" x14ac:dyDescent="0.25">
      <c r="A4" s="15" t="s">
        <v>55</v>
      </c>
      <c r="B4" s="19" t="s">
        <v>129</v>
      </c>
      <c r="C4" t="s">
        <v>130</v>
      </c>
      <c r="H4" t="s">
        <v>132</v>
      </c>
    </row>
    <row r="5" spans="1:8" x14ac:dyDescent="0.25">
      <c r="A5" s="15" t="s">
        <v>53</v>
      </c>
      <c r="B5" s="19" t="s">
        <v>79</v>
      </c>
    </row>
    <row r="6" spans="1:8" x14ac:dyDescent="0.25">
      <c r="A6" s="15" t="s">
        <v>55</v>
      </c>
      <c r="B6" s="19" t="s">
        <v>64</v>
      </c>
      <c r="C6" s="19" t="s">
        <v>75</v>
      </c>
    </row>
    <row r="7" spans="1:8" x14ac:dyDescent="0.25">
      <c r="A7" s="15" t="s">
        <v>55</v>
      </c>
      <c r="B7" s="19" t="s">
        <v>78</v>
      </c>
      <c r="C7" s="19" t="s">
        <v>123</v>
      </c>
    </row>
    <row r="8" spans="1:8" x14ac:dyDescent="0.25">
      <c r="A8" s="15" t="s">
        <v>55</v>
      </c>
      <c r="B8" s="19" t="s">
        <v>76</v>
      </c>
      <c r="C8" s="19" t="s">
        <v>77</v>
      </c>
    </row>
    <row r="9" spans="1:8" x14ac:dyDescent="0.25">
      <c r="A9" s="15" t="s">
        <v>55</v>
      </c>
      <c r="B9" s="19" t="s">
        <v>74</v>
      </c>
      <c r="C9" s="19" t="s">
        <v>65</v>
      </c>
    </row>
    <row r="10" spans="1:8" x14ac:dyDescent="0.25">
      <c r="A10" s="15" t="s">
        <v>56</v>
      </c>
      <c r="D10" s="15">
        <v>2026</v>
      </c>
      <c r="E10" s="15" t="s">
        <v>66</v>
      </c>
      <c r="F10" s="15" t="s">
        <v>67</v>
      </c>
      <c r="G10" s="15" t="s">
        <v>80</v>
      </c>
    </row>
    <row r="11" spans="1:8" x14ac:dyDescent="0.25">
      <c r="A11" s="15" t="s">
        <v>55</v>
      </c>
      <c r="B11" s="19" t="s">
        <v>68</v>
      </c>
      <c r="C11" s="19" t="s">
        <v>65</v>
      </c>
    </row>
    <row r="12" spans="1:8" x14ac:dyDescent="0.25">
      <c r="A12" s="17" t="s">
        <v>58</v>
      </c>
      <c r="B12" s="19" t="s">
        <v>60</v>
      </c>
      <c r="C12" s="19" t="s">
        <v>83</v>
      </c>
    </row>
    <row r="13" spans="1:8" x14ac:dyDescent="0.25">
      <c r="A13" s="17" t="s">
        <v>58</v>
      </c>
      <c r="B13" s="19" t="s">
        <v>51</v>
      </c>
      <c r="C13" s="19" t="s">
        <v>81</v>
      </c>
    </row>
    <row r="14" spans="1:8" x14ac:dyDescent="0.25">
      <c r="A14" s="17" t="s">
        <v>58</v>
      </c>
      <c r="B14" s="19" t="s">
        <v>59</v>
      </c>
      <c r="C14" s="19" t="s">
        <v>82</v>
      </c>
    </row>
    <row r="15" spans="1:8" x14ac:dyDescent="0.25">
      <c r="A15" s="15" t="s">
        <v>134</v>
      </c>
      <c r="B15" s="20" t="s">
        <v>61</v>
      </c>
    </row>
    <row r="16" spans="1:8" x14ac:dyDescent="0.25">
      <c r="A16" s="15" t="s">
        <v>62</v>
      </c>
      <c r="B16" s="19" t="s">
        <v>2</v>
      </c>
    </row>
    <row r="17" spans="1:7" x14ac:dyDescent="0.25">
      <c r="A17" s="24" t="s">
        <v>69</v>
      </c>
      <c r="B17" s="19" t="s">
        <v>2</v>
      </c>
    </row>
    <row r="18" spans="1:7" x14ac:dyDescent="0.25">
      <c r="A18" s="24" t="s">
        <v>55</v>
      </c>
      <c r="B18" s="19" t="s">
        <v>116</v>
      </c>
      <c r="C18" s="19" t="s">
        <v>115</v>
      </c>
      <c r="D18" s="15">
        <v>2026</v>
      </c>
      <c r="E18" s="15" t="s">
        <v>66</v>
      </c>
      <c r="F18" s="15" t="s">
        <v>67</v>
      </c>
      <c r="G18" s="15" t="s">
        <v>114</v>
      </c>
    </row>
    <row r="19" spans="1:7" x14ac:dyDescent="0.25">
      <c r="A19" s="23" t="s">
        <v>84</v>
      </c>
      <c r="B19" s="19" t="s">
        <v>70</v>
      </c>
    </row>
    <row r="20" spans="1:7" x14ac:dyDescent="0.25">
      <c r="A20" s="23" t="s">
        <v>85</v>
      </c>
    </row>
    <row r="21" spans="1:7" x14ac:dyDescent="0.25">
      <c r="A21" s="23" t="s">
        <v>86</v>
      </c>
      <c r="B21" s="19" t="s">
        <v>71</v>
      </c>
      <c r="C21" s="19" t="s">
        <v>72</v>
      </c>
    </row>
    <row r="22" spans="1:7" x14ac:dyDescent="0.25">
      <c r="A22" s="23" t="s">
        <v>87</v>
      </c>
      <c r="B22" s="19" t="s">
        <v>73</v>
      </c>
    </row>
    <row r="23" spans="1:7" x14ac:dyDescent="0.25">
      <c r="A23" s="15" t="s">
        <v>57</v>
      </c>
    </row>
  </sheetData>
  <mergeCells count="2">
    <mergeCell ref="A1:C1"/>
    <mergeCell ref="D1:H1"/>
  </mergeCells>
  <phoneticPr fontId="9" type="noConversion"/>
  <conditionalFormatting sqref="A1:B2 A23 A1:A15">
    <cfRule type="containsText" dxfId="3" priority="4" operator="containsText" text="#">
      <formula>NOT(ISERROR(SEARCH("#",A1)))</formula>
    </cfRule>
  </conditionalFormatting>
  <conditionalFormatting sqref="A21:A1048576">
    <cfRule type="containsText" dxfId="2" priority="3" operator="containsText" text="#">
      <formula>NOT(ISERROR(SEARCH("#",A21)))</formula>
    </cfRule>
  </conditionalFormatting>
  <conditionalFormatting sqref="B15">
    <cfRule type="containsText" dxfId="1" priority="2" operator="containsText" text="#">
      <formula>NOT(ISERROR(SEARCH("#",B15)))</formula>
    </cfRule>
  </conditionalFormatting>
  <conditionalFormatting sqref="A16:A20">
    <cfRule type="containsText" dxfId="0" priority="1" operator="containsText" text="#">
      <formula>NOT(ISERROR(SEARCH("#",A16)))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BDA0-65DA-4B14-A52A-EAA2E225898E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s="76" t="s">
        <v>135</v>
      </c>
      <c r="B1" s="75" t="s">
        <v>136</v>
      </c>
      <c r="C1" s="75"/>
      <c r="D1" s="75" t="s">
        <v>137</v>
      </c>
      <c r="E1" s="75"/>
    </row>
    <row r="2" spans="1:5" x14ac:dyDescent="0.25">
      <c r="A2" s="76"/>
      <c r="B2" s="57">
        <v>0.95</v>
      </c>
      <c r="C2" s="57">
        <v>1.1399999999999999</v>
      </c>
      <c r="D2" s="57">
        <v>0.98</v>
      </c>
      <c r="E2" s="57">
        <v>1.05</v>
      </c>
    </row>
    <row r="3" spans="1:5" x14ac:dyDescent="0.25">
      <c r="A3" s="57">
        <v>6</v>
      </c>
      <c r="B3" s="57">
        <f>$A3*B$2</f>
        <v>5.6999999999999993</v>
      </c>
      <c r="C3" s="57">
        <f>$A3*C$2</f>
        <v>6.84</v>
      </c>
      <c r="D3" s="57"/>
      <c r="E3" s="57"/>
    </row>
    <row r="4" spans="1:5" x14ac:dyDescent="0.25">
      <c r="A4" s="57">
        <v>10</v>
      </c>
      <c r="B4" s="57">
        <f t="shared" ref="B4:B7" si="0">$A4*B$2</f>
        <v>9.5</v>
      </c>
      <c r="C4" s="57">
        <f>$A4*C$2</f>
        <v>11.399999999999999</v>
      </c>
      <c r="D4" s="57"/>
      <c r="E4" s="57"/>
    </row>
    <row r="5" spans="1:5" x14ac:dyDescent="0.25">
      <c r="A5" s="57">
        <v>35</v>
      </c>
      <c r="B5" s="57">
        <f t="shared" si="0"/>
        <v>33.25</v>
      </c>
      <c r="C5" s="57">
        <f>$A5*C$2</f>
        <v>39.9</v>
      </c>
      <c r="D5" s="57"/>
      <c r="E5" s="57"/>
    </row>
    <row r="6" spans="1:5" x14ac:dyDescent="0.25">
      <c r="A6" s="57">
        <v>110</v>
      </c>
      <c r="B6" s="57">
        <f t="shared" si="0"/>
        <v>104.5</v>
      </c>
      <c r="C6" s="57">
        <f>$A6*C$2</f>
        <v>125.39999999999999</v>
      </c>
      <c r="D6" s="57"/>
      <c r="E6" s="57"/>
    </row>
    <row r="7" spans="1:5" x14ac:dyDescent="0.25">
      <c r="A7" s="57">
        <v>220</v>
      </c>
      <c r="B7" s="57">
        <f t="shared" si="0"/>
        <v>209</v>
      </c>
      <c r="C7" s="57">
        <f>$A7*C$2</f>
        <v>250.79999999999998</v>
      </c>
      <c r="D7" s="57"/>
      <c r="E7" s="57"/>
    </row>
    <row r="8" spans="1:5" x14ac:dyDescent="0.25">
      <c r="A8" s="57">
        <v>500</v>
      </c>
      <c r="B8" s="57"/>
      <c r="C8" s="57"/>
      <c r="D8" s="57">
        <f>$A8*D$2</f>
        <v>490</v>
      </c>
      <c r="E8" s="57">
        <f t="shared" ref="E8" si="1">$A8*E$2</f>
        <v>525</v>
      </c>
    </row>
  </sheetData>
  <mergeCells count="3">
    <mergeCell ref="B1:C1"/>
    <mergeCell ref="D1:E1"/>
    <mergeCell ref="A1:A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#табличная форма(ТФ)</vt:lpstr>
      <vt:lpstr>ТФ пример 1 (pn, qn)</vt:lpstr>
      <vt:lpstr>ТФ пример 2 (pop)</vt:lpstr>
      <vt:lpstr>импорт из моделей</vt:lpstr>
      <vt:lpstr>строковая форма</vt:lpstr>
      <vt:lpstr>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2020-08-13T07:58:42Z</dcterms:created>
  <dcterms:modified xsi:type="dcterms:W3CDTF">2022-06-03T04:06:03Z</dcterms:modified>
</cp:coreProperties>
</file>