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<sst xmlns="http://schemas.openxmlformats.org/spreadsheetml/2006/main" count="41" uniqueCount="29">
  <si>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</si>
  <si>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</si>
  <si>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</si>
  <si>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</si>
  <si>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</si>
  <si>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</si>
  <si>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</si>
  <si>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</si>
  <si>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etd_transit_airport</t>
  </si>
  <si>
    <t>eta</t>
  </si>
  <si>
    <t>transit_time</t>
  </si>
  <si>
    <t>eta_us</t>
  </si>
  <si>
    <t>transit_time_us</t>
  </si>
  <si>
    <t>SAN LORENZO</t>
  </si>
  <si>
    <t>183S</t>
  </si>
  <si>
    <t>YM INTELLIGENT</t>
  </si>
  <si>
    <t>206A</t>
  </si>
  <si>
    <t>TRADER</t>
  </si>
  <si>
    <t>022S</t>
  </si>
  <si>
    <t>YM HEIGHTS</t>
  </si>
  <si>
    <t>326A</t>
  </si>
  <si>
    <t>184S</t>
  </si>
  <si>
    <t>208A</t>
  </si>
  <si>
    <t>023S</t>
  </si>
  <si>
    <t>328A</t>
  </si>
  <si>
    <t>185S</t>
  </si>
  <si>
    <t>024S</t>
  </si>
  <si>
    <t>330A</t>
  </si>
  <si>
    <t>186S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</si>
</sst>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dd\-mm\-yyyy"/>
    <numFmt numFmtId="179" formatCode="0\ &quot;DAYS&quot;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family val="2"/>
      <charset val="1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3" fillId="35" borderId="6" applyNumberFormat="0" applyFont="0" applyAlignment="0" applyProtection="0"/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1" xfId="49" applyFont="1" applyFill="1" applyBorder="1" applyAlignment="1">
      <alignment horizontal="center" readingOrder="1"/>
    </xf>
    <xf numFmtId="49" fontId="3" fillId="3" borderId="1" xfId="0" applyNumberFormat="1" applyFont="1" applyFill="1" applyBorder="1" applyAlignment="1">
      <alignment horizontal="center"/>
    </xf>
    <xf numFmtId="178" fontId="3" fillId="3" borderId="1" xfId="0" applyNumberFormat="1" applyFont="1" applyFill="1" applyBorder="1" applyAlignment="1">
      <alignment horizontal="left"/>
    </xf>
    <xf numFmtId="0" fontId="2" fillId="4" borderId="1" xfId="49" applyFont="1" applyFill="1" applyBorder="1" applyAlignment="1">
      <alignment horizontal="center" readingOrder="1"/>
    </xf>
    <xf numFmtId="49" fontId="3" fillId="4" borderId="1" xfId="0" applyNumberFormat="1" applyFont="1" applyFill="1" applyBorder="1" applyAlignment="1">
      <alignment horizontal="center"/>
    </xf>
    <xf numFmtId="178" fontId="3" fillId="4" borderId="1" xfId="0" applyNumberFormat="1" applyFont="1" applyFill="1" applyBorder="1" applyAlignment="1">
      <alignment horizontal="left"/>
    </xf>
    <xf numFmtId="179" fontId="3" fillId="3" borderId="1" xfId="0" applyNumberFormat="1" applyFont="1" applyFill="1" applyBorder="1" applyAlignment="1">
      <alignment horizontal="left"/>
    </xf>
    <xf numFmtId="178" fontId="3" fillId="3" borderId="1" xfId="0" applyNumberFormat="1" applyFont="1" applyFill="1" applyBorder="1" applyAlignment="1">
      <alignment horizontal="center"/>
    </xf>
    <xf numFmtId="179" fontId="3" fillId="3" borderId="1" xfId="0" applyNumberFormat="1" applyFont="1" applyFill="1" applyBorder="1" applyAlignment="1">
      <alignment horizontal="center"/>
    </xf>
    <xf numFmtId="179" fontId="3" fillId="4" borderId="1" xfId="0" applyNumberFormat="1" applyFont="1" applyFill="1" applyBorder="1" applyAlignment="1">
      <alignment horizontal="left"/>
    </xf>
    <xf numFmtId="178" fontId="3" fillId="4" borderId="1" xfId="0" applyNumberFormat="1" applyFont="1" applyFill="1" applyBorder="1" applyAlignment="1">
      <alignment horizontal="center"/>
    </xf>
    <xf numFmtId="179" fontId="3" fillId="4" borderId="1" xfId="0" applyNumberFormat="1" applyFont="1" applyFill="1" applyBorder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te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workbookViewId="0">
      <selection activeCell="G7" sqref="G7"/>
    </sheetView>
  </sheetViews>
  <sheetFormatPr defaultColWidth="8.73148148148148" defaultRowHeight="14.4"/>
  <cols>
    <col min="1" max="1" width="19.0925925925926" customWidth="1"/>
    <col min="2" max="2" width="14.4537037037037" customWidth="1"/>
    <col min="3" max="3" width="19.0925925925926" customWidth="1"/>
    <col min="4" max="4" width="15.3611111111111" customWidth="1"/>
    <col min="5" max="5" width="16.2222222222222" customWidth="1"/>
    <col min="6" max="6" width="13.1111111111111" customWidth="1"/>
    <col min="7" max="7" width="5.81481481481481" customWidth="1"/>
    <col min="8" max="8" width="13.3611111111111" customWidth="1"/>
    <col min="9" max="9" width="17.5462962962963" customWidth="1"/>
    <col min="10" max="10" width="11.2222222222222" customWidth="1"/>
    <col min="11" max="11" width="12" customWidth="1"/>
    <col min="12" max="12" width="11.4444444444444" customWidth="1"/>
    <col min="13" max="13" width="14.2685185185185" customWidth="1"/>
  </cols>
  <sheetData>
    <row r="1" ht="3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3:13">
      <c r="C2" s="2" t="s">
        <v>13</v>
      </c>
      <c r="D2" s="3" t="s">
        <v>14</v>
      </c>
      <c r="E2" s="4">
        <f t="shared" ref="E2:E15" si="0">F2-1</f>
        <v>44356</v>
      </c>
      <c r="F2" s="4">
        <f t="shared" ref="F2:F6" si="1">H2-2</f>
        <v>44357</v>
      </c>
      <c r="H2" s="4">
        <v>44359</v>
      </c>
      <c r="I2" s="4">
        <f t="shared" ref="I2:I6" si="2">H2+4</f>
        <v>44363</v>
      </c>
      <c r="J2" s="4">
        <f t="shared" ref="J2:J15" si="3">I2+5</f>
        <v>44368</v>
      </c>
      <c r="K2" s="8">
        <f t="shared" ref="K2:K15" si="4">J2-H2</f>
        <v>9</v>
      </c>
      <c r="L2" s="9">
        <f t="shared" ref="L2:L15" si="5">J2+2</f>
        <v>44370</v>
      </c>
      <c r="M2" s="10">
        <f t="shared" ref="M2:M15" si="6">L2-H2</f>
        <v>11</v>
      </c>
    </row>
    <row r="3" spans="3:13">
      <c r="C3" s="5" t="s">
        <v>15</v>
      </c>
      <c r="D3" s="6" t="s">
        <v>16</v>
      </c>
      <c r="E3" s="7">
        <f t="shared" si="0"/>
        <v>44358</v>
      </c>
      <c r="F3" s="7">
        <f t="shared" ref="F3:F7" si="7">H3-3</f>
        <v>44359</v>
      </c>
      <c r="H3" s="7">
        <v>44362</v>
      </c>
      <c r="I3" s="7">
        <f t="shared" ref="I3:I7" si="8">H3+6</f>
        <v>44368</v>
      </c>
      <c r="J3" s="7">
        <f t="shared" si="3"/>
        <v>44373</v>
      </c>
      <c r="K3" s="11">
        <f t="shared" si="4"/>
        <v>11</v>
      </c>
      <c r="L3" s="12">
        <f t="shared" si="5"/>
        <v>44375</v>
      </c>
      <c r="M3" s="13">
        <f t="shared" si="6"/>
        <v>13</v>
      </c>
    </row>
    <row r="4" spans="3:13">
      <c r="C4" s="2" t="s">
        <v>17</v>
      </c>
      <c r="D4" s="3" t="s">
        <v>18</v>
      </c>
      <c r="E4" s="4">
        <f t="shared" si="0"/>
        <v>44363</v>
      </c>
      <c r="F4" s="4">
        <f t="shared" si="1"/>
        <v>44364</v>
      </c>
      <c r="H4" s="4">
        <v>44366</v>
      </c>
      <c r="I4" s="4">
        <f t="shared" si="2"/>
        <v>44370</v>
      </c>
      <c r="J4" s="4">
        <f t="shared" si="3"/>
        <v>44375</v>
      </c>
      <c r="K4" s="8">
        <f t="shared" si="4"/>
        <v>9</v>
      </c>
      <c r="L4" s="9">
        <f t="shared" si="5"/>
        <v>44377</v>
      </c>
      <c r="M4" s="10">
        <f t="shared" si="6"/>
        <v>11</v>
      </c>
    </row>
    <row r="5" spans="3:13">
      <c r="C5" s="5" t="s">
        <v>19</v>
      </c>
      <c r="D5" s="6" t="s">
        <v>20</v>
      </c>
      <c r="E5" s="7">
        <f t="shared" si="0"/>
        <v>44365</v>
      </c>
      <c r="F5" s="7">
        <f t="shared" si="7"/>
        <v>44366</v>
      </c>
      <c r="H5" s="7">
        <v>44369</v>
      </c>
      <c r="I5" s="7">
        <f t="shared" si="8"/>
        <v>44375</v>
      </c>
      <c r="J5" s="7">
        <f t="shared" si="3"/>
        <v>44380</v>
      </c>
      <c r="K5" s="11">
        <f t="shared" si="4"/>
        <v>11</v>
      </c>
      <c r="L5" s="12">
        <f t="shared" si="5"/>
        <v>44382</v>
      </c>
      <c r="M5" s="13">
        <f t="shared" si="6"/>
        <v>13</v>
      </c>
    </row>
    <row r="6" spans="3:13">
      <c r="C6" s="2" t="s">
        <v>13</v>
      </c>
      <c r="D6" s="3" t="s">
        <v>21</v>
      </c>
      <c r="E6" s="4">
        <f t="shared" si="0"/>
        <v>44370</v>
      </c>
      <c r="F6" s="4">
        <f t="shared" si="1"/>
        <v>44371</v>
      </c>
      <c r="H6" s="4">
        <v>44373</v>
      </c>
      <c r="I6" s="4">
        <f t="shared" si="2"/>
        <v>44377</v>
      </c>
      <c r="J6" s="4">
        <f t="shared" si="3"/>
        <v>44382</v>
      </c>
      <c r="K6" s="8">
        <f t="shared" si="4"/>
        <v>9</v>
      </c>
      <c r="L6" s="9">
        <f t="shared" si="5"/>
        <v>44384</v>
      </c>
      <c r="M6" s="10">
        <f t="shared" si="6"/>
        <v>11</v>
      </c>
    </row>
    <row r="7" spans="3:13">
      <c r="C7" s="5" t="s">
        <v>15</v>
      </c>
      <c r="D7" s="6" t="s">
        <v>22</v>
      </c>
      <c r="E7" s="7">
        <f t="shared" si="0"/>
        <v>44402</v>
      </c>
      <c r="F7" s="7">
        <f t="shared" si="7"/>
        <v>44403</v>
      </c>
      <c r="H7" s="7">
        <v>44406</v>
      </c>
      <c r="I7" s="7">
        <f t="shared" si="8"/>
        <v>44412</v>
      </c>
      <c r="J7" s="7">
        <f t="shared" si="3"/>
        <v>44417</v>
      </c>
      <c r="K7" s="11">
        <f t="shared" si="4"/>
        <v>11</v>
      </c>
      <c r="L7" s="12">
        <f t="shared" si="5"/>
        <v>44419</v>
      </c>
      <c r="M7" s="13">
        <f t="shared" si="6"/>
        <v>13</v>
      </c>
    </row>
    <row r="8" spans="3:13">
      <c r="C8" s="2" t="s">
        <v>17</v>
      </c>
      <c r="D8" s="3" t="s">
        <v>23</v>
      </c>
      <c r="E8" s="4">
        <f t="shared" si="0"/>
        <v>44377</v>
      </c>
      <c r="F8" s="4">
        <f t="shared" ref="F8:F12" si="9">H8-2</f>
        <v>44378</v>
      </c>
      <c r="H8" s="4">
        <v>44380</v>
      </c>
      <c r="I8" s="4">
        <f t="shared" ref="I8:I12" si="10">H8+4</f>
        <v>44384</v>
      </c>
      <c r="J8" s="4">
        <f t="shared" si="3"/>
        <v>44389</v>
      </c>
      <c r="K8" s="8">
        <f t="shared" si="4"/>
        <v>9</v>
      </c>
      <c r="L8" s="9">
        <f t="shared" si="5"/>
        <v>44391</v>
      </c>
      <c r="M8" s="10">
        <f t="shared" si="6"/>
        <v>11</v>
      </c>
    </row>
    <row r="9" spans="3:13">
      <c r="C9" s="5" t="s">
        <v>19</v>
      </c>
      <c r="D9" s="6" t="s">
        <v>24</v>
      </c>
      <c r="E9" s="7">
        <f t="shared" si="0"/>
        <v>44379</v>
      </c>
      <c r="F9" s="7">
        <f t="shared" ref="F9:F13" si="11">H9-3</f>
        <v>44380</v>
      </c>
      <c r="H9" s="7">
        <v>44383</v>
      </c>
      <c r="I9" s="7">
        <f t="shared" ref="I9:I13" si="12">H9+6</f>
        <v>44389</v>
      </c>
      <c r="J9" s="7">
        <f t="shared" si="3"/>
        <v>44394</v>
      </c>
      <c r="K9" s="11">
        <f t="shared" si="4"/>
        <v>11</v>
      </c>
      <c r="L9" s="12">
        <f t="shared" si="5"/>
        <v>44396</v>
      </c>
      <c r="M9" s="13">
        <f t="shared" si="6"/>
        <v>13</v>
      </c>
    </row>
    <row r="10" spans="3:13">
      <c r="C10" s="2" t="s">
        <v>13</v>
      </c>
      <c r="D10" s="3" t="s">
        <v>25</v>
      </c>
      <c r="E10" s="4">
        <f t="shared" si="0"/>
        <v>44384</v>
      </c>
      <c r="F10" s="4">
        <f t="shared" si="9"/>
        <v>44385</v>
      </c>
      <c r="H10" s="4">
        <v>44387</v>
      </c>
      <c r="I10" s="4">
        <f t="shared" si="10"/>
        <v>44391</v>
      </c>
      <c r="J10" s="4">
        <f t="shared" si="3"/>
        <v>44396</v>
      </c>
      <c r="K10" s="8">
        <f t="shared" si="4"/>
        <v>9</v>
      </c>
      <c r="L10" s="9">
        <f t="shared" si="5"/>
        <v>44398</v>
      </c>
      <c r="M10" s="10">
        <f t="shared" si="6"/>
        <v>11</v>
      </c>
    </row>
    <row r="11" spans="3:13">
      <c r="C11" s="5" t="s">
        <v>15</v>
      </c>
      <c r="D11" s="6" t="s">
        <v>22</v>
      </c>
      <c r="E11" s="7">
        <f t="shared" si="0"/>
        <v>44386</v>
      </c>
      <c r="F11" s="7">
        <f t="shared" si="11"/>
        <v>44387</v>
      </c>
      <c r="H11" s="7">
        <v>44390</v>
      </c>
      <c r="I11" s="7">
        <f t="shared" si="12"/>
        <v>44396</v>
      </c>
      <c r="J11" s="7">
        <f t="shared" si="3"/>
        <v>44401</v>
      </c>
      <c r="K11" s="11">
        <f t="shared" si="4"/>
        <v>11</v>
      </c>
      <c r="L11" s="12">
        <f t="shared" si="5"/>
        <v>44403</v>
      </c>
      <c r="M11" s="13">
        <f t="shared" si="6"/>
        <v>13</v>
      </c>
    </row>
    <row r="12" spans="3:13">
      <c r="C12" s="2" t="s">
        <v>17</v>
      </c>
      <c r="D12" s="3" t="s">
        <v>26</v>
      </c>
      <c r="E12" s="4">
        <f t="shared" si="0"/>
        <v>44391</v>
      </c>
      <c r="F12" s="4">
        <f t="shared" si="9"/>
        <v>44392</v>
      </c>
      <c r="H12" s="4">
        <v>44394</v>
      </c>
      <c r="I12" s="4">
        <f t="shared" si="10"/>
        <v>44398</v>
      </c>
      <c r="J12" s="4">
        <f t="shared" si="3"/>
        <v>44403</v>
      </c>
      <c r="K12" s="8">
        <f t="shared" si="4"/>
        <v>9</v>
      </c>
      <c r="L12" s="9">
        <f t="shared" si="5"/>
        <v>44405</v>
      </c>
      <c r="M12" s="10">
        <f t="shared" si="6"/>
        <v>11</v>
      </c>
    </row>
    <row r="13" spans="3:13">
      <c r="C13" s="5" t="s">
        <v>19</v>
      </c>
      <c r="D13" s="6" t="s">
        <v>27</v>
      </c>
      <c r="E13" s="7">
        <f t="shared" si="0"/>
        <v>44393</v>
      </c>
      <c r="F13" s="7">
        <f t="shared" si="11"/>
        <v>44394</v>
      </c>
      <c r="H13" s="7">
        <v>44397</v>
      </c>
      <c r="I13" s="7">
        <f t="shared" si="12"/>
        <v>44403</v>
      </c>
      <c r="J13" s="7">
        <f t="shared" si="3"/>
        <v>44408</v>
      </c>
      <c r="K13" s="11">
        <f t="shared" si="4"/>
        <v>11</v>
      </c>
      <c r="L13" s="12">
        <f t="shared" si="5"/>
        <v>44410</v>
      </c>
      <c r="M13" s="13">
        <f t="shared" si="6"/>
        <v>13</v>
      </c>
    </row>
    <row r="14" spans="3:13">
      <c r="C14" s="2" t="s">
        <v>13</v>
      </c>
      <c r="D14" s="3" t="s">
        <v>28</v>
      </c>
      <c r="E14" s="4">
        <f t="shared" si="0"/>
        <v>44398</v>
      </c>
      <c r="F14" s="4">
        <f>H14-2</f>
        <v>44399</v>
      </c>
      <c r="H14" s="4">
        <v>44401</v>
      </c>
      <c r="I14" s="4">
        <f>H14+4</f>
        <v>44405</v>
      </c>
      <c r="J14" s="4">
        <f t="shared" si="3"/>
        <v>44410</v>
      </c>
      <c r="K14" s="8">
        <f t="shared" si="4"/>
        <v>9</v>
      </c>
      <c r="L14" s="9">
        <f t="shared" si="5"/>
        <v>44412</v>
      </c>
      <c r="M14" s="10">
        <f t="shared" si="6"/>
        <v>11</v>
      </c>
    </row>
    <row r="15" spans="3:13">
      <c r="C15" s="5" t="s">
        <v>15</v>
      </c>
      <c r="D15" s="6" t="s">
        <v>22</v>
      </c>
      <c r="E15" s="7">
        <f t="shared" si="0"/>
        <v>44400</v>
      </c>
      <c r="F15" s="7">
        <f>H15-3</f>
        <v>44401</v>
      </c>
      <c r="H15" s="7">
        <v>44404</v>
      </c>
      <c r="I15" s="7">
        <f>H15+6</f>
        <v>44410</v>
      </c>
      <c r="J15" s="7">
        <f t="shared" si="3"/>
        <v>44415</v>
      </c>
      <c r="K15" s="11">
        <f t="shared" si="4"/>
        <v>11</v>
      </c>
      <c r="L15" s="12">
        <f t="shared" si="5"/>
        <v>44417</v>
      </c>
      <c r="M15" s="13">
        <f t="shared" si="6"/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aulhakim</dc:creator>
  <cp:lastModifiedBy>aulhakim</cp:lastModifiedBy>
  <dcterms:created xsi:type="dcterms:W3CDTF">2019-09-24T10:40:00Z</dcterms:created>
  <dcterms:modified xsi:type="dcterms:W3CDTF">2021-06-10T13:14:15Z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