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a.neira\Downloads\"/>
    </mc:Choice>
  </mc:AlternateContent>
  <xr:revisionPtr revIDLastSave="0" documentId="13_ncr:1_{8CADAF47-110A-4012-83D3-C9A8684C6BF9}" xr6:coauthVersionLast="47" xr6:coauthVersionMax="47" xr10:uidLastSave="{00000000-0000-0000-0000-000000000000}"/>
  <bookViews>
    <workbookView xWindow="-120" yWindow="-120" windowWidth="20730" windowHeight="11040" xr2:uid="{E6D4463F-8892-4820-BF30-261B49FD96BA}"/>
  </bookViews>
  <sheets>
    <sheet name="Hoja1" sheetId="4" r:id="rId1"/>
  </sheets>
  <definedNames>
    <definedName name="_xlnm._FilterDatabase" localSheetId="0" hidden="1">Hoja1!$A$1:$AH$146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2" i="4"/>
  <c r="J2" i="4"/>
  <c r="Q91" i="4"/>
  <c r="M91" i="4"/>
  <c r="K91" i="4"/>
  <c r="J91" i="4"/>
  <c r="M116" i="4"/>
  <c r="K116" i="4"/>
  <c r="J116" i="4"/>
  <c r="Q121" i="4"/>
  <c r="M121" i="4"/>
  <c r="K121" i="4"/>
  <c r="J121" i="4"/>
  <c r="P141" i="4"/>
  <c r="M141" i="4"/>
  <c r="K141" i="4"/>
  <c r="J141" i="4"/>
  <c r="M102" i="4"/>
  <c r="K102" i="4"/>
  <c r="J102" i="4"/>
  <c r="Q144" i="4"/>
  <c r="P144" i="4"/>
  <c r="M144" i="4"/>
  <c r="K144" i="4"/>
  <c r="J144" i="4"/>
  <c r="Q131" i="4"/>
  <c r="M131" i="4"/>
  <c r="K131" i="4"/>
  <c r="J131" i="4"/>
  <c r="Q142" i="4"/>
  <c r="M142" i="4"/>
  <c r="K142" i="4"/>
  <c r="J142" i="4"/>
  <c r="M109" i="4"/>
  <c r="K109" i="4"/>
  <c r="J109" i="4"/>
  <c r="P16" i="4"/>
  <c r="M16" i="4"/>
  <c r="K16" i="4"/>
  <c r="J16" i="4"/>
  <c r="Q45" i="4"/>
  <c r="M45" i="4"/>
  <c r="K45" i="4"/>
  <c r="J45" i="4"/>
  <c r="M111" i="4"/>
  <c r="K111" i="4"/>
  <c r="J111" i="4"/>
  <c r="M107" i="4"/>
  <c r="K107" i="4"/>
  <c r="J107" i="4"/>
  <c r="Q35" i="4"/>
  <c r="M35" i="4"/>
  <c r="K35" i="4"/>
  <c r="J35" i="4"/>
  <c r="M134" i="4"/>
  <c r="K134" i="4"/>
  <c r="J134" i="4"/>
  <c r="Q138" i="4"/>
  <c r="M138" i="4"/>
  <c r="K138" i="4"/>
  <c r="J138" i="4"/>
  <c r="P2" i="4"/>
  <c r="M2" i="4"/>
  <c r="K2" i="4"/>
  <c r="M26" i="4"/>
  <c r="K26" i="4"/>
  <c r="J26" i="4"/>
  <c r="Q60" i="4"/>
  <c r="M60" i="4"/>
  <c r="K60" i="4"/>
  <c r="J60" i="4"/>
  <c r="M36" i="4"/>
  <c r="K36" i="4"/>
  <c r="J36" i="4"/>
  <c r="Q28" i="4"/>
  <c r="P28" i="4"/>
  <c r="M28" i="4"/>
  <c r="K28" i="4"/>
  <c r="J28" i="4"/>
  <c r="Q27" i="4"/>
  <c r="M27" i="4"/>
  <c r="K27" i="4"/>
  <c r="J27" i="4"/>
  <c r="Q34" i="4"/>
  <c r="M34" i="4"/>
  <c r="K34" i="4"/>
  <c r="J34" i="4"/>
  <c r="P33" i="4"/>
  <c r="M33" i="4"/>
  <c r="K33" i="4"/>
  <c r="J33" i="4"/>
  <c r="M32" i="4"/>
  <c r="K32" i="4"/>
  <c r="J32" i="4"/>
  <c r="M31" i="4"/>
  <c r="K31" i="4"/>
  <c r="J31" i="4"/>
  <c r="P30" i="4"/>
  <c r="M30" i="4"/>
  <c r="K30" i="4"/>
  <c r="J30" i="4"/>
  <c r="P24" i="4"/>
  <c r="M24" i="4"/>
  <c r="K24" i="4"/>
  <c r="J24" i="4"/>
  <c r="M23" i="4"/>
  <c r="K23" i="4"/>
  <c r="J23" i="4"/>
  <c r="Q22" i="4"/>
  <c r="M22" i="4"/>
  <c r="K22" i="4"/>
  <c r="J22" i="4"/>
  <c r="Q21" i="4"/>
  <c r="M21" i="4"/>
  <c r="K21" i="4"/>
  <c r="J21" i="4"/>
  <c r="M19" i="4"/>
  <c r="J19" i="4"/>
  <c r="Q18" i="4"/>
  <c r="M18" i="4"/>
  <c r="K18" i="4"/>
  <c r="J18" i="4"/>
  <c r="M17" i="4"/>
  <c r="K17" i="4"/>
  <c r="J17" i="4"/>
  <c r="P15" i="4"/>
  <c r="M15" i="4"/>
  <c r="K15" i="4"/>
  <c r="J15" i="4"/>
  <c r="Q14" i="4"/>
  <c r="P14" i="4"/>
  <c r="M14" i="4"/>
  <c r="K14" i="4"/>
  <c r="J14" i="4"/>
  <c r="P13" i="4"/>
  <c r="M13" i="4"/>
  <c r="K13" i="4"/>
  <c r="J13" i="4"/>
  <c r="Q12" i="4"/>
  <c r="M12" i="4"/>
  <c r="K12" i="4"/>
  <c r="J12" i="4"/>
  <c r="M11" i="4"/>
  <c r="K11" i="4"/>
  <c r="J11" i="4"/>
  <c r="M10" i="4"/>
  <c r="K10" i="4"/>
  <c r="J10" i="4"/>
  <c r="Q9" i="4"/>
  <c r="M9" i="4"/>
  <c r="K9" i="4"/>
  <c r="J9" i="4"/>
  <c r="M8" i="4"/>
  <c r="K8" i="4"/>
  <c r="J8" i="4"/>
  <c r="Q7" i="4"/>
  <c r="M7" i="4"/>
  <c r="K7" i="4"/>
  <c r="J7" i="4"/>
  <c r="Q6" i="4"/>
  <c r="M6" i="4"/>
  <c r="K6" i="4"/>
  <c r="J6" i="4"/>
  <c r="P5" i="4"/>
  <c r="M5" i="4"/>
  <c r="K5" i="4"/>
  <c r="J5" i="4"/>
  <c r="M4" i="4"/>
  <c r="K4" i="4"/>
  <c r="J4" i="4"/>
  <c r="M3" i="4"/>
  <c r="K3" i="4"/>
  <c r="J3" i="4"/>
  <c r="P49" i="4"/>
  <c r="M49" i="4"/>
  <c r="K49" i="4"/>
  <c r="J49" i="4"/>
  <c r="Q48" i="4"/>
  <c r="M48" i="4"/>
  <c r="K48" i="4"/>
  <c r="J48" i="4"/>
  <c r="M47" i="4"/>
  <c r="K47" i="4"/>
  <c r="J47" i="4"/>
  <c r="Q46" i="4"/>
  <c r="P46" i="4"/>
  <c r="M46" i="4"/>
  <c r="K46" i="4"/>
  <c r="J46" i="4"/>
  <c r="M44" i="4"/>
  <c r="K44" i="4"/>
  <c r="J44" i="4"/>
  <c r="M43" i="4"/>
  <c r="K43" i="4"/>
  <c r="J43" i="4"/>
  <c r="P42" i="4"/>
  <c r="M42" i="4"/>
  <c r="K42" i="4"/>
  <c r="J42" i="4"/>
  <c r="P41" i="4"/>
  <c r="M41" i="4"/>
  <c r="K41" i="4"/>
  <c r="J41" i="4"/>
  <c r="M40" i="4"/>
  <c r="K40" i="4"/>
  <c r="J40" i="4"/>
  <c r="Q39" i="4"/>
  <c r="M39" i="4"/>
  <c r="K39" i="4"/>
  <c r="J39" i="4"/>
  <c r="M38" i="4"/>
  <c r="K38" i="4"/>
  <c r="J38" i="4"/>
  <c r="P54" i="4"/>
  <c r="M54" i="4"/>
  <c r="K54" i="4"/>
  <c r="J54" i="4"/>
  <c r="Q53" i="4"/>
  <c r="M53" i="4"/>
  <c r="K53" i="4"/>
  <c r="J53" i="4"/>
  <c r="M52" i="4"/>
  <c r="K52" i="4"/>
  <c r="J52" i="4"/>
  <c r="P58" i="4"/>
  <c r="M58" i="4"/>
  <c r="K58" i="4"/>
  <c r="J58" i="4"/>
  <c r="Q66" i="4"/>
  <c r="P66" i="4"/>
  <c r="M66" i="4"/>
  <c r="K66" i="4"/>
  <c r="J66" i="4"/>
  <c r="Q65" i="4"/>
  <c r="M65" i="4"/>
  <c r="K65" i="4"/>
  <c r="J65" i="4"/>
  <c r="Q73" i="4"/>
  <c r="P73" i="4"/>
  <c r="M73" i="4"/>
  <c r="K73" i="4"/>
  <c r="J73" i="4"/>
  <c r="P62" i="4"/>
  <c r="M62" i="4"/>
  <c r="K62" i="4"/>
  <c r="J62" i="4"/>
  <c r="P79" i="4"/>
  <c r="M79" i="4"/>
  <c r="K79" i="4"/>
  <c r="J79" i="4"/>
  <c r="M146" i="4"/>
  <c r="K146" i="4"/>
  <c r="J146" i="4"/>
  <c r="Q145" i="4"/>
  <c r="M145" i="4"/>
  <c r="K145" i="4"/>
  <c r="J145" i="4"/>
  <c r="M143" i="4"/>
  <c r="K143" i="4"/>
  <c r="J143" i="4"/>
  <c r="Q139" i="4"/>
  <c r="M139" i="4"/>
  <c r="K139" i="4"/>
  <c r="J139" i="4"/>
  <c r="Q120" i="4"/>
  <c r="M120" i="4"/>
  <c r="K120" i="4"/>
  <c r="J120" i="4"/>
  <c r="M119" i="4"/>
  <c r="K119" i="4"/>
  <c r="J119" i="4"/>
  <c r="P118" i="4"/>
  <c r="M118" i="4"/>
  <c r="K118" i="4"/>
  <c r="J118" i="4"/>
  <c r="P117" i="4"/>
  <c r="M117" i="4"/>
  <c r="K117" i="4"/>
  <c r="J117" i="4"/>
  <c r="M137" i="4"/>
  <c r="K137" i="4"/>
  <c r="J137" i="4"/>
  <c r="Q136" i="4"/>
  <c r="M136" i="4"/>
  <c r="K136" i="4"/>
  <c r="J136" i="4"/>
  <c r="Q135" i="4"/>
  <c r="M135" i="4"/>
  <c r="K135" i="4"/>
  <c r="J135" i="4"/>
  <c r="M133" i="4"/>
  <c r="K133" i="4"/>
  <c r="J133" i="4"/>
  <c r="P132" i="4"/>
  <c r="M132" i="4"/>
  <c r="K132" i="4"/>
  <c r="J132" i="4"/>
  <c r="M130" i="4"/>
  <c r="K130" i="4"/>
  <c r="J130" i="4"/>
  <c r="P129" i="4"/>
  <c r="M129" i="4"/>
  <c r="K129" i="4"/>
  <c r="J129" i="4"/>
  <c r="M128" i="4"/>
  <c r="J128" i="4"/>
  <c r="M127" i="4"/>
  <c r="K127" i="4"/>
  <c r="J127" i="4"/>
  <c r="Q126" i="4"/>
  <c r="M126" i="4"/>
  <c r="K126" i="4"/>
  <c r="J126" i="4"/>
  <c r="Q125" i="4"/>
  <c r="M125" i="4"/>
  <c r="K125" i="4"/>
  <c r="J125" i="4"/>
  <c r="Q124" i="4"/>
  <c r="M124" i="4"/>
  <c r="K124" i="4"/>
  <c r="J124" i="4"/>
  <c r="Q123" i="4"/>
  <c r="M123" i="4"/>
  <c r="K123" i="4"/>
  <c r="J123" i="4"/>
  <c r="M122" i="4"/>
  <c r="K122" i="4"/>
  <c r="J122" i="4"/>
  <c r="M98" i="4"/>
  <c r="K98" i="4"/>
  <c r="J98" i="4"/>
  <c r="Q97" i="4"/>
  <c r="M97" i="4"/>
  <c r="K97" i="4"/>
  <c r="J97" i="4"/>
  <c r="M96" i="4"/>
  <c r="K96" i="4"/>
  <c r="J96" i="4"/>
  <c r="Q95" i="4"/>
  <c r="M95" i="4"/>
  <c r="K95" i="4"/>
  <c r="J95" i="4"/>
  <c r="Q94" i="4"/>
  <c r="M94" i="4"/>
  <c r="K94" i="4"/>
  <c r="J94" i="4"/>
  <c r="P93" i="4"/>
  <c r="M93" i="4"/>
  <c r="K93" i="4"/>
  <c r="J93" i="4"/>
  <c r="M92" i="4"/>
  <c r="K92" i="4"/>
  <c r="J92" i="4"/>
  <c r="M90" i="4"/>
  <c r="K90" i="4"/>
  <c r="J90" i="4"/>
  <c r="P89" i="4"/>
  <c r="M89" i="4"/>
  <c r="K89" i="4"/>
  <c r="J89" i="4"/>
  <c r="P88" i="4"/>
  <c r="M88" i="4"/>
  <c r="K88" i="4"/>
  <c r="J88" i="4"/>
  <c r="M87" i="4"/>
  <c r="K87" i="4"/>
  <c r="J87" i="4"/>
  <c r="Q86" i="4"/>
  <c r="M86" i="4"/>
  <c r="K86" i="4"/>
  <c r="J86" i="4"/>
  <c r="M85" i="4"/>
  <c r="K85" i="4"/>
  <c r="J85" i="4"/>
  <c r="Q84" i="4"/>
  <c r="M84" i="4"/>
  <c r="K84" i="4"/>
  <c r="J84" i="4"/>
  <c r="Q115" i="4"/>
  <c r="M115" i="4"/>
  <c r="K115" i="4"/>
  <c r="J115" i="4"/>
  <c r="M114" i="4"/>
  <c r="K114" i="4"/>
  <c r="J114" i="4"/>
  <c r="P113" i="4"/>
  <c r="M113" i="4"/>
  <c r="K113" i="4"/>
  <c r="J113" i="4"/>
  <c r="Q112" i="4"/>
  <c r="M112" i="4"/>
  <c r="K112" i="4"/>
  <c r="J112" i="4"/>
  <c r="M110" i="4"/>
  <c r="K110" i="4"/>
  <c r="J110" i="4"/>
  <c r="Q108" i="4"/>
  <c r="M108" i="4"/>
  <c r="K108" i="4"/>
  <c r="J108" i="4"/>
  <c r="Q106" i="4"/>
  <c r="M106" i="4"/>
  <c r="K106" i="4"/>
  <c r="J106" i="4"/>
  <c r="P105" i="4"/>
  <c r="M105" i="4"/>
  <c r="K105" i="4"/>
  <c r="J105" i="4"/>
  <c r="Q104" i="4"/>
  <c r="M104" i="4"/>
  <c r="K104" i="4"/>
  <c r="J104" i="4"/>
  <c r="Q103" i="4"/>
  <c r="M103" i="4"/>
  <c r="K103" i="4"/>
  <c r="J103" i="4"/>
  <c r="P101" i="4"/>
  <c r="M101" i="4"/>
  <c r="K101" i="4"/>
  <c r="J101" i="4"/>
  <c r="Q100" i="4"/>
  <c r="M100" i="4"/>
  <c r="K100" i="4"/>
  <c r="J100" i="4"/>
  <c r="M99" i="4"/>
  <c r="K99" i="4"/>
  <c r="J99" i="4"/>
  <c r="Q75" i="4"/>
  <c r="M75" i="4"/>
  <c r="K75" i="4"/>
  <c r="J75" i="4"/>
  <c r="P82" i="4"/>
  <c r="M82" i="4"/>
  <c r="K82" i="4"/>
  <c r="J82" i="4"/>
  <c r="Q140" i="4"/>
  <c r="M140" i="4"/>
  <c r="K140" i="4"/>
  <c r="J140" i="4"/>
  <c r="Q77" i="4"/>
  <c r="M77" i="4"/>
  <c r="K77" i="4"/>
  <c r="J77" i="4"/>
  <c r="Q61" i="4"/>
  <c r="P61" i="4"/>
  <c r="M61" i="4"/>
  <c r="K61" i="4"/>
  <c r="J61" i="4"/>
  <c r="M74" i="4"/>
  <c r="K74" i="4"/>
  <c r="J74" i="4"/>
  <c r="M72" i="4"/>
  <c r="K72" i="4"/>
  <c r="J72" i="4"/>
  <c r="Q67" i="4"/>
  <c r="M67" i="4"/>
  <c r="K67" i="4"/>
  <c r="J67" i="4"/>
  <c r="Q59" i="4"/>
  <c r="P59" i="4"/>
  <c r="M59" i="4"/>
  <c r="K59" i="4"/>
  <c r="J59" i="4"/>
  <c r="Q56" i="4"/>
  <c r="M56" i="4"/>
  <c r="K56" i="4"/>
  <c r="J56" i="4"/>
  <c r="Q55" i="4"/>
  <c r="P55" i="4"/>
  <c r="M55" i="4"/>
  <c r="K55" i="4"/>
  <c r="J55" i="4"/>
  <c r="P20" i="4"/>
  <c r="M20" i="4"/>
  <c r="K20" i="4"/>
  <c r="J20" i="4"/>
  <c r="P25" i="4"/>
  <c r="M25" i="4"/>
  <c r="K25" i="4"/>
  <c r="J25" i="4"/>
  <c r="P29" i="4"/>
  <c r="M29" i="4"/>
  <c r="K29" i="4"/>
  <c r="J29" i="4"/>
  <c r="M37" i="4"/>
  <c r="K37" i="4"/>
  <c r="J37" i="4"/>
  <c r="M81" i="4"/>
  <c r="K81" i="4"/>
  <c r="J81" i="4"/>
  <c r="Q80" i="4"/>
  <c r="P80" i="4"/>
  <c r="M80" i="4"/>
  <c r="K80" i="4"/>
  <c r="J80" i="4"/>
  <c r="Q83" i="4"/>
  <c r="M83" i="4"/>
  <c r="K83" i="4"/>
  <c r="J83" i="4"/>
  <c r="Q78" i="4"/>
  <c r="P78" i="4"/>
  <c r="M78" i="4"/>
  <c r="K78" i="4"/>
  <c r="J78" i="4"/>
  <c r="P76" i="4"/>
  <c r="M76" i="4"/>
  <c r="K76" i="4"/>
  <c r="J76" i="4"/>
  <c r="Q71" i="4"/>
  <c r="M71" i="4"/>
  <c r="K71" i="4"/>
  <c r="J71" i="4"/>
  <c r="M70" i="4"/>
  <c r="K70" i="4"/>
  <c r="J70" i="4"/>
  <c r="M69" i="4"/>
  <c r="K69" i="4"/>
  <c r="J69" i="4"/>
  <c r="P68" i="4"/>
  <c r="M68" i="4"/>
  <c r="K68" i="4"/>
  <c r="J68" i="4"/>
  <c r="M64" i="4"/>
  <c r="K64" i="4"/>
  <c r="J64" i="4"/>
  <c r="Q63" i="4"/>
  <c r="M63" i="4"/>
  <c r="K63" i="4"/>
  <c r="J63" i="4"/>
  <c r="Q57" i="4"/>
  <c r="P57" i="4"/>
  <c r="M57" i="4"/>
  <c r="K57" i="4"/>
  <c r="J57" i="4"/>
  <c r="Q51" i="4"/>
  <c r="M51" i="4"/>
  <c r="K51" i="4"/>
  <c r="J51" i="4"/>
  <c r="P50" i="4"/>
  <c r="M50" i="4"/>
  <c r="K50" i="4"/>
  <c r="J50" i="4"/>
  <c r="V7" i="4" l="1"/>
  <c r="V5" i="4"/>
  <c r="V83" i="4"/>
  <c r="V79" i="4"/>
  <c r="V74" i="4"/>
  <c r="V69" i="4"/>
  <c r="V66" i="4"/>
  <c r="V59" i="4"/>
  <c r="V43" i="4"/>
  <c r="V41" i="4"/>
  <c r="V9" i="4"/>
  <c r="V39" i="4"/>
  <c r="V36" i="4"/>
  <c r="V34" i="4"/>
  <c r="V32" i="4"/>
  <c r="V30" i="4"/>
  <c r="V28" i="4"/>
  <c r="V26" i="4"/>
  <c r="V24" i="4"/>
  <c r="V22" i="4"/>
  <c r="V20" i="4"/>
  <c r="V13" i="4"/>
  <c r="V11" i="4"/>
  <c r="V72" i="4"/>
  <c r="V70" i="4"/>
  <c r="V65" i="4"/>
  <c r="V54" i="4"/>
  <c r="V52" i="4"/>
  <c r="V120" i="4"/>
  <c r="V118" i="4"/>
  <c r="V116" i="4"/>
  <c r="V114" i="4"/>
  <c r="V112" i="4"/>
  <c r="V110" i="4"/>
  <c r="V108" i="4"/>
  <c r="V106" i="4"/>
  <c r="V104" i="4"/>
  <c r="V102" i="4"/>
  <c r="V100" i="4"/>
  <c r="V90" i="4"/>
  <c r="V88" i="4"/>
  <c r="V86" i="4"/>
  <c r="V84" i="4"/>
  <c r="V82" i="4"/>
  <c r="V61" i="4"/>
  <c r="V50" i="4"/>
  <c r="V48" i="4"/>
  <c r="V46" i="4"/>
  <c r="V44" i="4"/>
  <c r="V38" i="4"/>
  <c r="V2" i="4"/>
  <c r="V145" i="4"/>
  <c r="V143" i="4"/>
  <c r="V141" i="4"/>
  <c r="V139" i="4"/>
  <c r="V137" i="4"/>
  <c r="V135" i="4"/>
  <c r="V133" i="4"/>
  <c r="V131" i="4"/>
  <c r="V129" i="4"/>
  <c r="V127" i="4"/>
  <c r="V125" i="4"/>
  <c r="V123" i="4"/>
  <c r="V97" i="4"/>
  <c r="V95" i="4"/>
  <c r="V93" i="4"/>
  <c r="V91" i="4"/>
  <c r="V146" i="4"/>
  <c r="V144" i="4"/>
  <c r="V142" i="4"/>
  <c r="V140" i="4"/>
  <c r="V138" i="4"/>
  <c r="V136" i="4"/>
  <c r="V134" i="4"/>
  <c r="V132" i="4"/>
  <c r="V130" i="4"/>
  <c r="V128" i="4"/>
  <c r="V126" i="4"/>
  <c r="V124" i="4"/>
  <c r="V122" i="4"/>
  <c r="V121" i="4"/>
  <c r="V119" i="4"/>
  <c r="V117" i="4"/>
  <c r="V115" i="4"/>
  <c r="V113" i="4"/>
  <c r="V111" i="4"/>
  <c r="V109" i="4"/>
  <c r="V107" i="4"/>
  <c r="V105" i="4"/>
  <c r="V103" i="4"/>
  <c r="V101" i="4"/>
  <c r="V99" i="4"/>
  <c r="V98" i="4"/>
  <c r="V96" i="4"/>
  <c r="V94" i="4"/>
  <c r="V92" i="4"/>
  <c r="V89" i="4"/>
  <c r="V87" i="4"/>
  <c r="V85" i="4"/>
  <c r="V68" i="4"/>
  <c r="V60" i="4"/>
  <c r="V51" i="4"/>
  <c r="V49" i="4"/>
  <c r="V47" i="4"/>
  <c r="V45" i="4"/>
  <c r="V78" i="4"/>
  <c r="V56" i="4"/>
  <c r="V17" i="4"/>
  <c r="V15" i="4"/>
  <c r="Q33" i="4"/>
  <c r="V80" i="4"/>
  <c r="V77" i="4"/>
  <c r="V76" i="4"/>
  <c r="V75" i="4"/>
  <c r="V67" i="4"/>
  <c r="V58" i="4"/>
  <c r="V42" i="4"/>
  <c r="V40" i="4"/>
  <c r="V35" i="4"/>
  <c r="V33" i="4"/>
  <c r="V31" i="4"/>
  <c r="V29" i="4"/>
  <c r="V27" i="4"/>
  <c r="V25" i="4"/>
  <c r="V23" i="4"/>
  <c r="V21" i="4"/>
  <c r="V19" i="4"/>
  <c r="V14" i="4"/>
  <c r="V12" i="4"/>
  <c r="V10" i="4"/>
  <c r="V8" i="4"/>
  <c r="V6" i="4"/>
  <c r="V4" i="4"/>
  <c r="Q93" i="4"/>
  <c r="Q117" i="4"/>
  <c r="V73" i="4"/>
  <c r="V71" i="4"/>
  <c r="V64" i="4"/>
  <c r="V62" i="4"/>
  <c r="V53" i="4"/>
  <c r="V63" i="4"/>
  <c r="V57" i="4"/>
  <c r="V81" i="4"/>
  <c r="V55" i="4"/>
  <c r="V37" i="4"/>
  <c r="V18" i="4"/>
  <c r="V16" i="4"/>
  <c r="V3" i="4"/>
  <c r="P45" i="4"/>
  <c r="P94" i="4"/>
  <c r="Q105" i="4"/>
  <c r="P135" i="4"/>
  <c r="P77" i="4"/>
  <c r="Q89" i="4"/>
  <c r="P48" i="4"/>
  <c r="Q88" i="4"/>
  <c r="P123" i="4"/>
  <c r="Q50" i="4"/>
  <c r="P34" i="4"/>
  <c r="P21" i="4"/>
  <c r="P84" i="4"/>
  <c r="P18" i="4"/>
  <c r="Q141" i="4"/>
  <c r="Q54" i="4"/>
  <c r="P60" i="4"/>
  <c r="P35" i="4"/>
  <c r="P9" i="4"/>
  <c r="P131" i="4"/>
  <c r="Q79" i="4"/>
  <c r="Q5" i="4"/>
  <c r="P100" i="4"/>
  <c r="P65" i="4"/>
  <c r="Q24" i="4"/>
  <c r="Q2" i="4"/>
  <c r="P71" i="4"/>
  <c r="P106" i="4"/>
  <c r="P125" i="4"/>
  <c r="Q129" i="4"/>
  <c r="Q132" i="4"/>
  <c r="P139" i="4"/>
  <c r="P6" i="4"/>
  <c r="P12" i="4"/>
  <c r="Q30" i="4"/>
  <c r="Q82" i="4"/>
  <c r="Q113" i="4"/>
  <c r="P115" i="4"/>
  <c r="Q41" i="4"/>
  <c r="P140" i="4"/>
  <c r="P97" i="4"/>
  <c r="P124" i="4"/>
  <c r="P120" i="4"/>
  <c r="Q62" i="4"/>
  <c r="Q16" i="4"/>
  <c r="P51" i="4"/>
  <c r="Q68" i="4"/>
  <c r="P83" i="4"/>
  <c r="P112" i="4"/>
  <c r="Q58" i="4"/>
  <c r="P53" i="4"/>
  <c r="Q42" i="4"/>
  <c r="P91" i="4"/>
  <c r="Q25" i="4"/>
  <c r="Q49" i="4"/>
  <c r="Q44" i="4"/>
  <c r="P44" i="4"/>
  <c r="Q4" i="4"/>
  <c r="P4" i="4"/>
  <c r="P19" i="4"/>
  <c r="Q19" i="4"/>
  <c r="P26" i="4"/>
  <c r="Q26" i="4"/>
  <c r="P74" i="4"/>
  <c r="Q74" i="4"/>
  <c r="Q64" i="4"/>
  <c r="P64" i="4"/>
  <c r="P69" i="4"/>
  <c r="Q69" i="4"/>
  <c r="Q38" i="4"/>
  <c r="P38" i="4"/>
  <c r="P102" i="4"/>
  <c r="Q102" i="4"/>
  <c r="P98" i="4"/>
  <c r="Q98" i="4"/>
  <c r="P10" i="4"/>
  <c r="Q10" i="4"/>
  <c r="P107" i="4"/>
  <c r="Q107" i="4"/>
  <c r="Q116" i="4"/>
  <c r="P116" i="4"/>
  <c r="P81" i="4"/>
  <c r="Q81" i="4"/>
  <c r="Q20" i="4"/>
  <c r="Q32" i="4"/>
  <c r="P32" i="4"/>
  <c r="Q109" i="4"/>
  <c r="P109" i="4"/>
  <c r="Q92" i="4"/>
  <c r="P92" i="4"/>
  <c r="Q85" i="4"/>
  <c r="P85" i="4"/>
  <c r="Q143" i="4"/>
  <c r="P143" i="4"/>
  <c r="Q37" i="4"/>
  <c r="P37" i="4"/>
  <c r="Q128" i="4"/>
  <c r="P128" i="4"/>
  <c r="Q133" i="4"/>
  <c r="P133" i="4"/>
  <c r="Q118" i="4"/>
  <c r="Q13" i="4"/>
  <c r="Q15" i="4"/>
  <c r="P103" i="4"/>
  <c r="Q29" i="4"/>
  <c r="Q127" i="4"/>
  <c r="P127" i="4"/>
  <c r="Q3" i="4"/>
  <c r="P3" i="4"/>
  <c r="Q99" i="4"/>
  <c r="P99" i="4"/>
  <c r="Q137" i="4"/>
  <c r="P137" i="4"/>
  <c r="Q11" i="4"/>
  <c r="P11" i="4"/>
  <c r="Q146" i="4"/>
  <c r="P146" i="4"/>
  <c r="Q47" i="4"/>
  <c r="P47" i="4"/>
  <c r="Q72" i="4"/>
  <c r="P72" i="4"/>
  <c r="Q101" i="4"/>
  <c r="Q114" i="4"/>
  <c r="P114" i="4"/>
  <c r="Q52" i="4"/>
  <c r="P52" i="4"/>
  <c r="Q8" i="4"/>
  <c r="P8" i="4"/>
  <c r="Q90" i="4"/>
  <c r="P90" i="4"/>
  <c r="Q43" i="4"/>
  <c r="P43" i="4"/>
  <c r="Q31" i="4"/>
  <c r="P31" i="4"/>
  <c r="P63" i="4"/>
  <c r="Q70" i="4"/>
  <c r="P70" i="4"/>
  <c r="Q110" i="4"/>
  <c r="P110" i="4"/>
  <c r="Q122" i="4"/>
  <c r="P122" i="4"/>
  <c r="Q111" i="4"/>
  <c r="P111" i="4"/>
  <c r="P104" i="4"/>
  <c r="Q87" i="4"/>
  <c r="P87" i="4"/>
  <c r="Q130" i="4"/>
  <c r="P130" i="4"/>
  <c r="Q40" i="4"/>
  <c r="P40" i="4"/>
  <c r="Q23" i="4"/>
  <c r="P23" i="4"/>
  <c r="Q76" i="4"/>
  <c r="P56" i="4"/>
  <c r="Q96" i="4"/>
  <c r="P96" i="4"/>
  <c r="Q119" i="4"/>
  <c r="P119" i="4"/>
  <c r="Q17" i="4"/>
  <c r="P17" i="4"/>
  <c r="Q36" i="4"/>
  <c r="P36" i="4"/>
  <c r="Q134" i="4"/>
  <c r="P134" i="4"/>
  <c r="P67" i="4"/>
  <c r="P75" i="4"/>
  <c r="P108" i="4"/>
  <c r="P86" i="4"/>
  <c r="P95" i="4"/>
  <c r="P126" i="4"/>
  <c r="P136" i="4"/>
  <c r="P145" i="4"/>
  <c r="P39" i="4"/>
  <c r="P7" i="4"/>
  <c r="P22" i="4"/>
  <c r="P27" i="4"/>
  <c r="P138" i="4"/>
  <c r="P142" i="4"/>
  <c r="P121" i="4"/>
</calcChain>
</file>

<file path=xl/sharedStrings.xml><?xml version="1.0" encoding="utf-8"?>
<sst xmlns="http://schemas.openxmlformats.org/spreadsheetml/2006/main" count="1194" uniqueCount="71">
  <si>
    <t>Fecha Corte</t>
  </si>
  <si>
    <t>crédito</t>
  </si>
  <si>
    <t>Valor crédito</t>
  </si>
  <si>
    <t>Plazo crédito</t>
  </si>
  <si>
    <t>Fecha desembolso</t>
  </si>
  <si>
    <t>Plazo residual</t>
  </si>
  <si>
    <t>Saldo  Capital</t>
  </si>
  <si>
    <t>Cuentas x Cobrar</t>
  </si>
  <si>
    <t>Cuo. Ven.</t>
  </si>
  <si>
    <t>Dias  Mora</t>
  </si>
  <si>
    <t>Calif. Ope. Sup. Act.</t>
  </si>
  <si>
    <t>Clase</t>
  </si>
  <si>
    <t>Linea de Credito</t>
  </si>
  <si>
    <t>Portafolio Cobranza</t>
  </si>
  <si>
    <t>Provisión General</t>
  </si>
  <si>
    <t>Estado Crediticio</t>
  </si>
  <si>
    <t>Portafolio</t>
  </si>
  <si>
    <t>A</t>
  </si>
  <si>
    <t>Consumo</t>
  </si>
  <si>
    <t>Libre Inversion</t>
  </si>
  <si>
    <t>Portafolio Cartera en Cobranza Ordinaria</t>
  </si>
  <si>
    <t>Vigente</t>
  </si>
  <si>
    <t>Portafolio Cartera en Cobranza Preventiva</t>
  </si>
  <si>
    <t>Vehículo</t>
  </si>
  <si>
    <t>Vivienda</t>
  </si>
  <si>
    <t>Portafolio Cartera en Cobranza Persuasiva</t>
  </si>
  <si>
    <t>Reestructurado</t>
  </si>
  <si>
    <t>B</t>
  </si>
  <si>
    <t>Portafolio Cartera en Cobranza Prejurídica</t>
  </si>
  <si>
    <t>Portafolio Cartera en Cobranza Jurídica</t>
  </si>
  <si>
    <t>C</t>
  </si>
  <si>
    <t>D</t>
  </si>
  <si>
    <t>E</t>
  </si>
  <si>
    <t>Portafolio Cartera en Cobranza Persuasiva II</t>
  </si>
  <si>
    <t>Motivo salida</t>
  </si>
  <si>
    <t>renuncia</t>
  </si>
  <si>
    <t>despido</t>
  </si>
  <si>
    <t>pensión</t>
  </si>
  <si>
    <t>fecha de salida</t>
  </si>
  <si>
    <t>meses desde el retiro</t>
  </si>
  <si>
    <t>meses desde la aprobación del crédito</t>
  </si>
  <si>
    <t>fecha de nacimiento</t>
  </si>
  <si>
    <t>edad</t>
  </si>
  <si>
    <t>endeudameinto</t>
  </si>
  <si>
    <t>inicio empleado</t>
  </si>
  <si>
    <t>antigüedad cuando otorgaron el crédito</t>
  </si>
  <si>
    <t>tiempo trabajado</t>
  </si>
  <si>
    <t>cargo</t>
  </si>
  <si>
    <t>gerente</t>
  </si>
  <si>
    <t>profesional</t>
  </si>
  <si>
    <t>tasa</t>
  </si>
  <si>
    <t>valor capital</t>
  </si>
  <si>
    <t>valor intereses</t>
  </si>
  <si>
    <t>cuota total</t>
  </si>
  <si>
    <t>Analista</t>
  </si>
  <si>
    <t>Director</t>
  </si>
  <si>
    <t>Jefe</t>
  </si>
  <si>
    <t>presidente</t>
  </si>
  <si>
    <t>PRESIDENTE</t>
  </si>
  <si>
    <t>vicepresidente</t>
  </si>
  <si>
    <t>Asesor</t>
  </si>
  <si>
    <t>Secretario general</t>
  </si>
  <si>
    <t>Presidente</t>
  </si>
  <si>
    <t>Secretaria</t>
  </si>
  <si>
    <t xml:space="preserve">Mora últimos 6 meses </t>
  </si>
  <si>
    <t>Mora últimos 3 meses</t>
  </si>
  <si>
    <t>0 Días</t>
  </si>
  <si>
    <t>1-30 Días</t>
  </si>
  <si>
    <t xml:space="preserve"> &gt; 90 Días</t>
  </si>
  <si>
    <t>60-90 Días</t>
  </si>
  <si>
    <t>30-60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</si>
</sst>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44" fontId="0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14" fontId="0" fillId="0" borderId="0" xfId="1" applyNumberFormat="1" applyFont="1" applyFill="1"/>
    <xf numFmtId="1" fontId="0" fillId="0" borderId="0" xfId="1" applyNumberFormat="1" applyFont="1" applyFill="1"/>
    <xf numFmtId="2" fontId="0" fillId="0" borderId="0" xfId="1" applyNumberFormat="1" applyFont="1" applyFill="1"/>
    <xf numFmtId="10" fontId="0" fillId="0" borderId="0" xfId="2" applyNumberFormat="1" applyFont="1" applyFill="1"/>
    <xf numFmtId="44" fontId="0" fillId="0" borderId="0" xfId="2" applyNumberFormat="1" applyFont="1" applyFill="1"/>
    <xf numFmtId="0" fontId="0" fillId="0" borderId="0" xfId="0" applyAlignment="1">
      <alignment horizontal="center"/>
    </xf>
    <xf numFmtId="164" fontId="0" fillId="0" borderId="0" xfId="1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721D-BEF2-49CE-80D7-84173FF8E412}">
  <dimension ref="A1:AH146"/>
  <sheetViews>
    <sheetView tabSelected="1" topLeftCell="AD1" zoomScale="170" zoomScaleNormal="170" workbookViewId="0">
      <pane ySplit="1" topLeftCell="A2" activePane="bottomLeft" state="frozen"/>
      <selection pane="bottomLeft" activeCell="AE6" sqref="AE6"/>
    </sheetView>
  </sheetViews>
  <sheetFormatPr baseColWidth="10" defaultRowHeight="15" x14ac:dyDescent="0.25"/>
  <cols>
    <col min="1" max="1" width="11.42578125" style="3" bestFit="1" customWidth="1"/>
    <col min="2" max="2" width="18.5703125" customWidth="1"/>
    <col min="3" max="3" width="19.140625" style="2" bestFit="1" customWidth="1"/>
    <col min="4" max="4" width="12.42578125" bestFit="1" customWidth="1"/>
    <col min="5" max="5" width="17.5703125" style="3" bestFit="1" customWidth="1"/>
    <col min="6" max="6" width="5.42578125" customWidth="1"/>
    <col min="7" max="7" width="21.28515625" style="2" customWidth="1"/>
    <col min="8" max="8" width="14.28515625" style="2" bestFit="1" customWidth="1"/>
    <col min="9" max="9" width="14.140625" style="6" bestFit="1" customWidth="1"/>
    <col min="10" max="10" width="20.28515625" style="7" bestFit="1" customWidth="1"/>
    <col min="11" max="11" width="35.42578125" style="7" bestFit="1" customWidth="1"/>
    <col min="12" max="12" width="19.140625" style="7" bestFit="1" customWidth="1"/>
    <col min="13" max="13" width="5.85546875" style="7" bestFit="1" customWidth="1"/>
    <col min="14" max="14" width="16.42578125" style="12" bestFit="1" customWidth="1"/>
    <col min="15" max="15" width="15.28515625" style="6" bestFit="1" customWidth="1"/>
    <col min="16" max="16" width="36.42578125" style="4" bestFit="1" customWidth="1"/>
    <col min="17" max="17" width="16.42578125" style="4" bestFit="1" customWidth="1"/>
    <col min="18" max="18" width="11.85546875" style="4" customWidth="1"/>
    <col min="19" max="19" width="9.28515625" style="4" customWidth="1"/>
    <col min="20" max="22" width="16.7109375" style="4" customWidth="1"/>
    <col min="23" max="23" width="18.28515625" style="2" customWidth="1"/>
    <col min="26" max="26" width="18.5703125" bestFit="1" customWidth="1"/>
    <col min="28" max="28" width="15.42578125" bestFit="1" customWidth="1"/>
    <col min="29" max="29" width="40.140625" bestFit="1" customWidth="1"/>
    <col min="30" max="30" width="18.28515625" style="2" bestFit="1" customWidth="1"/>
    <col min="31" max="31" width="15.85546875" bestFit="1" customWidth="1"/>
    <col min="33" max="33" width="20.85546875" style="11" bestFit="1" customWidth="1"/>
    <col min="34" max="34" width="20.42578125" bestFit="1" customWidth="1"/>
  </cols>
  <sheetData>
    <row r="1" spans="1:34" x14ac:dyDescent="0.25">
      <c r="A1" s="3" t="s">
        <v>0</v>
      </c>
      <c r="B1" t="s">
        <v>1</v>
      </c>
      <c r="C1" s="5" t="s">
        <v>2</v>
      </c>
      <c r="D1" t="s">
        <v>3</v>
      </c>
      <c r="E1" s="3" t="s">
        <v>4</v>
      </c>
      <c r="F1" t="s">
        <v>5</v>
      </c>
      <c r="G1" s="5" t="s">
        <v>6</v>
      </c>
      <c r="H1" s="5" t="s">
        <v>34</v>
      </c>
      <c r="I1" s="6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12" t="s">
        <v>43</v>
      </c>
      <c r="O1" s="6" t="s">
        <v>44</v>
      </c>
      <c r="P1" s="6" t="s">
        <v>45</v>
      </c>
      <c r="Q1" s="6" t="s">
        <v>46</v>
      </c>
      <c r="R1" s="6" t="s">
        <v>47</v>
      </c>
      <c r="S1" s="6" t="s">
        <v>50</v>
      </c>
      <c r="T1" s="6" t="s">
        <v>51</v>
      </c>
      <c r="U1" s="6" t="s">
        <v>52</v>
      </c>
      <c r="V1" s="6" t="s">
        <v>53</v>
      </c>
      <c r="W1" s="5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s="5" t="s">
        <v>14</v>
      </c>
      <c r="AE1" t="s">
        <v>15</v>
      </c>
      <c r="AF1" t="s">
        <v>16</v>
      </c>
      <c r="AG1" s="11" t="s">
        <v>64</v>
      </c>
      <c r="AH1" t="s">
        <v>65</v>
      </c>
    </row>
    <row r="2" spans="1:34" x14ac:dyDescent="0.25">
      <c r="A2" s="3">
        <v>45351</v>
      </c>
      <c r="B2" s="1">
        <v>34054150052611</v>
      </c>
      <c r="C2" s="5">
        <v>30000000</v>
      </c>
      <c r="D2">
        <v>240</v>
      </c>
      <c r="E2" s="3">
        <v>38727</v>
      </c>
      <c r="F2" s="1">
        <v>19.199999999999989</v>
      </c>
      <c r="G2" s="5">
        <v>2731339</v>
      </c>
      <c r="H2" s="5" t="s">
        <v>36</v>
      </c>
      <c r="I2" s="6">
        <v>44112</v>
      </c>
      <c r="J2" s="7">
        <f t="shared" ref="J2:J33" si="0">+_xlfn.DAYS(A2,I2)/30</f>
        <v>41.3</v>
      </c>
      <c r="K2" s="7">
        <f t="shared" ref="K2:K18" si="1">+_xlfn.DAYS(A2,E2)/30</f>
        <v>220.8</v>
      </c>
      <c r="L2" s="6">
        <v>26500</v>
      </c>
      <c r="M2" s="7">
        <f t="shared" ref="M2:M33" si="2">+_xlfn.DAYS(A2,L2)/365</f>
        <v>51.646575342465752</v>
      </c>
      <c r="N2" s="12">
        <v>350000</v>
      </c>
      <c r="O2" s="6">
        <v>36914</v>
      </c>
      <c r="P2" s="8">
        <f t="shared" ref="P2:P33" si="3">+_xlfn.DAYS(E2,O2)/360</f>
        <v>5.0361111111111114</v>
      </c>
      <c r="Q2" s="8">
        <f t="shared" ref="Q2:Q33" si="4">+_xlfn.DAYS(I2,O2)/360</f>
        <v>19.994444444444444</v>
      </c>
      <c r="R2" s="8" t="s">
        <v>54</v>
      </c>
      <c r="S2" s="9">
        <v>1.61E-2</v>
      </c>
      <c r="T2" s="5">
        <f t="shared" ref="T2:T33" si="5">C2/D2</f>
        <v>125000</v>
      </c>
      <c r="U2" s="5">
        <f t="shared" ref="U2:U33" si="6">G2*S2/360*30</f>
        <v>3664.546491666667</v>
      </c>
      <c r="V2" s="10">
        <f>+T2+U2</f>
        <v>128664.54649166667</v>
      </c>
      <c r="W2" s="5">
        <v>142812</v>
      </c>
      <c r="X2">
        <v>0</v>
      </c>
      <c r="Y2" s="7">
        <v>0</v>
      </c>
      <c r="Z2" t="s">
        <v>30</v>
      </c>
      <c r="AA2" t="s">
        <v>24</v>
      </c>
      <c r="AB2" t="s">
        <v>24</v>
      </c>
      <c r="AC2" t="s">
        <v>22</v>
      </c>
      <c r="AD2" s="5">
        <v>27313.39</v>
      </c>
      <c r="AE2" t="s">
        <v>21</v>
      </c>
      <c r="AF2" t="s">
        <v>66</v>
      </c>
      <c r="AG2" s="11">
        <v>3</v>
      </c>
      <c r="AH2">
        <v>2</v>
      </c>
    </row>
    <row r="3" spans="1:34" x14ac:dyDescent="0.25">
      <c r="A3" s="3">
        <v>45351</v>
      </c>
      <c r="B3" s="1">
        <v>34101150102641</v>
      </c>
      <c r="C3" s="5">
        <v>370000000</v>
      </c>
      <c r="D3">
        <v>240</v>
      </c>
      <c r="E3" s="3">
        <v>40518</v>
      </c>
      <c r="F3" s="1">
        <v>78.900000000000006</v>
      </c>
      <c r="G3" s="5">
        <v>102853355</v>
      </c>
      <c r="H3" s="5" t="s">
        <v>37</v>
      </c>
      <c r="I3" s="6">
        <v>45076</v>
      </c>
      <c r="J3" s="7">
        <f t="shared" si="0"/>
        <v>9.1666666666666661</v>
      </c>
      <c r="K3" s="7">
        <f t="shared" si="1"/>
        <v>161.1</v>
      </c>
      <c r="L3" s="6">
        <v>22343</v>
      </c>
      <c r="M3" s="7">
        <f t="shared" si="2"/>
        <v>63.035616438356165</v>
      </c>
      <c r="N3" s="12">
        <v>5349000</v>
      </c>
      <c r="O3" s="6">
        <v>34501</v>
      </c>
      <c r="P3" s="8">
        <f t="shared" si="3"/>
        <v>16.713888888888889</v>
      </c>
      <c r="Q3" s="8">
        <f t="shared" si="4"/>
        <v>29.375</v>
      </c>
      <c r="R3" s="8" t="s">
        <v>49</v>
      </c>
      <c r="S3" s="9">
        <v>1.61E-2</v>
      </c>
      <c r="T3" s="5">
        <f t="shared" si="5"/>
        <v>1541666.6666666667</v>
      </c>
      <c r="U3" s="5">
        <f t="shared" si="6"/>
        <v>137994.91795833333</v>
      </c>
      <c r="V3" s="10">
        <f t="shared" ref="V3:V7" si="7">+T3+U3</f>
        <v>1679661.5846250001</v>
      </c>
      <c r="W3" s="5">
        <v>389434</v>
      </c>
      <c r="X3">
        <v>0</v>
      </c>
      <c r="Y3" s="7">
        <v>0</v>
      </c>
      <c r="Z3" t="s">
        <v>17</v>
      </c>
      <c r="AA3" t="s">
        <v>24</v>
      </c>
      <c r="AB3" t="s">
        <v>24</v>
      </c>
      <c r="AC3" t="s">
        <v>20</v>
      </c>
      <c r="AD3" s="5">
        <v>1028533.55</v>
      </c>
      <c r="AE3" t="s">
        <v>21</v>
      </c>
      <c r="AF3" t="s">
        <v>66</v>
      </c>
      <c r="AG3" s="11">
        <v>0</v>
      </c>
      <c r="AH3">
        <v>0</v>
      </c>
    </row>
    <row r="4" spans="1:34" x14ac:dyDescent="0.25">
      <c r="A4" s="3">
        <v>45351</v>
      </c>
      <c r="B4" s="1">
        <v>34114000111651</v>
      </c>
      <c r="C4" s="5">
        <v>275000000</v>
      </c>
      <c r="D4">
        <v>240</v>
      </c>
      <c r="E4" s="3">
        <v>40834</v>
      </c>
      <c r="F4" s="1">
        <v>89.433333333333337</v>
      </c>
      <c r="G4" s="5">
        <v>95686559.099999994</v>
      </c>
      <c r="H4" s="5" t="s">
        <v>35</v>
      </c>
      <c r="I4" s="6">
        <v>44985</v>
      </c>
      <c r="J4" s="7">
        <f t="shared" si="0"/>
        <v>12.2</v>
      </c>
      <c r="K4" s="7">
        <f t="shared" si="1"/>
        <v>150.56666666666666</v>
      </c>
      <c r="L4" s="6">
        <v>23015</v>
      </c>
      <c r="M4" s="7">
        <f t="shared" si="2"/>
        <v>61.194520547945203</v>
      </c>
      <c r="N4" s="12">
        <v>1015000</v>
      </c>
      <c r="O4" s="6">
        <v>39845</v>
      </c>
      <c r="P4" s="8">
        <f t="shared" si="3"/>
        <v>2.7472222222222222</v>
      </c>
      <c r="Q4" s="8">
        <f t="shared" si="4"/>
        <v>14.277777777777779</v>
      </c>
      <c r="R4" s="8" t="s">
        <v>49</v>
      </c>
      <c r="S4" s="9">
        <v>1.61E-2</v>
      </c>
      <c r="T4" s="5">
        <f t="shared" si="5"/>
        <v>1145833.3333333333</v>
      </c>
      <c r="U4" s="5">
        <f t="shared" si="6"/>
        <v>128379.4667925</v>
      </c>
      <c r="V4" s="10">
        <f t="shared" si="7"/>
        <v>1274212.8001258331</v>
      </c>
      <c r="W4" s="5">
        <v>760490</v>
      </c>
      <c r="X4">
        <v>0</v>
      </c>
      <c r="Y4" s="7">
        <v>0</v>
      </c>
      <c r="Z4" t="s">
        <v>17</v>
      </c>
      <c r="AA4" t="s">
        <v>24</v>
      </c>
      <c r="AB4" t="s">
        <v>24</v>
      </c>
      <c r="AC4" t="s">
        <v>20</v>
      </c>
      <c r="AD4" s="5">
        <v>956865.59</v>
      </c>
      <c r="AE4" t="s">
        <v>21</v>
      </c>
      <c r="AF4" t="s">
        <v>66</v>
      </c>
      <c r="AG4" s="11">
        <v>0</v>
      </c>
      <c r="AH4">
        <v>0</v>
      </c>
    </row>
    <row r="5" spans="1:34" x14ac:dyDescent="0.25">
      <c r="A5" s="3">
        <v>45351</v>
      </c>
      <c r="B5" s="1">
        <v>34131600135551</v>
      </c>
      <c r="C5" s="5">
        <v>265000000</v>
      </c>
      <c r="D5">
        <v>240</v>
      </c>
      <c r="E5" s="3">
        <v>41401</v>
      </c>
      <c r="F5" s="1">
        <v>108.33333333333334</v>
      </c>
      <c r="G5" s="5">
        <v>125943529</v>
      </c>
      <c r="H5" s="5" t="s">
        <v>36</v>
      </c>
      <c r="I5" s="6">
        <v>43709</v>
      </c>
      <c r="J5" s="7">
        <f t="shared" si="0"/>
        <v>54.733333333333334</v>
      </c>
      <c r="K5" s="7">
        <f t="shared" si="1"/>
        <v>131.66666666666666</v>
      </c>
      <c r="L5" s="6">
        <v>31250</v>
      </c>
      <c r="M5" s="7">
        <f t="shared" si="2"/>
        <v>38.632876712328766</v>
      </c>
      <c r="N5" s="12">
        <v>0</v>
      </c>
      <c r="O5" s="6">
        <v>40749</v>
      </c>
      <c r="P5" s="8">
        <f t="shared" si="3"/>
        <v>1.8111111111111111</v>
      </c>
      <c r="Q5" s="8">
        <f t="shared" si="4"/>
        <v>8.2222222222222214</v>
      </c>
      <c r="R5" s="8" t="s">
        <v>49</v>
      </c>
      <c r="S5" s="9">
        <v>1.61E-2</v>
      </c>
      <c r="T5" s="5">
        <f t="shared" si="5"/>
        <v>1104166.6666666667</v>
      </c>
      <c r="U5" s="5">
        <f t="shared" si="6"/>
        <v>168974.23474166667</v>
      </c>
      <c r="V5" s="10">
        <f t="shared" si="7"/>
        <v>1273140.9014083333</v>
      </c>
      <c r="W5" s="5">
        <v>17066</v>
      </c>
      <c r="X5">
        <v>0</v>
      </c>
      <c r="Y5" s="7">
        <v>0</v>
      </c>
      <c r="Z5" t="s">
        <v>17</v>
      </c>
      <c r="AA5" t="s">
        <v>24</v>
      </c>
      <c r="AB5" t="s">
        <v>24</v>
      </c>
      <c r="AC5" t="s">
        <v>20</v>
      </c>
      <c r="AD5" s="5">
        <v>1259435.29</v>
      </c>
      <c r="AE5" t="s">
        <v>21</v>
      </c>
      <c r="AF5" t="s">
        <v>66</v>
      </c>
      <c r="AG5" s="11">
        <v>0</v>
      </c>
      <c r="AH5">
        <v>0</v>
      </c>
    </row>
    <row r="6" spans="1:34" x14ac:dyDescent="0.25">
      <c r="A6" s="3">
        <v>45351</v>
      </c>
      <c r="B6" s="1">
        <v>34131870138361</v>
      </c>
      <c r="C6" s="5">
        <v>288000000</v>
      </c>
      <c r="D6">
        <v>240</v>
      </c>
      <c r="E6" s="3">
        <v>41488</v>
      </c>
      <c r="F6" s="1">
        <v>111.23333333333332</v>
      </c>
      <c r="G6" s="5">
        <v>140404956</v>
      </c>
      <c r="H6" s="5" t="s">
        <v>36</v>
      </c>
      <c r="I6" s="6">
        <v>44358</v>
      </c>
      <c r="J6" s="7">
        <f t="shared" si="0"/>
        <v>33.1</v>
      </c>
      <c r="K6" s="7">
        <f t="shared" si="1"/>
        <v>128.76666666666668</v>
      </c>
      <c r="L6" s="6">
        <v>29506</v>
      </c>
      <c r="M6" s="7">
        <f t="shared" si="2"/>
        <v>43.410958904109592</v>
      </c>
      <c r="N6" s="12">
        <v>220000</v>
      </c>
      <c r="O6" s="6">
        <v>40001</v>
      </c>
      <c r="P6" s="8">
        <f t="shared" si="3"/>
        <v>4.1305555555555555</v>
      </c>
      <c r="Q6" s="8">
        <f t="shared" si="4"/>
        <v>12.102777777777778</v>
      </c>
      <c r="R6" s="8" t="s">
        <v>49</v>
      </c>
      <c r="S6" s="9">
        <v>1.61E-2</v>
      </c>
      <c r="T6" s="5">
        <f t="shared" si="5"/>
        <v>1200000</v>
      </c>
      <c r="U6" s="5">
        <f t="shared" si="6"/>
        <v>188376.64929999999</v>
      </c>
      <c r="V6" s="10">
        <f t="shared" si="7"/>
        <v>1388376.6492999999</v>
      </c>
      <c r="W6" s="5">
        <v>19018</v>
      </c>
      <c r="X6">
        <v>0</v>
      </c>
      <c r="Y6" s="7">
        <v>0</v>
      </c>
      <c r="Z6" t="s">
        <v>17</v>
      </c>
      <c r="AA6" t="s">
        <v>24</v>
      </c>
      <c r="AB6" t="s">
        <v>24</v>
      </c>
      <c r="AC6" t="s">
        <v>20</v>
      </c>
      <c r="AD6" s="5">
        <v>1404049.56</v>
      </c>
      <c r="AE6" t="s">
        <v>21</v>
      </c>
      <c r="AF6" t="s">
        <v>66</v>
      </c>
      <c r="AG6" s="11">
        <v>0</v>
      </c>
      <c r="AH6">
        <v>0</v>
      </c>
    </row>
    <row r="7" spans="1:34" x14ac:dyDescent="0.25">
      <c r="A7" s="3">
        <v>45351</v>
      </c>
      <c r="B7" s="1">
        <v>34131870141151</v>
      </c>
      <c r="C7" s="2">
        <v>288000000</v>
      </c>
      <c r="D7">
        <v>240</v>
      </c>
      <c r="E7" s="3">
        <v>41593</v>
      </c>
      <c r="F7" s="1">
        <v>114.73333333333333</v>
      </c>
      <c r="G7" s="5">
        <v>139809310</v>
      </c>
      <c r="H7" s="5" t="s">
        <v>36</v>
      </c>
      <c r="I7" s="6">
        <v>43710</v>
      </c>
      <c r="J7" s="7">
        <f t="shared" si="0"/>
        <v>54.7</v>
      </c>
      <c r="K7" s="7">
        <f t="shared" si="1"/>
        <v>125.26666666666667</v>
      </c>
      <c r="L7" s="6">
        <v>26504</v>
      </c>
      <c r="M7" s="7">
        <f t="shared" si="2"/>
        <v>51.635616438356166</v>
      </c>
      <c r="N7" s="12">
        <v>540000</v>
      </c>
      <c r="O7" s="6">
        <v>40072</v>
      </c>
      <c r="P7" s="8">
        <f t="shared" si="3"/>
        <v>4.2249999999999996</v>
      </c>
      <c r="Q7" s="8">
        <f t="shared" si="4"/>
        <v>10.105555555555556</v>
      </c>
      <c r="R7" s="8" t="s">
        <v>49</v>
      </c>
      <c r="S7" s="9">
        <v>1.61E-2</v>
      </c>
      <c r="T7" s="5">
        <f t="shared" si="5"/>
        <v>1200000</v>
      </c>
      <c r="U7" s="5">
        <f t="shared" si="6"/>
        <v>187577.49091666666</v>
      </c>
      <c r="V7" s="10">
        <f t="shared" si="7"/>
        <v>1387577.4909166666</v>
      </c>
      <c r="W7" s="5">
        <v>18887</v>
      </c>
      <c r="X7">
        <v>0</v>
      </c>
      <c r="Y7" s="7">
        <v>0</v>
      </c>
      <c r="Z7" t="s">
        <v>17</v>
      </c>
      <c r="AA7" t="s">
        <v>24</v>
      </c>
      <c r="AB7" t="s">
        <v>24</v>
      </c>
      <c r="AC7" t="s">
        <v>20</v>
      </c>
      <c r="AD7" s="5">
        <v>1398093.1</v>
      </c>
      <c r="AE7" t="s">
        <v>21</v>
      </c>
      <c r="AF7" t="s">
        <v>66</v>
      </c>
      <c r="AG7" s="11">
        <v>0</v>
      </c>
      <c r="AH7">
        <v>0</v>
      </c>
    </row>
    <row r="8" spans="1:34" x14ac:dyDescent="0.25">
      <c r="A8" s="3">
        <v>45351</v>
      </c>
      <c r="B8" s="1">
        <v>34131950135391</v>
      </c>
      <c r="C8" s="5">
        <v>525000000</v>
      </c>
      <c r="D8">
        <v>240</v>
      </c>
      <c r="E8" s="3">
        <v>41389</v>
      </c>
      <c r="F8" s="1">
        <v>107.93333333333334</v>
      </c>
      <c r="G8" s="5">
        <v>180455875</v>
      </c>
      <c r="H8" s="5" t="s">
        <v>36</v>
      </c>
      <c r="I8" s="6">
        <v>43626</v>
      </c>
      <c r="J8" s="7">
        <f t="shared" si="0"/>
        <v>57.5</v>
      </c>
      <c r="K8" s="7">
        <f t="shared" si="1"/>
        <v>132.06666666666666</v>
      </c>
      <c r="L8" s="6">
        <v>27448</v>
      </c>
      <c r="M8" s="7">
        <f t="shared" si="2"/>
        <v>49.049315068493151</v>
      </c>
      <c r="N8" s="12">
        <v>1947000</v>
      </c>
      <c r="O8" s="6">
        <v>40851</v>
      </c>
      <c r="P8" s="8">
        <f t="shared" si="3"/>
        <v>1.4944444444444445</v>
      </c>
      <c r="Q8" s="8">
        <f t="shared" si="4"/>
        <v>7.708333333333333</v>
      </c>
      <c r="R8" s="8" t="s">
        <v>55</v>
      </c>
      <c r="S8" s="9">
        <v>1.61E-2</v>
      </c>
      <c r="T8" s="5">
        <f t="shared" si="5"/>
        <v>2187500</v>
      </c>
      <c r="U8" s="5">
        <f t="shared" si="6"/>
        <v>242111.63229166664</v>
      </c>
      <c r="V8" s="10">
        <f t="shared" ref="V8:V12" si="8">+T8+U8</f>
        <v>2429611.6322916667</v>
      </c>
      <c r="W8" s="5">
        <v>24139</v>
      </c>
      <c r="X8">
        <v>0</v>
      </c>
      <c r="Y8" s="7">
        <v>0</v>
      </c>
      <c r="Z8" t="s">
        <v>17</v>
      </c>
      <c r="AA8" t="s">
        <v>24</v>
      </c>
      <c r="AB8" t="s">
        <v>24</v>
      </c>
      <c r="AC8" t="s">
        <v>20</v>
      </c>
      <c r="AD8" s="5">
        <v>1804558.75</v>
      </c>
      <c r="AE8" t="s">
        <v>21</v>
      </c>
      <c r="AF8" t="s">
        <v>66</v>
      </c>
      <c r="AG8" s="11">
        <v>0</v>
      </c>
      <c r="AH8">
        <v>0</v>
      </c>
    </row>
    <row r="9" spans="1:34" x14ac:dyDescent="0.25">
      <c r="A9" s="3">
        <v>45351</v>
      </c>
      <c r="B9" s="1">
        <v>34132000138541</v>
      </c>
      <c r="C9" s="5">
        <v>230000000</v>
      </c>
      <c r="D9">
        <v>240</v>
      </c>
      <c r="E9" s="3">
        <v>41480</v>
      </c>
      <c r="F9" s="1">
        <v>110.96666666666667</v>
      </c>
      <c r="G9" s="5">
        <v>36728682.329999998</v>
      </c>
      <c r="H9" s="5" t="s">
        <v>37</v>
      </c>
      <c r="I9" s="6">
        <v>43786</v>
      </c>
      <c r="J9" s="7">
        <f t="shared" si="0"/>
        <v>52.166666666666664</v>
      </c>
      <c r="K9" s="7">
        <f t="shared" si="1"/>
        <v>129.03333333333333</v>
      </c>
      <c r="L9" s="6">
        <v>21396</v>
      </c>
      <c r="M9" s="7">
        <f t="shared" si="2"/>
        <v>65.630136986301366</v>
      </c>
      <c r="N9" s="12">
        <v>754000</v>
      </c>
      <c r="O9" s="6">
        <v>38077</v>
      </c>
      <c r="P9" s="8">
        <f t="shared" si="3"/>
        <v>9.4527777777777775</v>
      </c>
      <c r="Q9" s="8">
        <f t="shared" si="4"/>
        <v>15.858333333333333</v>
      </c>
      <c r="R9" s="8" t="s">
        <v>49</v>
      </c>
      <c r="S9" s="9">
        <v>1.61E-2</v>
      </c>
      <c r="T9" s="5">
        <f t="shared" si="5"/>
        <v>958333.33333333337</v>
      </c>
      <c r="U9" s="5">
        <f t="shared" si="6"/>
        <v>49277.648792749998</v>
      </c>
      <c r="V9" s="10">
        <f t="shared" si="8"/>
        <v>1007610.9821260833</v>
      </c>
      <c r="W9" s="5">
        <v>4913</v>
      </c>
      <c r="X9">
        <v>0</v>
      </c>
      <c r="Y9" s="7">
        <v>0</v>
      </c>
      <c r="Z9" t="s">
        <v>17</v>
      </c>
      <c r="AA9" t="s">
        <v>24</v>
      </c>
      <c r="AB9" t="s">
        <v>24</v>
      </c>
      <c r="AC9" t="s">
        <v>20</v>
      </c>
      <c r="AD9" s="5">
        <v>367286.82</v>
      </c>
      <c r="AE9" t="s">
        <v>21</v>
      </c>
      <c r="AF9" t="s">
        <v>66</v>
      </c>
      <c r="AG9" s="11">
        <v>0</v>
      </c>
      <c r="AH9">
        <v>0</v>
      </c>
    </row>
    <row r="10" spans="1:34" x14ac:dyDescent="0.25">
      <c r="A10" s="3">
        <v>45351</v>
      </c>
      <c r="B10" s="1">
        <v>34137000135601</v>
      </c>
      <c r="C10" s="5">
        <v>298000000</v>
      </c>
      <c r="D10">
        <v>240</v>
      </c>
      <c r="E10" s="3">
        <v>41438</v>
      </c>
      <c r="F10" s="1">
        <v>109.56666666666666</v>
      </c>
      <c r="G10" s="5">
        <v>137928248</v>
      </c>
      <c r="H10" s="5" t="s">
        <v>36</v>
      </c>
      <c r="I10" s="6">
        <v>44177</v>
      </c>
      <c r="J10" s="7">
        <f t="shared" si="0"/>
        <v>39.133333333333333</v>
      </c>
      <c r="K10" s="7">
        <f t="shared" si="1"/>
        <v>130.43333333333334</v>
      </c>
      <c r="L10" s="6">
        <v>30816</v>
      </c>
      <c r="M10" s="7">
        <f t="shared" si="2"/>
        <v>39.821917808219176</v>
      </c>
      <c r="N10" s="12">
        <v>1050000</v>
      </c>
      <c r="O10" s="6">
        <v>40788</v>
      </c>
      <c r="P10" s="8">
        <f t="shared" si="3"/>
        <v>1.8055555555555556</v>
      </c>
      <c r="Q10" s="8">
        <f t="shared" si="4"/>
        <v>9.4138888888888896</v>
      </c>
      <c r="R10" s="8" t="s">
        <v>49</v>
      </c>
      <c r="S10" s="9">
        <v>1.61E-2</v>
      </c>
      <c r="T10" s="5">
        <f t="shared" si="5"/>
        <v>1241666.6666666667</v>
      </c>
      <c r="U10" s="5">
        <f t="shared" si="6"/>
        <v>185053.73273333331</v>
      </c>
      <c r="V10" s="10">
        <f t="shared" si="8"/>
        <v>1426720.3994</v>
      </c>
      <c r="W10" s="5">
        <v>18447</v>
      </c>
      <c r="X10">
        <v>0</v>
      </c>
      <c r="Y10" s="7">
        <v>0</v>
      </c>
      <c r="Z10" t="s">
        <v>17</v>
      </c>
      <c r="AA10" t="s">
        <v>24</v>
      </c>
      <c r="AB10" t="s">
        <v>24</v>
      </c>
      <c r="AC10" t="s">
        <v>20</v>
      </c>
      <c r="AD10" s="5">
        <v>1379282.48</v>
      </c>
      <c r="AE10" t="s">
        <v>21</v>
      </c>
      <c r="AF10" t="s">
        <v>66</v>
      </c>
      <c r="AG10" s="11">
        <v>0</v>
      </c>
      <c r="AH10">
        <v>0</v>
      </c>
    </row>
    <row r="11" spans="1:34" x14ac:dyDescent="0.25">
      <c r="A11" s="3">
        <v>45351</v>
      </c>
      <c r="B11" s="1">
        <v>34138000143851</v>
      </c>
      <c r="C11" s="5">
        <v>470000000</v>
      </c>
      <c r="D11">
        <v>240</v>
      </c>
      <c r="E11" s="3">
        <v>41624</v>
      </c>
      <c r="F11" s="1">
        <v>115.76666666666667</v>
      </c>
      <c r="G11" s="5">
        <v>228426878</v>
      </c>
      <c r="H11" s="5" t="s">
        <v>36</v>
      </c>
      <c r="I11" s="6">
        <v>43487</v>
      </c>
      <c r="J11" s="7">
        <f t="shared" si="0"/>
        <v>62.133333333333333</v>
      </c>
      <c r="K11" s="7">
        <f t="shared" si="1"/>
        <v>124.23333333333333</v>
      </c>
      <c r="L11" s="6">
        <v>26495</v>
      </c>
      <c r="M11" s="7">
        <f t="shared" si="2"/>
        <v>51.660273972602738</v>
      </c>
      <c r="N11" s="12">
        <v>390000</v>
      </c>
      <c r="O11" s="6">
        <v>40729</v>
      </c>
      <c r="P11" s="8">
        <f t="shared" si="3"/>
        <v>2.4861111111111112</v>
      </c>
      <c r="Q11" s="8">
        <f t="shared" si="4"/>
        <v>7.6611111111111114</v>
      </c>
      <c r="R11" s="8" t="s">
        <v>59</v>
      </c>
      <c r="S11" s="9">
        <v>1.61E-2</v>
      </c>
      <c r="T11" s="5">
        <f t="shared" si="5"/>
        <v>1958333.3333333333</v>
      </c>
      <c r="U11" s="5">
        <f t="shared" si="6"/>
        <v>306472.72798333335</v>
      </c>
      <c r="V11" s="10">
        <f t="shared" si="8"/>
        <v>2264806.0613166667</v>
      </c>
      <c r="W11" s="5">
        <v>617944</v>
      </c>
      <c r="X11">
        <v>0</v>
      </c>
      <c r="Y11" s="7">
        <v>0</v>
      </c>
      <c r="Z11" t="s">
        <v>17</v>
      </c>
      <c r="AA11" t="s">
        <v>24</v>
      </c>
      <c r="AB11" t="s">
        <v>24</v>
      </c>
      <c r="AC11" t="s">
        <v>20</v>
      </c>
      <c r="AD11" s="5">
        <v>2284268.7799999998</v>
      </c>
      <c r="AE11" t="s">
        <v>21</v>
      </c>
      <c r="AF11" t="s">
        <v>66</v>
      </c>
      <c r="AG11" s="11">
        <v>0</v>
      </c>
      <c r="AH11">
        <v>0</v>
      </c>
    </row>
    <row r="12" spans="1:34" x14ac:dyDescent="0.25">
      <c r="A12" s="3">
        <v>45351</v>
      </c>
      <c r="B12" s="1">
        <v>34138100139481</v>
      </c>
      <c r="C12" s="5">
        <v>360000000</v>
      </c>
      <c r="D12">
        <v>240</v>
      </c>
      <c r="E12" s="3">
        <v>41584</v>
      </c>
      <c r="F12" s="1">
        <v>114.43333333333334</v>
      </c>
      <c r="G12" s="5">
        <v>20365058</v>
      </c>
      <c r="H12" s="5" t="s">
        <v>36</v>
      </c>
      <c r="I12" s="6">
        <v>43845</v>
      </c>
      <c r="J12" s="7">
        <f t="shared" si="0"/>
        <v>50.2</v>
      </c>
      <c r="K12" s="7">
        <f t="shared" si="1"/>
        <v>125.56666666666666</v>
      </c>
      <c r="L12" s="6">
        <v>24716</v>
      </c>
      <c r="M12" s="7">
        <f t="shared" si="2"/>
        <v>56.534246575342465</v>
      </c>
      <c r="N12" s="12">
        <v>78000</v>
      </c>
      <c r="O12" s="6">
        <v>41116</v>
      </c>
      <c r="P12" s="8">
        <f t="shared" si="3"/>
        <v>1.3</v>
      </c>
      <c r="Q12" s="8">
        <f t="shared" si="4"/>
        <v>7.5805555555555557</v>
      </c>
      <c r="R12" s="8" t="s">
        <v>49</v>
      </c>
      <c r="S12" s="9">
        <v>1.61E-2</v>
      </c>
      <c r="T12" s="5">
        <f t="shared" si="5"/>
        <v>1500000</v>
      </c>
      <c r="U12" s="5">
        <f t="shared" si="6"/>
        <v>27323.119483333332</v>
      </c>
      <c r="V12" s="10">
        <f t="shared" si="8"/>
        <v>1527323.1194833333</v>
      </c>
      <c r="W12" s="5">
        <v>403842</v>
      </c>
      <c r="X12">
        <v>0</v>
      </c>
      <c r="Y12" s="7">
        <v>0</v>
      </c>
      <c r="Z12" t="s">
        <v>17</v>
      </c>
      <c r="AA12" t="s">
        <v>24</v>
      </c>
      <c r="AB12" t="s">
        <v>24</v>
      </c>
      <c r="AC12" t="s">
        <v>20</v>
      </c>
      <c r="AD12" s="5">
        <v>203650.58</v>
      </c>
      <c r="AE12" t="s">
        <v>21</v>
      </c>
      <c r="AF12" t="s">
        <v>66</v>
      </c>
      <c r="AG12" s="11">
        <v>0</v>
      </c>
      <c r="AH12">
        <v>0</v>
      </c>
    </row>
    <row r="13" spans="1:34" x14ac:dyDescent="0.25">
      <c r="A13" s="3">
        <v>45351</v>
      </c>
      <c r="B13" s="1">
        <v>34141000146791</v>
      </c>
      <c r="C13" s="5">
        <v>265000000</v>
      </c>
      <c r="D13">
        <v>240</v>
      </c>
      <c r="E13" s="3">
        <v>41757</v>
      </c>
      <c r="F13" s="1">
        <v>120.2</v>
      </c>
      <c r="G13" s="5">
        <v>125840647</v>
      </c>
      <c r="H13" s="5" t="s">
        <v>36</v>
      </c>
      <c r="I13" s="6">
        <v>43496</v>
      </c>
      <c r="J13" s="7">
        <f t="shared" si="0"/>
        <v>61.833333333333336</v>
      </c>
      <c r="K13" s="7">
        <f t="shared" si="1"/>
        <v>119.8</v>
      </c>
      <c r="L13" s="6">
        <v>25290</v>
      </c>
      <c r="M13" s="7">
        <f t="shared" si="2"/>
        <v>54.961643835616435</v>
      </c>
      <c r="N13" s="12">
        <v>5297000</v>
      </c>
      <c r="O13" s="6">
        <v>41306</v>
      </c>
      <c r="P13" s="8">
        <f t="shared" si="3"/>
        <v>1.2527777777777778</v>
      </c>
      <c r="Q13" s="8">
        <f t="shared" si="4"/>
        <v>6.083333333333333</v>
      </c>
      <c r="R13" s="8" t="s">
        <v>55</v>
      </c>
      <c r="S13" s="9">
        <v>1.61E-2</v>
      </c>
      <c r="T13" s="5">
        <f t="shared" si="5"/>
        <v>1104166.6666666667</v>
      </c>
      <c r="U13" s="5">
        <f t="shared" si="6"/>
        <v>168836.20139166666</v>
      </c>
      <c r="V13" s="10">
        <f t="shared" ref="V13:V18" si="9">+T13+U13</f>
        <v>1273002.8680583334</v>
      </c>
      <c r="W13" s="5">
        <v>16833</v>
      </c>
      <c r="X13">
        <v>0</v>
      </c>
      <c r="Y13" s="7">
        <v>0</v>
      </c>
      <c r="Z13" t="s">
        <v>17</v>
      </c>
      <c r="AA13" t="s">
        <v>24</v>
      </c>
      <c r="AB13" t="s">
        <v>24</v>
      </c>
      <c r="AC13" t="s">
        <v>20</v>
      </c>
      <c r="AD13" s="5">
        <v>1258406.47</v>
      </c>
      <c r="AE13" t="s">
        <v>21</v>
      </c>
      <c r="AF13" t="s">
        <v>66</v>
      </c>
      <c r="AG13" s="11">
        <v>0</v>
      </c>
      <c r="AH13">
        <v>0</v>
      </c>
    </row>
    <row r="14" spans="1:34" x14ac:dyDescent="0.25">
      <c r="A14" s="3">
        <v>45351</v>
      </c>
      <c r="B14" s="1">
        <v>34141980146231</v>
      </c>
      <c r="C14" s="5">
        <v>356307300</v>
      </c>
      <c r="D14">
        <v>240</v>
      </c>
      <c r="E14" s="3">
        <v>41705</v>
      </c>
      <c r="F14" s="1">
        <v>118.46666666666667</v>
      </c>
      <c r="G14" s="5">
        <v>167562167.47</v>
      </c>
      <c r="H14" s="5" t="s">
        <v>37</v>
      </c>
      <c r="I14" s="6">
        <v>45047</v>
      </c>
      <c r="J14" s="7">
        <f t="shared" si="0"/>
        <v>10.133333333333333</v>
      </c>
      <c r="K14" s="7">
        <f t="shared" si="1"/>
        <v>121.53333333333333</v>
      </c>
      <c r="L14" s="6">
        <v>22928</v>
      </c>
      <c r="M14" s="7">
        <f t="shared" si="2"/>
        <v>61.43287671232877</v>
      </c>
      <c r="N14" s="12">
        <v>1126000</v>
      </c>
      <c r="O14" s="6">
        <v>41248</v>
      </c>
      <c r="P14" s="8">
        <f t="shared" si="3"/>
        <v>1.2694444444444444</v>
      </c>
      <c r="Q14" s="8">
        <f t="shared" si="4"/>
        <v>10.552777777777777</v>
      </c>
      <c r="R14" s="8" t="s">
        <v>49</v>
      </c>
      <c r="S14" s="9">
        <v>1.61E-2</v>
      </c>
      <c r="T14" s="5">
        <f t="shared" si="5"/>
        <v>1484613.75</v>
      </c>
      <c r="U14" s="5">
        <f t="shared" si="6"/>
        <v>224812.57468891668</v>
      </c>
      <c r="V14" s="10">
        <f t="shared" si="9"/>
        <v>1709426.3246889166</v>
      </c>
      <c r="W14" s="5">
        <v>0</v>
      </c>
      <c r="X14">
        <v>0</v>
      </c>
      <c r="Y14" s="7">
        <v>0</v>
      </c>
      <c r="Z14" t="s">
        <v>17</v>
      </c>
      <c r="AA14" t="s">
        <v>24</v>
      </c>
      <c r="AB14" t="s">
        <v>24</v>
      </c>
      <c r="AC14" t="s">
        <v>20</v>
      </c>
      <c r="AD14" s="5">
        <v>1675621.67</v>
      </c>
      <c r="AE14" t="s">
        <v>21</v>
      </c>
      <c r="AF14" t="s">
        <v>66</v>
      </c>
      <c r="AG14" s="11">
        <v>0</v>
      </c>
      <c r="AH14">
        <v>0</v>
      </c>
    </row>
    <row r="15" spans="1:34" x14ac:dyDescent="0.25">
      <c r="A15" s="3">
        <v>45351</v>
      </c>
      <c r="B15" s="1">
        <v>34142100157641</v>
      </c>
      <c r="C15" s="5">
        <v>235000000</v>
      </c>
      <c r="D15">
        <v>240</v>
      </c>
      <c r="E15" s="3">
        <v>41984</v>
      </c>
      <c r="F15" s="1">
        <v>127.76666666666667</v>
      </c>
      <c r="G15" s="5">
        <v>105202450</v>
      </c>
      <c r="H15" s="5" t="s">
        <v>37</v>
      </c>
      <c r="I15" s="6">
        <v>43967</v>
      </c>
      <c r="J15" s="7">
        <f t="shared" si="0"/>
        <v>46.133333333333333</v>
      </c>
      <c r="K15" s="7">
        <f t="shared" si="1"/>
        <v>112.23333333333333</v>
      </c>
      <c r="L15" s="6">
        <v>22930</v>
      </c>
      <c r="M15" s="7">
        <f t="shared" si="2"/>
        <v>61.42739726027397</v>
      </c>
      <c r="N15" s="12">
        <v>880000</v>
      </c>
      <c r="O15" s="6">
        <v>38835</v>
      </c>
      <c r="P15" s="8">
        <f t="shared" si="3"/>
        <v>8.7472222222222218</v>
      </c>
      <c r="Q15" s="8">
        <f t="shared" si="4"/>
        <v>14.255555555555556</v>
      </c>
      <c r="R15" s="8" t="s">
        <v>49</v>
      </c>
      <c r="S15" s="9">
        <v>1.61E-2</v>
      </c>
      <c r="T15" s="5">
        <f t="shared" si="5"/>
        <v>979166.66666666663</v>
      </c>
      <c r="U15" s="5">
        <f t="shared" si="6"/>
        <v>141146.62041666667</v>
      </c>
      <c r="V15" s="10">
        <f t="shared" si="9"/>
        <v>1120313.2870833334</v>
      </c>
      <c r="W15" s="5">
        <v>14072</v>
      </c>
      <c r="X15">
        <v>0</v>
      </c>
      <c r="Y15" s="7">
        <v>0</v>
      </c>
      <c r="Z15" t="s">
        <v>17</v>
      </c>
      <c r="AA15" t="s">
        <v>24</v>
      </c>
      <c r="AB15" t="s">
        <v>24</v>
      </c>
      <c r="AC15" t="s">
        <v>20</v>
      </c>
      <c r="AD15" s="5">
        <v>1052024.5</v>
      </c>
      <c r="AE15" t="s">
        <v>21</v>
      </c>
      <c r="AF15" t="s">
        <v>66</v>
      </c>
      <c r="AG15" s="11">
        <v>0</v>
      </c>
      <c r="AH15">
        <v>0</v>
      </c>
    </row>
    <row r="16" spans="1:34" x14ac:dyDescent="0.25">
      <c r="A16" s="3">
        <v>45351</v>
      </c>
      <c r="B16" s="1">
        <v>34148200156001</v>
      </c>
      <c r="C16" s="5">
        <v>345000000</v>
      </c>
      <c r="D16">
        <v>240</v>
      </c>
      <c r="E16" s="3">
        <v>41976</v>
      </c>
      <c r="F16" s="1">
        <v>127.5</v>
      </c>
      <c r="G16" s="5">
        <v>209644551</v>
      </c>
      <c r="H16" s="5" t="s">
        <v>36</v>
      </c>
      <c r="I16" s="6">
        <v>43510</v>
      </c>
      <c r="J16" s="7">
        <f t="shared" si="0"/>
        <v>61.366666666666667</v>
      </c>
      <c r="K16" s="7">
        <f t="shared" si="1"/>
        <v>112.5</v>
      </c>
      <c r="L16" s="6">
        <v>22501</v>
      </c>
      <c r="M16" s="7">
        <f t="shared" si="2"/>
        <v>62.602739726027394</v>
      </c>
      <c r="N16" s="12">
        <v>2651000</v>
      </c>
      <c r="O16" s="6">
        <v>39610</v>
      </c>
      <c r="P16" s="8">
        <f t="shared" si="3"/>
        <v>6.572222222222222</v>
      </c>
      <c r="Q16" s="8">
        <f t="shared" si="4"/>
        <v>10.833333333333334</v>
      </c>
      <c r="R16" s="8" t="s">
        <v>49</v>
      </c>
      <c r="S16" s="9">
        <v>1.61E-2</v>
      </c>
      <c r="T16" s="5">
        <f t="shared" si="5"/>
        <v>1437500</v>
      </c>
      <c r="U16" s="5">
        <f t="shared" si="6"/>
        <v>281273.10592499998</v>
      </c>
      <c r="V16" s="10">
        <f t="shared" si="9"/>
        <v>1718773.105925</v>
      </c>
      <c r="W16" s="5">
        <v>263982</v>
      </c>
      <c r="X16">
        <v>1</v>
      </c>
      <c r="Y16">
        <v>10</v>
      </c>
      <c r="Z16" t="s">
        <v>17</v>
      </c>
      <c r="AA16" t="s">
        <v>24</v>
      </c>
      <c r="AB16" t="s">
        <v>24</v>
      </c>
      <c r="AC16" t="s">
        <v>25</v>
      </c>
      <c r="AD16" s="5">
        <v>2096445.51</v>
      </c>
      <c r="AE16" t="s">
        <v>21</v>
      </c>
      <c r="AF16" t="s">
        <v>67</v>
      </c>
      <c r="AG16" s="11">
        <v>3</v>
      </c>
      <c r="AH16">
        <v>1</v>
      </c>
    </row>
    <row r="17" spans="1:34" x14ac:dyDescent="0.25">
      <c r="A17" s="3">
        <v>45351</v>
      </c>
      <c r="B17" s="1">
        <v>34164520171351</v>
      </c>
      <c r="C17" s="5">
        <v>500000000</v>
      </c>
      <c r="D17">
        <v>240</v>
      </c>
      <c r="E17" s="3">
        <v>42739</v>
      </c>
      <c r="F17" s="1">
        <v>152.93333333333334</v>
      </c>
      <c r="G17" s="5">
        <v>327262427</v>
      </c>
      <c r="H17" s="5" t="s">
        <v>36</v>
      </c>
      <c r="I17" s="6">
        <v>43513</v>
      </c>
      <c r="J17" s="7">
        <f t="shared" si="0"/>
        <v>61.266666666666666</v>
      </c>
      <c r="K17" s="7">
        <f t="shared" si="1"/>
        <v>87.066666666666663</v>
      </c>
      <c r="L17" s="6">
        <v>23845</v>
      </c>
      <c r="M17" s="7">
        <f t="shared" si="2"/>
        <v>58.920547945205477</v>
      </c>
      <c r="N17" s="12">
        <v>2450000</v>
      </c>
      <c r="O17" s="6">
        <v>37855</v>
      </c>
      <c r="P17" s="8">
        <f t="shared" si="3"/>
        <v>13.566666666666666</v>
      </c>
      <c r="Q17" s="8">
        <f t="shared" si="4"/>
        <v>15.716666666666667</v>
      </c>
      <c r="R17" s="8" t="s">
        <v>55</v>
      </c>
      <c r="S17" s="9">
        <v>1.61E-2</v>
      </c>
      <c r="T17" s="5">
        <f t="shared" si="5"/>
        <v>2083333.3333333333</v>
      </c>
      <c r="U17" s="5">
        <f t="shared" si="6"/>
        <v>439077.08955833327</v>
      </c>
      <c r="V17" s="10">
        <f t="shared" si="9"/>
        <v>2522410.4228916666</v>
      </c>
      <c r="W17" s="5">
        <v>44125</v>
      </c>
      <c r="X17">
        <v>0</v>
      </c>
      <c r="Y17" s="7">
        <v>0</v>
      </c>
      <c r="Z17" t="s">
        <v>17</v>
      </c>
      <c r="AA17" t="s">
        <v>24</v>
      </c>
      <c r="AB17" t="s">
        <v>24</v>
      </c>
      <c r="AC17" t="s">
        <v>20</v>
      </c>
      <c r="AD17" s="5">
        <v>3272624.27</v>
      </c>
      <c r="AE17" t="s">
        <v>21</v>
      </c>
      <c r="AF17" t="s">
        <v>66</v>
      </c>
      <c r="AG17" s="11">
        <v>0</v>
      </c>
      <c r="AH17">
        <v>0</v>
      </c>
    </row>
    <row r="18" spans="1:34" x14ac:dyDescent="0.25">
      <c r="A18" s="3">
        <v>45351</v>
      </c>
      <c r="B18" s="1">
        <v>34165050166881</v>
      </c>
      <c r="C18" s="5">
        <v>620934732</v>
      </c>
      <c r="D18">
        <v>240</v>
      </c>
      <c r="E18" s="3">
        <v>42576</v>
      </c>
      <c r="F18" s="1">
        <v>147.5</v>
      </c>
      <c r="G18" s="5">
        <v>382177751</v>
      </c>
      <c r="H18" s="5" t="s">
        <v>36</v>
      </c>
      <c r="I18" s="6">
        <v>43660</v>
      </c>
      <c r="J18" s="7">
        <f t="shared" si="0"/>
        <v>56.366666666666667</v>
      </c>
      <c r="K18" s="7">
        <f t="shared" si="1"/>
        <v>92.5</v>
      </c>
      <c r="L18" s="6">
        <v>29009</v>
      </c>
      <c r="M18" s="7">
        <f t="shared" si="2"/>
        <v>44.772602739726025</v>
      </c>
      <c r="N18" s="12">
        <v>40000</v>
      </c>
      <c r="O18" s="6">
        <v>41484</v>
      </c>
      <c r="P18" s="8">
        <f t="shared" si="3"/>
        <v>3.0333333333333332</v>
      </c>
      <c r="Q18" s="8">
        <f t="shared" si="4"/>
        <v>6.0444444444444443</v>
      </c>
      <c r="R18" s="8" t="s">
        <v>55</v>
      </c>
      <c r="S18" s="9">
        <v>1.61E-2</v>
      </c>
      <c r="T18" s="5">
        <f t="shared" si="5"/>
        <v>2587228.0499999998</v>
      </c>
      <c r="U18" s="5">
        <f t="shared" si="6"/>
        <v>512755.14925833332</v>
      </c>
      <c r="V18" s="10">
        <f t="shared" si="9"/>
        <v>3099983.1992583331</v>
      </c>
      <c r="W18" s="5">
        <v>51156</v>
      </c>
      <c r="X18">
        <v>0</v>
      </c>
      <c r="Y18" s="7">
        <v>0</v>
      </c>
      <c r="Z18" t="s">
        <v>17</v>
      </c>
      <c r="AA18" t="s">
        <v>24</v>
      </c>
      <c r="AB18" t="s">
        <v>24</v>
      </c>
      <c r="AC18" t="s">
        <v>20</v>
      </c>
      <c r="AD18" s="5">
        <v>3821777.51</v>
      </c>
      <c r="AE18" t="s">
        <v>21</v>
      </c>
      <c r="AF18" t="s">
        <v>66</v>
      </c>
      <c r="AG18" s="11">
        <v>0</v>
      </c>
      <c r="AH18">
        <v>0</v>
      </c>
    </row>
    <row r="19" spans="1:34" x14ac:dyDescent="0.25">
      <c r="A19" s="3">
        <v>45351</v>
      </c>
      <c r="B19" s="1">
        <v>34172050177111</v>
      </c>
      <c r="C19" s="5">
        <v>279000000</v>
      </c>
      <c r="D19">
        <v>240</v>
      </c>
      <c r="E19" s="3">
        <v>42880</v>
      </c>
      <c r="F19" s="1">
        <v>157.63333333333333</v>
      </c>
      <c r="G19" s="5">
        <v>130883567</v>
      </c>
      <c r="H19" s="5" t="s">
        <v>36</v>
      </c>
      <c r="I19" s="6">
        <v>43859</v>
      </c>
      <c r="J19" s="7">
        <f t="shared" si="0"/>
        <v>49.733333333333334</v>
      </c>
      <c r="K19" s="7">
        <v>82</v>
      </c>
      <c r="L19" s="6">
        <v>31942</v>
      </c>
      <c r="M19" s="7">
        <f t="shared" si="2"/>
        <v>36.736986301369861</v>
      </c>
      <c r="N19" s="12">
        <v>246000</v>
      </c>
      <c r="O19" s="6">
        <v>40058</v>
      </c>
      <c r="P19" s="8">
        <f t="shared" si="3"/>
        <v>7.8388888888888886</v>
      </c>
      <c r="Q19" s="8">
        <f t="shared" si="4"/>
        <v>10.558333333333334</v>
      </c>
      <c r="R19" s="8" t="s">
        <v>49</v>
      </c>
      <c r="S19" s="9">
        <v>1.61E-2</v>
      </c>
      <c r="T19" s="5">
        <f t="shared" si="5"/>
        <v>1162500</v>
      </c>
      <c r="U19" s="5">
        <f t="shared" si="6"/>
        <v>175602.11905833334</v>
      </c>
      <c r="V19" s="10">
        <f t="shared" ref="V19:V23" si="10">+T19+U19</f>
        <v>1338102.1190583333</v>
      </c>
      <c r="W19" s="5">
        <v>17505</v>
      </c>
      <c r="X19">
        <v>0</v>
      </c>
      <c r="Y19" s="7">
        <v>0</v>
      </c>
      <c r="Z19" t="s">
        <v>17</v>
      </c>
      <c r="AA19" t="s">
        <v>24</v>
      </c>
      <c r="AB19" t="s">
        <v>24</v>
      </c>
      <c r="AC19" t="s">
        <v>20</v>
      </c>
      <c r="AD19" s="5">
        <v>1308835.67</v>
      </c>
      <c r="AE19" t="s">
        <v>21</v>
      </c>
      <c r="AF19" t="s">
        <v>66</v>
      </c>
      <c r="AG19" s="11">
        <v>0</v>
      </c>
      <c r="AH19">
        <v>0</v>
      </c>
    </row>
    <row r="20" spans="1:34" x14ac:dyDescent="0.25">
      <c r="A20" s="3">
        <v>45351</v>
      </c>
      <c r="B20" s="1">
        <v>34172050180651</v>
      </c>
      <c r="C20" s="5">
        <v>22680000</v>
      </c>
      <c r="D20">
        <v>84</v>
      </c>
      <c r="E20" s="3">
        <v>43042</v>
      </c>
      <c r="F20" s="1">
        <v>7.0333333333333314</v>
      </c>
      <c r="G20" s="5">
        <v>3044616</v>
      </c>
      <c r="H20" s="5" t="s">
        <v>36</v>
      </c>
      <c r="I20" s="6">
        <v>43739</v>
      </c>
      <c r="J20" s="7">
        <f t="shared" si="0"/>
        <v>53.733333333333334</v>
      </c>
      <c r="K20" s="7">
        <f t="shared" ref="K20:K51" si="11">+_xlfn.DAYS(A20,E20)/30</f>
        <v>76.966666666666669</v>
      </c>
      <c r="L20" s="6">
        <v>29619</v>
      </c>
      <c r="M20" s="7">
        <f t="shared" si="2"/>
        <v>43.101369863013701</v>
      </c>
      <c r="N20" s="12">
        <v>1531000</v>
      </c>
      <c r="O20" s="6">
        <v>42402</v>
      </c>
      <c r="P20" s="8">
        <f t="shared" si="3"/>
        <v>1.7777777777777777</v>
      </c>
      <c r="Q20" s="8">
        <f t="shared" si="4"/>
        <v>3.713888888888889</v>
      </c>
      <c r="R20" s="8" t="s">
        <v>49</v>
      </c>
      <c r="S20" s="9">
        <v>2.9600000000000001E-2</v>
      </c>
      <c r="T20" s="5">
        <f t="shared" si="5"/>
        <v>270000</v>
      </c>
      <c r="U20" s="5">
        <f t="shared" si="6"/>
        <v>7510.0528000000004</v>
      </c>
      <c r="V20" s="10">
        <f t="shared" si="10"/>
        <v>277510.0528</v>
      </c>
      <c r="W20" s="5">
        <v>467</v>
      </c>
      <c r="X20">
        <v>0</v>
      </c>
      <c r="Y20" s="7">
        <v>0</v>
      </c>
      <c r="Z20" t="s">
        <v>17</v>
      </c>
      <c r="AA20" t="s">
        <v>18</v>
      </c>
      <c r="AB20" t="s">
        <v>23</v>
      </c>
      <c r="AC20" t="s">
        <v>20</v>
      </c>
      <c r="AD20" s="5">
        <v>0</v>
      </c>
      <c r="AE20" t="s">
        <v>21</v>
      </c>
      <c r="AF20" t="s">
        <v>66</v>
      </c>
      <c r="AG20" s="11">
        <v>0</v>
      </c>
      <c r="AH20">
        <v>0</v>
      </c>
    </row>
    <row r="21" spans="1:34" x14ac:dyDescent="0.25">
      <c r="A21" s="3">
        <v>45351</v>
      </c>
      <c r="B21" s="1">
        <v>34176110180221</v>
      </c>
      <c r="C21" s="5">
        <v>435000000</v>
      </c>
      <c r="D21">
        <v>240</v>
      </c>
      <c r="E21" s="3">
        <v>43112</v>
      </c>
      <c r="F21" s="1">
        <v>165.36666666666667</v>
      </c>
      <c r="G21" s="5">
        <v>165204648</v>
      </c>
      <c r="H21" s="5" t="s">
        <v>36</v>
      </c>
      <c r="I21" s="6">
        <v>42813</v>
      </c>
      <c r="J21" s="7">
        <f t="shared" si="0"/>
        <v>84.6</v>
      </c>
      <c r="K21" s="7">
        <f t="shared" si="11"/>
        <v>74.63333333333334</v>
      </c>
      <c r="L21" s="6">
        <v>25365</v>
      </c>
      <c r="M21" s="7">
        <f t="shared" si="2"/>
        <v>54.756164383561647</v>
      </c>
      <c r="N21" s="12">
        <v>1127000</v>
      </c>
      <c r="O21" s="6">
        <v>41836</v>
      </c>
      <c r="P21" s="8">
        <f t="shared" si="3"/>
        <v>3.5444444444444443</v>
      </c>
      <c r="Q21" s="8">
        <f t="shared" si="4"/>
        <v>2.713888888888889</v>
      </c>
      <c r="R21" s="8" t="s">
        <v>49</v>
      </c>
      <c r="S21" s="9">
        <v>1.61E-2</v>
      </c>
      <c r="T21" s="5">
        <f t="shared" si="5"/>
        <v>1812500</v>
      </c>
      <c r="U21" s="5">
        <f t="shared" si="6"/>
        <v>221649.56940000001</v>
      </c>
      <c r="V21" s="10">
        <f t="shared" si="10"/>
        <v>2034149.5693999999</v>
      </c>
      <c r="W21" s="5">
        <v>346542</v>
      </c>
      <c r="X21">
        <v>0</v>
      </c>
      <c r="Y21" s="7">
        <v>0</v>
      </c>
      <c r="Z21" t="s">
        <v>17</v>
      </c>
      <c r="AA21" t="s">
        <v>24</v>
      </c>
      <c r="AB21" t="s">
        <v>24</v>
      </c>
      <c r="AC21" t="s">
        <v>20</v>
      </c>
      <c r="AD21" s="5">
        <v>1652046.48</v>
      </c>
      <c r="AE21" t="s">
        <v>21</v>
      </c>
      <c r="AF21" t="s">
        <v>66</v>
      </c>
      <c r="AG21" s="11">
        <v>0</v>
      </c>
      <c r="AH21">
        <v>0</v>
      </c>
    </row>
    <row r="22" spans="1:34" x14ac:dyDescent="0.25">
      <c r="A22" s="3">
        <v>45351</v>
      </c>
      <c r="B22" s="1">
        <v>34178000179341</v>
      </c>
      <c r="C22" s="5">
        <v>630000000</v>
      </c>
      <c r="D22">
        <v>240</v>
      </c>
      <c r="E22" s="3">
        <v>42950</v>
      </c>
      <c r="F22" s="1">
        <v>159.96666666666667</v>
      </c>
      <c r="G22" s="5">
        <v>264875628</v>
      </c>
      <c r="H22" s="5" t="s">
        <v>36</v>
      </c>
      <c r="I22" s="6">
        <v>43487</v>
      </c>
      <c r="J22" s="7">
        <f t="shared" si="0"/>
        <v>62.133333333333333</v>
      </c>
      <c r="K22" s="7">
        <f t="shared" si="11"/>
        <v>80.033333333333331</v>
      </c>
      <c r="L22" s="6">
        <v>25406</v>
      </c>
      <c r="M22" s="7">
        <f t="shared" si="2"/>
        <v>54.643835616438359</v>
      </c>
      <c r="N22" s="12">
        <v>7320000</v>
      </c>
      <c r="O22" s="6">
        <v>41652</v>
      </c>
      <c r="P22" s="8">
        <f t="shared" si="3"/>
        <v>3.6055555555555556</v>
      </c>
      <c r="Q22" s="8">
        <f t="shared" si="4"/>
        <v>5.0972222222222223</v>
      </c>
      <c r="R22" s="8" t="s">
        <v>59</v>
      </c>
      <c r="S22" s="9">
        <v>1.61E-2</v>
      </c>
      <c r="T22" s="5">
        <f t="shared" si="5"/>
        <v>2625000</v>
      </c>
      <c r="U22" s="5">
        <f t="shared" si="6"/>
        <v>355374.80090000003</v>
      </c>
      <c r="V22" s="10">
        <f t="shared" si="10"/>
        <v>2980374.8009000001</v>
      </c>
      <c r="W22" s="5">
        <v>35849</v>
      </c>
      <c r="X22">
        <v>0</v>
      </c>
      <c r="Y22" s="7">
        <v>0</v>
      </c>
      <c r="Z22" t="s">
        <v>17</v>
      </c>
      <c r="AA22" t="s">
        <v>24</v>
      </c>
      <c r="AB22" t="s">
        <v>24</v>
      </c>
      <c r="AC22" t="s">
        <v>20</v>
      </c>
      <c r="AD22" s="5">
        <v>2648756.2799999998</v>
      </c>
      <c r="AE22" t="s">
        <v>21</v>
      </c>
      <c r="AF22" t="s">
        <v>66</v>
      </c>
      <c r="AG22" s="11">
        <v>0</v>
      </c>
      <c r="AH22">
        <v>0</v>
      </c>
    </row>
    <row r="23" spans="1:34" x14ac:dyDescent="0.25">
      <c r="A23" s="3">
        <v>45351</v>
      </c>
      <c r="B23" s="1">
        <v>34181050189731</v>
      </c>
      <c r="C23" s="5">
        <v>327000000</v>
      </c>
      <c r="D23">
        <v>240</v>
      </c>
      <c r="E23" s="3">
        <v>43531</v>
      </c>
      <c r="F23" s="1">
        <v>179.33333333333334</v>
      </c>
      <c r="G23" s="5">
        <v>251446201</v>
      </c>
      <c r="H23" s="5" t="s">
        <v>36</v>
      </c>
      <c r="I23" s="6">
        <v>43473</v>
      </c>
      <c r="J23" s="7">
        <f t="shared" si="0"/>
        <v>62.6</v>
      </c>
      <c r="K23" s="7">
        <f t="shared" si="11"/>
        <v>60.666666666666664</v>
      </c>
      <c r="L23" s="6">
        <v>32533</v>
      </c>
      <c r="M23" s="7">
        <f t="shared" si="2"/>
        <v>35.11780821917808</v>
      </c>
      <c r="N23" s="12">
        <v>890000</v>
      </c>
      <c r="O23" s="6">
        <v>42311</v>
      </c>
      <c r="P23" s="8">
        <f t="shared" si="3"/>
        <v>3.3888888888888888</v>
      </c>
      <c r="Q23" s="8">
        <f t="shared" si="4"/>
        <v>3.2277777777777779</v>
      </c>
      <c r="R23" s="8" t="s">
        <v>49</v>
      </c>
      <c r="S23" s="9">
        <v>1.61E-2</v>
      </c>
      <c r="T23" s="5">
        <f t="shared" si="5"/>
        <v>1362500</v>
      </c>
      <c r="U23" s="5">
        <f t="shared" si="6"/>
        <v>337356.98634166666</v>
      </c>
      <c r="V23" s="10">
        <f t="shared" si="10"/>
        <v>1699856.9863416667</v>
      </c>
      <c r="W23" s="5">
        <v>34264</v>
      </c>
      <c r="X23">
        <v>0</v>
      </c>
      <c r="Y23" s="7">
        <v>0</v>
      </c>
      <c r="Z23" t="s">
        <v>17</v>
      </c>
      <c r="AA23" t="s">
        <v>24</v>
      </c>
      <c r="AB23" t="s">
        <v>24</v>
      </c>
      <c r="AC23" t="s">
        <v>20</v>
      </c>
      <c r="AD23" s="5">
        <v>2514462.0099999998</v>
      </c>
      <c r="AE23" t="s">
        <v>21</v>
      </c>
      <c r="AF23" t="s">
        <v>66</v>
      </c>
      <c r="AG23" s="11">
        <v>0</v>
      </c>
      <c r="AH23">
        <v>0</v>
      </c>
    </row>
    <row r="24" spans="1:34" x14ac:dyDescent="0.25">
      <c r="A24" s="3">
        <v>45351</v>
      </c>
      <c r="B24" s="1">
        <v>34182050190611</v>
      </c>
      <c r="C24" s="5">
        <v>275000000</v>
      </c>
      <c r="D24">
        <v>240</v>
      </c>
      <c r="E24" s="3">
        <v>43444</v>
      </c>
      <c r="F24" s="1">
        <v>176.43333333333334</v>
      </c>
      <c r="G24" s="5">
        <v>207767713</v>
      </c>
      <c r="H24" s="5" t="s">
        <v>36</v>
      </c>
      <c r="I24" s="6">
        <v>43739</v>
      </c>
      <c r="J24" s="7">
        <f t="shared" si="0"/>
        <v>53.733333333333334</v>
      </c>
      <c r="K24" s="7">
        <f t="shared" si="11"/>
        <v>63.56666666666667</v>
      </c>
      <c r="L24" s="6">
        <v>29619</v>
      </c>
      <c r="M24" s="7">
        <f t="shared" si="2"/>
        <v>43.101369863013701</v>
      </c>
      <c r="N24" s="12">
        <v>1349000</v>
      </c>
      <c r="O24" s="6">
        <v>42402</v>
      </c>
      <c r="P24" s="8">
        <f t="shared" si="3"/>
        <v>2.8944444444444444</v>
      </c>
      <c r="Q24" s="8">
        <f t="shared" si="4"/>
        <v>3.713888888888889</v>
      </c>
      <c r="R24" s="8" t="s">
        <v>49</v>
      </c>
      <c r="S24" s="9">
        <v>1.61E-2</v>
      </c>
      <c r="T24" s="5">
        <f t="shared" si="5"/>
        <v>1145833.3333333333</v>
      </c>
      <c r="U24" s="5">
        <f t="shared" si="6"/>
        <v>278755.01494166668</v>
      </c>
      <c r="V24" s="10">
        <f t="shared" ref="V24:V29" si="12">+T24+U24</f>
        <v>1424588.348275</v>
      </c>
      <c r="W24" s="5">
        <v>28311</v>
      </c>
      <c r="X24">
        <v>0</v>
      </c>
      <c r="Y24" s="7">
        <v>0</v>
      </c>
      <c r="Z24" t="s">
        <v>17</v>
      </c>
      <c r="AA24" t="s">
        <v>24</v>
      </c>
      <c r="AB24" t="s">
        <v>24</v>
      </c>
      <c r="AC24" t="s">
        <v>20</v>
      </c>
      <c r="AD24" s="5">
        <v>2077677.13</v>
      </c>
      <c r="AE24" t="s">
        <v>21</v>
      </c>
      <c r="AF24" t="s">
        <v>66</v>
      </c>
      <c r="AG24" s="11">
        <v>0</v>
      </c>
      <c r="AH24">
        <v>0</v>
      </c>
    </row>
    <row r="25" spans="1:34" x14ac:dyDescent="0.25">
      <c r="A25" s="3">
        <v>45351</v>
      </c>
      <c r="B25" s="1">
        <v>34183000191801</v>
      </c>
      <c r="C25" s="5">
        <v>55500000</v>
      </c>
      <c r="D25">
        <v>84</v>
      </c>
      <c r="E25" s="3">
        <v>43483</v>
      </c>
      <c r="F25" s="1">
        <v>21.733333333333334</v>
      </c>
      <c r="G25" s="5">
        <v>17205437</v>
      </c>
      <c r="H25" s="5" t="s">
        <v>35</v>
      </c>
      <c r="I25" s="6">
        <v>44653</v>
      </c>
      <c r="J25" s="7">
        <f t="shared" si="0"/>
        <v>23.266666666666666</v>
      </c>
      <c r="K25" s="7">
        <f t="shared" si="11"/>
        <v>62.266666666666666</v>
      </c>
      <c r="L25" s="6">
        <v>31486</v>
      </c>
      <c r="M25" s="7">
        <f t="shared" si="2"/>
        <v>37.986301369863014</v>
      </c>
      <c r="N25" s="12">
        <v>455000</v>
      </c>
      <c r="O25" s="6">
        <v>42359</v>
      </c>
      <c r="P25" s="8">
        <f t="shared" si="3"/>
        <v>3.1222222222222222</v>
      </c>
      <c r="Q25" s="8">
        <f t="shared" si="4"/>
        <v>6.3722222222222218</v>
      </c>
      <c r="R25" s="8" t="s">
        <v>49</v>
      </c>
      <c r="S25" s="9">
        <v>2.9600000000000001E-2</v>
      </c>
      <c r="T25" s="5">
        <f t="shared" si="5"/>
        <v>660714.28571428568</v>
      </c>
      <c r="U25" s="5">
        <f t="shared" si="6"/>
        <v>42440.077933333334</v>
      </c>
      <c r="V25" s="10">
        <f t="shared" si="12"/>
        <v>703154.36364761903</v>
      </c>
      <c r="W25" s="5">
        <v>2357</v>
      </c>
      <c r="X25">
        <v>0</v>
      </c>
      <c r="Y25" s="7">
        <v>0</v>
      </c>
      <c r="Z25" t="s">
        <v>17</v>
      </c>
      <c r="AA25" t="s">
        <v>18</v>
      </c>
      <c r="AB25" t="s">
        <v>23</v>
      </c>
      <c r="AC25" t="s">
        <v>20</v>
      </c>
      <c r="AD25" s="5">
        <v>0</v>
      </c>
      <c r="AE25" t="s">
        <v>21</v>
      </c>
      <c r="AF25" t="s">
        <v>66</v>
      </c>
      <c r="AG25" s="11">
        <v>0</v>
      </c>
      <c r="AH25">
        <v>0</v>
      </c>
    </row>
    <row r="26" spans="1:34" x14ac:dyDescent="0.25">
      <c r="A26" s="3">
        <v>45351</v>
      </c>
      <c r="B26" s="1">
        <v>34183200188731</v>
      </c>
      <c r="C26" s="5">
        <v>263000000</v>
      </c>
      <c r="D26">
        <v>240</v>
      </c>
      <c r="E26" s="3">
        <v>43377</v>
      </c>
      <c r="F26" s="1">
        <v>174.2</v>
      </c>
      <c r="G26" s="5">
        <v>194659165</v>
      </c>
      <c r="H26" s="5" t="s">
        <v>35</v>
      </c>
      <c r="I26" s="6">
        <v>44652</v>
      </c>
      <c r="J26" s="7">
        <f t="shared" si="0"/>
        <v>23.3</v>
      </c>
      <c r="K26" s="7">
        <f t="shared" si="11"/>
        <v>65.8</v>
      </c>
      <c r="L26" s="6">
        <v>33472</v>
      </c>
      <c r="M26" s="7">
        <f t="shared" si="2"/>
        <v>32.545205479452058</v>
      </c>
      <c r="N26" s="12">
        <v>3348000</v>
      </c>
      <c r="O26" s="6">
        <v>42543</v>
      </c>
      <c r="P26" s="8">
        <f t="shared" si="3"/>
        <v>2.3166666666666669</v>
      </c>
      <c r="Q26" s="8">
        <f t="shared" si="4"/>
        <v>5.8583333333333334</v>
      </c>
      <c r="R26" s="8" t="s">
        <v>49</v>
      </c>
      <c r="S26" s="9">
        <v>1.61E-2</v>
      </c>
      <c r="T26" s="5">
        <f t="shared" si="5"/>
        <v>1095833.3333333333</v>
      </c>
      <c r="U26" s="5">
        <f t="shared" si="6"/>
        <v>261167.71304166666</v>
      </c>
      <c r="V26" s="10">
        <f t="shared" si="12"/>
        <v>1357001.0463749999</v>
      </c>
      <c r="W26" s="5">
        <v>26034</v>
      </c>
      <c r="X26">
        <v>0</v>
      </c>
      <c r="Y26" s="7">
        <v>0</v>
      </c>
      <c r="Z26" t="s">
        <v>27</v>
      </c>
      <c r="AA26" t="s">
        <v>24</v>
      </c>
      <c r="AB26" t="s">
        <v>24</v>
      </c>
      <c r="AC26" t="s">
        <v>22</v>
      </c>
      <c r="AD26" s="5">
        <v>1946591.65</v>
      </c>
      <c r="AE26" t="s">
        <v>21</v>
      </c>
      <c r="AF26" t="s">
        <v>66</v>
      </c>
      <c r="AG26" s="11">
        <v>3</v>
      </c>
      <c r="AH26">
        <v>1</v>
      </c>
    </row>
    <row r="27" spans="1:34" x14ac:dyDescent="0.25">
      <c r="A27" s="3">
        <v>45351</v>
      </c>
      <c r="B27" s="1">
        <v>34183450186351</v>
      </c>
      <c r="C27" s="5">
        <v>655000000</v>
      </c>
      <c r="D27">
        <v>240</v>
      </c>
      <c r="E27" s="3">
        <v>43280</v>
      </c>
      <c r="F27" s="1">
        <v>170.96666666666667</v>
      </c>
      <c r="G27" s="5">
        <v>306384128</v>
      </c>
      <c r="H27" s="5" t="s">
        <v>36</v>
      </c>
      <c r="I27" s="6">
        <v>43544</v>
      </c>
      <c r="J27" s="7">
        <f t="shared" si="0"/>
        <v>60.233333333333334</v>
      </c>
      <c r="K27" s="7">
        <f t="shared" si="11"/>
        <v>69.033333333333331</v>
      </c>
      <c r="L27" s="6">
        <v>31616</v>
      </c>
      <c r="M27" s="7">
        <f t="shared" si="2"/>
        <v>37.630136986301373</v>
      </c>
      <c r="N27" s="12">
        <v>5962000</v>
      </c>
      <c r="O27" s="6">
        <v>42508</v>
      </c>
      <c r="P27" s="8">
        <f t="shared" si="3"/>
        <v>2.1444444444444444</v>
      </c>
      <c r="Q27" s="8">
        <f t="shared" si="4"/>
        <v>2.8777777777777778</v>
      </c>
      <c r="R27" s="8" t="s">
        <v>56</v>
      </c>
      <c r="S27" s="9">
        <v>1.61E-2</v>
      </c>
      <c r="T27" s="5">
        <f t="shared" si="5"/>
        <v>2729166.6666666665</v>
      </c>
      <c r="U27" s="5">
        <f t="shared" si="6"/>
        <v>411065.37173333328</v>
      </c>
      <c r="V27" s="10">
        <f t="shared" si="12"/>
        <v>3140232.0384</v>
      </c>
      <c r="W27" s="5">
        <v>40984</v>
      </c>
      <c r="X27">
        <v>0</v>
      </c>
      <c r="Y27" s="7">
        <v>0</v>
      </c>
      <c r="Z27" t="s">
        <v>17</v>
      </c>
      <c r="AA27" t="s">
        <v>24</v>
      </c>
      <c r="AB27" t="s">
        <v>24</v>
      </c>
      <c r="AC27" t="s">
        <v>20</v>
      </c>
      <c r="AD27" s="5">
        <v>3063841.28</v>
      </c>
      <c r="AE27" t="s">
        <v>21</v>
      </c>
      <c r="AF27" t="s">
        <v>66</v>
      </c>
      <c r="AG27" s="11">
        <v>0</v>
      </c>
      <c r="AH27">
        <v>0</v>
      </c>
    </row>
    <row r="28" spans="1:34" x14ac:dyDescent="0.25">
      <c r="A28" s="3">
        <v>45351</v>
      </c>
      <c r="B28" s="1">
        <v>34184100186191</v>
      </c>
      <c r="C28" s="5">
        <v>221685124</v>
      </c>
      <c r="D28">
        <v>240</v>
      </c>
      <c r="E28" s="3">
        <v>43312</v>
      </c>
      <c r="F28" s="1">
        <v>172.03333333333333</v>
      </c>
      <c r="G28" s="5">
        <v>160182813</v>
      </c>
      <c r="H28" s="5" t="s">
        <v>35</v>
      </c>
      <c r="I28" s="6">
        <v>43615</v>
      </c>
      <c r="J28" s="7">
        <f t="shared" si="0"/>
        <v>57.866666666666667</v>
      </c>
      <c r="K28" s="7">
        <f t="shared" si="11"/>
        <v>67.966666666666669</v>
      </c>
      <c r="L28" s="6">
        <v>30508</v>
      </c>
      <c r="M28" s="7">
        <f t="shared" si="2"/>
        <v>40.665753424657531</v>
      </c>
      <c r="N28" s="12">
        <v>3200000</v>
      </c>
      <c r="O28" s="6">
        <v>42100</v>
      </c>
      <c r="P28" s="8">
        <f t="shared" si="3"/>
        <v>3.3666666666666667</v>
      </c>
      <c r="Q28" s="8">
        <f t="shared" si="4"/>
        <v>4.208333333333333</v>
      </c>
      <c r="R28" s="8" t="s">
        <v>48</v>
      </c>
      <c r="S28" s="9">
        <v>1.61E-2</v>
      </c>
      <c r="T28" s="5">
        <f t="shared" si="5"/>
        <v>923688.01666666672</v>
      </c>
      <c r="U28" s="5">
        <f t="shared" si="6"/>
        <v>214911.940775</v>
      </c>
      <c r="V28" s="10">
        <f t="shared" si="12"/>
        <v>1138599.9574416666</v>
      </c>
      <c r="W28" s="5">
        <v>0</v>
      </c>
      <c r="X28">
        <v>0</v>
      </c>
      <c r="Y28" s="7">
        <v>0</v>
      </c>
      <c r="Z28" t="s">
        <v>17</v>
      </c>
      <c r="AA28" t="s">
        <v>24</v>
      </c>
      <c r="AB28" t="s">
        <v>24</v>
      </c>
      <c r="AC28" t="s">
        <v>20</v>
      </c>
      <c r="AD28" s="5">
        <v>1601828.13</v>
      </c>
      <c r="AE28" t="s">
        <v>21</v>
      </c>
      <c r="AF28" t="s">
        <v>66</v>
      </c>
      <c r="AG28" s="11">
        <v>0</v>
      </c>
      <c r="AH28">
        <v>0</v>
      </c>
    </row>
    <row r="29" spans="1:34" x14ac:dyDescent="0.25">
      <c r="A29" s="3">
        <v>45351</v>
      </c>
      <c r="B29" s="1">
        <v>34184570187121</v>
      </c>
      <c r="C29" s="5">
        <v>64080000</v>
      </c>
      <c r="D29">
        <v>84</v>
      </c>
      <c r="E29" s="3">
        <v>43328</v>
      </c>
      <c r="F29" s="1">
        <v>16.566666666666663</v>
      </c>
      <c r="G29" s="5">
        <v>20633079</v>
      </c>
      <c r="H29" s="5" t="s">
        <v>35</v>
      </c>
      <c r="I29" s="6">
        <v>43904</v>
      </c>
      <c r="J29" s="7">
        <f t="shared" si="0"/>
        <v>48.233333333333334</v>
      </c>
      <c r="K29" s="7">
        <f t="shared" si="11"/>
        <v>67.433333333333337</v>
      </c>
      <c r="L29" s="6">
        <v>27981</v>
      </c>
      <c r="M29" s="7">
        <f t="shared" si="2"/>
        <v>47.589041095890408</v>
      </c>
      <c r="N29" s="12">
        <v>4315000</v>
      </c>
      <c r="O29" s="6">
        <v>41852</v>
      </c>
      <c r="P29" s="8">
        <f t="shared" si="3"/>
        <v>4.0999999999999996</v>
      </c>
      <c r="Q29" s="8">
        <f t="shared" si="4"/>
        <v>5.7</v>
      </c>
      <c r="R29" s="8" t="s">
        <v>49</v>
      </c>
      <c r="S29" s="9">
        <v>2.9600000000000001E-2</v>
      </c>
      <c r="T29" s="5">
        <f t="shared" si="5"/>
        <v>762857.14285714284</v>
      </c>
      <c r="U29" s="5">
        <f t="shared" si="6"/>
        <v>50894.928200000002</v>
      </c>
      <c r="V29" s="10">
        <f t="shared" si="12"/>
        <v>813752.07105714281</v>
      </c>
      <c r="W29" s="5">
        <v>2997</v>
      </c>
      <c r="X29">
        <v>0</v>
      </c>
      <c r="Y29" s="7">
        <v>0</v>
      </c>
      <c r="Z29" t="s">
        <v>17</v>
      </c>
      <c r="AA29" t="s">
        <v>18</v>
      </c>
      <c r="AB29" t="s">
        <v>23</v>
      </c>
      <c r="AC29" t="s">
        <v>20</v>
      </c>
      <c r="AD29" s="5">
        <v>0</v>
      </c>
      <c r="AE29" t="s">
        <v>21</v>
      </c>
      <c r="AF29" t="s">
        <v>66</v>
      </c>
      <c r="AG29" s="11">
        <v>0</v>
      </c>
      <c r="AH29">
        <v>0</v>
      </c>
    </row>
    <row r="30" spans="1:34" x14ac:dyDescent="0.25">
      <c r="A30" s="3">
        <v>45351</v>
      </c>
      <c r="B30" s="1">
        <v>34185000187011</v>
      </c>
      <c r="C30" s="5">
        <v>340000000</v>
      </c>
      <c r="D30">
        <v>240</v>
      </c>
      <c r="E30" s="3">
        <v>43318</v>
      </c>
      <c r="F30" s="1">
        <v>172.23333333333335</v>
      </c>
      <c r="G30" s="5">
        <v>242426450.41</v>
      </c>
      <c r="H30" s="5" t="s">
        <v>36</v>
      </c>
      <c r="I30" s="6">
        <v>43552</v>
      </c>
      <c r="J30" s="7">
        <f t="shared" si="0"/>
        <v>59.966666666666669</v>
      </c>
      <c r="K30" s="7">
        <f t="shared" si="11"/>
        <v>67.766666666666666</v>
      </c>
      <c r="L30" s="6">
        <v>30230</v>
      </c>
      <c r="M30" s="7">
        <f t="shared" si="2"/>
        <v>41.42739726027397</v>
      </c>
      <c r="N30" s="12">
        <v>3907000</v>
      </c>
      <c r="O30" s="6">
        <v>42537</v>
      </c>
      <c r="P30" s="8">
        <f t="shared" si="3"/>
        <v>2.1694444444444443</v>
      </c>
      <c r="Q30" s="8">
        <f t="shared" si="4"/>
        <v>2.8194444444444446</v>
      </c>
      <c r="R30" s="8" t="s">
        <v>59</v>
      </c>
      <c r="S30" s="9">
        <v>1.61E-2</v>
      </c>
      <c r="T30" s="5">
        <f t="shared" si="5"/>
        <v>1416666.6666666667</v>
      </c>
      <c r="U30" s="5">
        <f t="shared" si="6"/>
        <v>325255.48763341666</v>
      </c>
      <c r="V30" s="10">
        <f t="shared" ref="V30:V34" si="13">+T30+U30</f>
        <v>1741922.1543000834</v>
      </c>
      <c r="W30" s="5">
        <v>32423</v>
      </c>
      <c r="X30">
        <v>0</v>
      </c>
      <c r="Y30" s="7">
        <v>0</v>
      </c>
      <c r="Z30" t="s">
        <v>17</v>
      </c>
      <c r="AA30" t="s">
        <v>24</v>
      </c>
      <c r="AB30" t="s">
        <v>24</v>
      </c>
      <c r="AC30" t="s">
        <v>20</v>
      </c>
      <c r="AD30" s="5">
        <v>2424264.5</v>
      </c>
      <c r="AE30" t="s">
        <v>21</v>
      </c>
      <c r="AF30" t="s">
        <v>66</v>
      </c>
      <c r="AG30" s="11">
        <v>0</v>
      </c>
      <c r="AH30">
        <v>0</v>
      </c>
    </row>
    <row r="31" spans="1:34" x14ac:dyDescent="0.25">
      <c r="A31" s="3">
        <v>45351</v>
      </c>
      <c r="B31" s="1">
        <v>34185000187921</v>
      </c>
      <c r="C31" s="5">
        <v>504690000</v>
      </c>
      <c r="D31">
        <v>240</v>
      </c>
      <c r="E31" s="3">
        <v>43341</v>
      </c>
      <c r="F31" s="1">
        <v>173</v>
      </c>
      <c r="G31" s="5">
        <v>373622339</v>
      </c>
      <c r="H31" s="5" t="s">
        <v>35</v>
      </c>
      <c r="I31" s="6">
        <v>44578</v>
      </c>
      <c r="J31" s="7">
        <f t="shared" si="0"/>
        <v>25.766666666666666</v>
      </c>
      <c r="K31" s="7">
        <f t="shared" si="11"/>
        <v>67</v>
      </c>
      <c r="L31" s="6">
        <v>31724</v>
      </c>
      <c r="M31" s="7">
        <f t="shared" si="2"/>
        <v>37.334246575342469</v>
      </c>
      <c r="N31" s="12">
        <v>5890000</v>
      </c>
      <c r="O31" s="6">
        <v>42576</v>
      </c>
      <c r="P31" s="8">
        <f t="shared" si="3"/>
        <v>2.125</v>
      </c>
      <c r="Q31" s="8">
        <f t="shared" si="4"/>
        <v>5.5611111111111109</v>
      </c>
      <c r="R31" s="8" t="s">
        <v>49</v>
      </c>
      <c r="S31" s="9">
        <v>1.61E-2</v>
      </c>
      <c r="T31" s="5">
        <f t="shared" si="5"/>
        <v>2102875</v>
      </c>
      <c r="U31" s="5">
        <f t="shared" si="6"/>
        <v>501276.63815833331</v>
      </c>
      <c r="V31" s="10">
        <f t="shared" si="13"/>
        <v>2604151.6381583335</v>
      </c>
      <c r="W31" s="5">
        <v>50459</v>
      </c>
      <c r="X31">
        <v>0</v>
      </c>
      <c r="Y31" s="7">
        <v>0</v>
      </c>
      <c r="Z31" t="s">
        <v>17</v>
      </c>
      <c r="AA31" t="s">
        <v>24</v>
      </c>
      <c r="AB31" t="s">
        <v>24</v>
      </c>
      <c r="AC31" t="s">
        <v>20</v>
      </c>
      <c r="AD31" s="5">
        <v>3736223.39</v>
      </c>
      <c r="AE31" t="s">
        <v>21</v>
      </c>
      <c r="AF31" t="s">
        <v>66</v>
      </c>
      <c r="AG31" s="11">
        <v>0</v>
      </c>
      <c r="AH31">
        <v>0</v>
      </c>
    </row>
    <row r="32" spans="1:34" x14ac:dyDescent="0.25">
      <c r="A32" s="3">
        <v>45351</v>
      </c>
      <c r="B32" s="1">
        <v>34185050185161</v>
      </c>
      <c r="C32" s="5">
        <v>320000000</v>
      </c>
      <c r="D32">
        <v>240</v>
      </c>
      <c r="E32" s="3">
        <v>43193</v>
      </c>
      <c r="F32" s="1">
        <v>168.06666666666666</v>
      </c>
      <c r="G32" s="5">
        <v>203181819</v>
      </c>
      <c r="H32" s="5" t="s">
        <v>35</v>
      </c>
      <c r="I32" s="6">
        <v>43830</v>
      </c>
      <c r="J32" s="7">
        <f t="shared" si="0"/>
        <v>50.7</v>
      </c>
      <c r="K32" s="7">
        <f t="shared" si="11"/>
        <v>71.933333333333337</v>
      </c>
      <c r="L32" s="6">
        <v>33010</v>
      </c>
      <c r="M32" s="7">
        <f t="shared" si="2"/>
        <v>33.81095890410959</v>
      </c>
      <c r="N32" s="12">
        <v>3273000</v>
      </c>
      <c r="O32" s="6">
        <v>41663</v>
      </c>
      <c r="P32" s="8">
        <f t="shared" si="3"/>
        <v>4.25</v>
      </c>
      <c r="Q32" s="8">
        <f t="shared" si="4"/>
        <v>6.0194444444444448</v>
      </c>
      <c r="R32" s="8" t="s">
        <v>49</v>
      </c>
      <c r="S32" s="9">
        <v>1.61E-2</v>
      </c>
      <c r="T32" s="5">
        <f t="shared" si="5"/>
        <v>1333333.3333333333</v>
      </c>
      <c r="U32" s="5">
        <f t="shared" si="6"/>
        <v>272602.27382499998</v>
      </c>
      <c r="V32" s="10">
        <f t="shared" si="13"/>
        <v>1605935.6071583333</v>
      </c>
      <c r="W32" s="5">
        <v>27185</v>
      </c>
      <c r="X32">
        <v>0</v>
      </c>
      <c r="Y32" s="7">
        <v>0</v>
      </c>
      <c r="Z32" t="s">
        <v>17</v>
      </c>
      <c r="AA32" t="s">
        <v>24</v>
      </c>
      <c r="AB32" t="s">
        <v>24</v>
      </c>
      <c r="AC32" t="s">
        <v>20</v>
      </c>
      <c r="AD32" s="5">
        <v>2031818.19</v>
      </c>
      <c r="AE32" t="s">
        <v>21</v>
      </c>
      <c r="AF32" t="s">
        <v>66</v>
      </c>
      <c r="AG32" s="11">
        <v>0</v>
      </c>
      <c r="AH32">
        <v>0</v>
      </c>
    </row>
    <row r="33" spans="1:34" x14ac:dyDescent="0.25">
      <c r="A33" s="3">
        <v>45351</v>
      </c>
      <c r="B33" s="1">
        <v>34185200190771</v>
      </c>
      <c r="C33" s="5">
        <v>170000000</v>
      </c>
      <c r="D33">
        <v>240</v>
      </c>
      <c r="E33" s="3">
        <v>43714</v>
      </c>
      <c r="F33" s="1">
        <v>185.43333333333334</v>
      </c>
      <c r="G33" s="5">
        <v>116771585</v>
      </c>
      <c r="H33" s="5" t="s">
        <v>35</v>
      </c>
      <c r="I33" s="6">
        <v>43714</v>
      </c>
      <c r="J33" s="7">
        <f t="shared" si="0"/>
        <v>54.56666666666667</v>
      </c>
      <c r="K33" s="7">
        <f t="shared" si="11"/>
        <v>54.56666666666667</v>
      </c>
      <c r="L33" s="6">
        <v>29425</v>
      </c>
      <c r="M33" s="7">
        <f t="shared" si="2"/>
        <v>43.632876712328766</v>
      </c>
      <c r="N33" s="12">
        <v>0</v>
      </c>
      <c r="O33" s="6">
        <v>42633</v>
      </c>
      <c r="P33" s="8">
        <f t="shared" si="3"/>
        <v>3.0027777777777778</v>
      </c>
      <c r="Q33" s="8">
        <f t="shared" si="4"/>
        <v>3.0027777777777778</v>
      </c>
      <c r="R33" s="8" t="s">
        <v>49</v>
      </c>
      <c r="S33" s="9">
        <v>6.4899999999999999E-2</v>
      </c>
      <c r="T33" s="5">
        <f t="shared" si="5"/>
        <v>708333.33333333337</v>
      </c>
      <c r="U33" s="5">
        <f t="shared" si="6"/>
        <v>631539.65554166655</v>
      </c>
      <c r="V33" s="10">
        <f t="shared" si="13"/>
        <v>1339872.9888749998</v>
      </c>
      <c r="W33" s="5">
        <v>15617</v>
      </c>
      <c r="X33">
        <v>0</v>
      </c>
      <c r="Y33" s="7">
        <v>0</v>
      </c>
      <c r="Z33" t="s">
        <v>17</v>
      </c>
      <c r="AA33" t="s">
        <v>24</v>
      </c>
      <c r="AB33" t="s">
        <v>24</v>
      </c>
      <c r="AC33" t="s">
        <v>20</v>
      </c>
      <c r="AD33" s="5">
        <v>1167715.8500000001</v>
      </c>
      <c r="AE33" t="s">
        <v>21</v>
      </c>
      <c r="AF33" t="s">
        <v>66</v>
      </c>
      <c r="AG33" s="11">
        <v>0</v>
      </c>
      <c r="AH33">
        <v>0</v>
      </c>
    </row>
    <row r="34" spans="1:34" x14ac:dyDescent="0.25">
      <c r="A34" s="3">
        <v>45351</v>
      </c>
      <c r="B34" s="1">
        <v>34185200190851</v>
      </c>
      <c r="C34" s="5">
        <v>547000000</v>
      </c>
      <c r="D34">
        <v>240</v>
      </c>
      <c r="E34" s="3">
        <v>43446</v>
      </c>
      <c r="F34" s="1">
        <v>176.5</v>
      </c>
      <c r="G34" s="5">
        <v>357581880</v>
      </c>
      <c r="H34" s="5" t="s">
        <v>36</v>
      </c>
      <c r="I34" s="6">
        <v>43528</v>
      </c>
      <c r="J34" s="7">
        <f t="shared" ref="J34:J65" si="14">+_xlfn.DAYS(A34,I34)/30</f>
        <v>60.766666666666666</v>
      </c>
      <c r="K34" s="7">
        <f t="shared" si="11"/>
        <v>63.5</v>
      </c>
      <c r="L34" s="6">
        <v>27290</v>
      </c>
      <c r="M34" s="7">
        <f t="shared" ref="M34:M65" si="15">+_xlfn.DAYS(A34,L34)/365</f>
        <v>49.482191780821921</v>
      </c>
      <c r="N34" s="12">
        <v>5980000</v>
      </c>
      <c r="O34" s="6">
        <v>41571</v>
      </c>
      <c r="P34" s="8">
        <f t="shared" ref="P34:P65" si="16">+_xlfn.DAYS(E34,O34)/360</f>
        <v>5.208333333333333</v>
      </c>
      <c r="Q34" s="8">
        <f t="shared" ref="Q34:Q65" si="17">+_xlfn.DAYS(I34,O34)/360</f>
        <v>5.4361111111111109</v>
      </c>
      <c r="R34" s="8" t="s">
        <v>48</v>
      </c>
      <c r="S34" s="9">
        <v>1.61E-2</v>
      </c>
      <c r="T34" s="5">
        <f t="shared" ref="T34:T65" si="18">C34/D34</f>
        <v>2279166.6666666665</v>
      </c>
      <c r="U34" s="5">
        <f t="shared" ref="U34:U65" si="19">G34*S34/360*30</f>
        <v>479755.68900000001</v>
      </c>
      <c r="V34" s="10">
        <f t="shared" si="13"/>
        <v>2758922.3556666663</v>
      </c>
      <c r="W34" s="5">
        <v>69943</v>
      </c>
      <c r="X34">
        <v>0</v>
      </c>
      <c r="Y34" s="7">
        <v>0</v>
      </c>
      <c r="Z34" t="s">
        <v>17</v>
      </c>
      <c r="AA34" t="s">
        <v>24</v>
      </c>
      <c r="AB34" t="s">
        <v>24</v>
      </c>
      <c r="AC34" t="s">
        <v>20</v>
      </c>
      <c r="AD34" s="5">
        <v>3575818.8</v>
      </c>
      <c r="AE34" t="s">
        <v>21</v>
      </c>
      <c r="AF34" t="s">
        <v>66</v>
      </c>
      <c r="AG34" s="11">
        <v>0</v>
      </c>
      <c r="AH34">
        <v>0</v>
      </c>
    </row>
    <row r="35" spans="1:34" x14ac:dyDescent="0.25">
      <c r="A35" s="3">
        <v>45351</v>
      </c>
      <c r="B35" s="1">
        <v>34190110196671</v>
      </c>
      <c r="C35" s="5">
        <v>65691000</v>
      </c>
      <c r="D35">
        <v>84</v>
      </c>
      <c r="E35" s="3">
        <v>43769</v>
      </c>
      <c r="F35" s="1">
        <v>31.266666666666666</v>
      </c>
      <c r="G35" s="5">
        <v>9712676</v>
      </c>
      <c r="H35" s="5" t="s">
        <v>36</v>
      </c>
      <c r="I35" s="6">
        <v>44027</v>
      </c>
      <c r="J35" s="7">
        <f t="shared" si="14"/>
        <v>44.133333333333333</v>
      </c>
      <c r="K35" s="7">
        <f t="shared" si="11"/>
        <v>52.733333333333334</v>
      </c>
      <c r="L35" s="6">
        <v>25491</v>
      </c>
      <c r="M35" s="7">
        <f t="shared" si="15"/>
        <v>54.410958904109592</v>
      </c>
      <c r="N35" s="12">
        <v>1670000</v>
      </c>
      <c r="O35" s="6">
        <v>43276</v>
      </c>
      <c r="P35" s="8">
        <f t="shared" si="16"/>
        <v>1.3694444444444445</v>
      </c>
      <c r="Q35" s="8">
        <f t="shared" si="17"/>
        <v>2.0861111111111112</v>
      </c>
      <c r="R35" s="8" t="s">
        <v>55</v>
      </c>
      <c r="S35" s="9">
        <v>2.9600000000000001E-2</v>
      </c>
      <c r="T35" s="5">
        <f t="shared" si="18"/>
        <v>782035.71428571432</v>
      </c>
      <c r="U35" s="5">
        <f t="shared" si="19"/>
        <v>23957.934133333336</v>
      </c>
      <c r="V35" s="10">
        <f t="shared" ref="V35:V40" si="20">+T35+U35</f>
        <v>805993.64841904771</v>
      </c>
      <c r="W35" s="5">
        <v>1474</v>
      </c>
      <c r="X35">
        <v>1</v>
      </c>
      <c r="Y35">
        <v>10</v>
      </c>
      <c r="Z35" t="s">
        <v>17</v>
      </c>
      <c r="AA35" t="s">
        <v>18</v>
      </c>
      <c r="AB35" t="s">
        <v>23</v>
      </c>
      <c r="AC35" t="s">
        <v>25</v>
      </c>
      <c r="AD35" s="5">
        <v>0</v>
      </c>
      <c r="AE35" t="s">
        <v>21</v>
      </c>
      <c r="AF35" t="s">
        <v>67</v>
      </c>
      <c r="AG35" s="11">
        <v>4</v>
      </c>
      <c r="AH35">
        <v>3</v>
      </c>
    </row>
    <row r="36" spans="1:34" x14ac:dyDescent="0.25">
      <c r="A36" s="3">
        <v>45351</v>
      </c>
      <c r="B36" s="1">
        <v>34192050192181</v>
      </c>
      <c r="C36" s="5">
        <v>160000000</v>
      </c>
      <c r="D36">
        <v>240</v>
      </c>
      <c r="E36" s="3">
        <v>43636</v>
      </c>
      <c r="F36" s="1">
        <v>182.83333333333334</v>
      </c>
      <c r="G36" s="5">
        <v>122984484</v>
      </c>
      <c r="H36" s="5" t="s">
        <v>36</v>
      </c>
      <c r="I36" s="6">
        <v>45047</v>
      </c>
      <c r="J36" s="7">
        <f t="shared" si="14"/>
        <v>10.133333333333333</v>
      </c>
      <c r="K36" s="7">
        <f t="shared" si="11"/>
        <v>57.166666666666664</v>
      </c>
      <c r="L36" s="6">
        <v>28092</v>
      </c>
      <c r="M36" s="7">
        <f t="shared" si="15"/>
        <v>47.284931506849318</v>
      </c>
      <c r="N36" s="12">
        <v>847000</v>
      </c>
      <c r="O36" s="6">
        <v>40695</v>
      </c>
      <c r="P36" s="8">
        <f t="shared" si="16"/>
        <v>8.1694444444444443</v>
      </c>
      <c r="Q36" s="8">
        <f t="shared" si="17"/>
        <v>12.088888888888889</v>
      </c>
      <c r="R36" s="8" t="s">
        <v>54</v>
      </c>
      <c r="S36" s="9">
        <v>1.61E-2</v>
      </c>
      <c r="T36" s="5">
        <f t="shared" si="18"/>
        <v>666666.66666666663</v>
      </c>
      <c r="U36" s="5">
        <f t="shared" si="19"/>
        <v>165004.1827</v>
      </c>
      <c r="V36" s="10">
        <f t="shared" si="20"/>
        <v>831670.84936666663</v>
      </c>
      <c r="W36" s="5">
        <v>16462</v>
      </c>
      <c r="X36">
        <v>0</v>
      </c>
      <c r="Y36" s="7">
        <v>0</v>
      </c>
      <c r="Z36" t="s">
        <v>17</v>
      </c>
      <c r="AA36" t="s">
        <v>24</v>
      </c>
      <c r="AB36" t="s">
        <v>24</v>
      </c>
      <c r="AC36" t="s">
        <v>20</v>
      </c>
      <c r="AD36" s="5">
        <v>1229844.8400000001</v>
      </c>
      <c r="AE36" t="s">
        <v>21</v>
      </c>
      <c r="AF36" t="s">
        <v>66</v>
      </c>
      <c r="AG36" s="11">
        <v>0</v>
      </c>
      <c r="AH36">
        <v>0</v>
      </c>
    </row>
    <row r="37" spans="1:34" x14ac:dyDescent="0.25">
      <c r="A37" s="3">
        <v>45351</v>
      </c>
      <c r="B37" s="1">
        <v>34193400192221</v>
      </c>
      <c r="C37" s="5">
        <v>87741000</v>
      </c>
      <c r="D37">
        <v>84</v>
      </c>
      <c r="E37" s="3">
        <v>43517</v>
      </c>
      <c r="F37" s="1">
        <v>22.866666666666667</v>
      </c>
      <c r="G37" s="5">
        <v>9694398</v>
      </c>
      <c r="H37" s="5" t="s">
        <v>37</v>
      </c>
      <c r="I37" s="6">
        <v>45139</v>
      </c>
      <c r="J37" s="7">
        <f t="shared" si="14"/>
        <v>7.0666666666666664</v>
      </c>
      <c r="K37" s="7">
        <f t="shared" si="11"/>
        <v>61.133333333333333</v>
      </c>
      <c r="L37" s="6">
        <v>22239</v>
      </c>
      <c r="M37" s="7">
        <f t="shared" si="15"/>
        <v>63.320547945205476</v>
      </c>
      <c r="N37" s="12">
        <v>2076000</v>
      </c>
      <c r="O37" s="6">
        <v>34425</v>
      </c>
      <c r="P37" s="8">
        <f t="shared" si="16"/>
        <v>25.255555555555556</v>
      </c>
      <c r="Q37" s="8">
        <f t="shared" si="17"/>
        <v>29.761111111111113</v>
      </c>
      <c r="R37" s="8" t="s">
        <v>55</v>
      </c>
      <c r="S37" s="9">
        <v>2.9600000000000001E-2</v>
      </c>
      <c r="T37" s="5">
        <f t="shared" si="18"/>
        <v>1044535.7142857143</v>
      </c>
      <c r="U37" s="5">
        <f t="shared" si="19"/>
        <v>23912.848400000003</v>
      </c>
      <c r="V37" s="10">
        <f t="shared" si="20"/>
        <v>1068448.5626857143</v>
      </c>
      <c r="W37" s="5">
        <v>0</v>
      </c>
      <c r="X37">
        <v>0</v>
      </c>
      <c r="Y37" s="7">
        <v>0</v>
      </c>
      <c r="Z37" t="s">
        <v>17</v>
      </c>
      <c r="AA37" t="s">
        <v>18</v>
      </c>
      <c r="AB37" t="s">
        <v>23</v>
      </c>
      <c r="AC37" t="s">
        <v>20</v>
      </c>
      <c r="AD37" s="5">
        <v>0</v>
      </c>
      <c r="AE37" t="s">
        <v>21</v>
      </c>
      <c r="AF37" t="s">
        <v>66</v>
      </c>
      <c r="AG37" s="11">
        <v>0</v>
      </c>
      <c r="AH37">
        <v>0</v>
      </c>
    </row>
    <row r="38" spans="1:34" x14ac:dyDescent="0.25">
      <c r="A38" s="3">
        <v>45351</v>
      </c>
      <c r="B38" s="1">
        <v>34194550193301</v>
      </c>
      <c r="C38" s="5">
        <v>451936000</v>
      </c>
      <c r="D38">
        <v>240</v>
      </c>
      <c r="E38" s="3">
        <v>43651</v>
      </c>
      <c r="F38" s="1">
        <v>183.33333333333334</v>
      </c>
      <c r="G38" s="5">
        <v>358142550</v>
      </c>
      <c r="H38" s="5" t="s">
        <v>35</v>
      </c>
      <c r="I38" s="6">
        <v>45147</v>
      </c>
      <c r="J38" s="7">
        <f t="shared" si="14"/>
        <v>6.8</v>
      </c>
      <c r="K38" s="7">
        <f t="shared" si="11"/>
        <v>56.666666666666664</v>
      </c>
      <c r="L38" s="6">
        <v>29708</v>
      </c>
      <c r="M38" s="7">
        <f t="shared" si="15"/>
        <v>42.857534246575341</v>
      </c>
      <c r="N38" s="12">
        <v>432000</v>
      </c>
      <c r="O38" s="6">
        <v>42394</v>
      </c>
      <c r="P38" s="8">
        <f t="shared" si="16"/>
        <v>3.4916666666666667</v>
      </c>
      <c r="Q38" s="8">
        <f t="shared" si="17"/>
        <v>7.6472222222222221</v>
      </c>
      <c r="R38" s="8" t="s">
        <v>49</v>
      </c>
      <c r="S38" s="9">
        <v>1.61E-2</v>
      </c>
      <c r="T38" s="5">
        <f t="shared" si="18"/>
        <v>1883066.6666666667</v>
      </c>
      <c r="U38" s="5">
        <f t="shared" si="19"/>
        <v>480507.92125000001</v>
      </c>
      <c r="V38" s="10">
        <f t="shared" si="20"/>
        <v>2363574.5879166666</v>
      </c>
      <c r="W38" s="5">
        <v>47939</v>
      </c>
      <c r="X38">
        <v>0</v>
      </c>
      <c r="Y38" s="7">
        <v>0</v>
      </c>
      <c r="Z38" t="s">
        <v>17</v>
      </c>
      <c r="AA38" t="s">
        <v>24</v>
      </c>
      <c r="AB38" t="s">
        <v>24</v>
      </c>
      <c r="AC38" t="s">
        <v>20</v>
      </c>
      <c r="AD38" s="5">
        <v>3581425.5</v>
      </c>
      <c r="AE38" t="s">
        <v>21</v>
      </c>
      <c r="AF38" t="s">
        <v>66</v>
      </c>
      <c r="AG38" s="11">
        <v>0</v>
      </c>
      <c r="AH38">
        <v>0</v>
      </c>
    </row>
    <row r="39" spans="1:34" x14ac:dyDescent="0.25">
      <c r="A39" s="3">
        <v>45351</v>
      </c>
      <c r="B39" s="1">
        <v>34203000200101</v>
      </c>
      <c r="C39" s="5">
        <v>400000000</v>
      </c>
      <c r="D39">
        <v>240</v>
      </c>
      <c r="E39" s="3">
        <v>43895</v>
      </c>
      <c r="F39" s="1">
        <v>191.46666666666667</v>
      </c>
      <c r="G39" s="5">
        <v>326769630</v>
      </c>
      <c r="H39" s="5" t="s">
        <v>35</v>
      </c>
      <c r="I39" s="6">
        <v>44653</v>
      </c>
      <c r="J39" s="7">
        <f t="shared" si="14"/>
        <v>23.266666666666666</v>
      </c>
      <c r="K39" s="7">
        <f t="shared" si="11"/>
        <v>48.533333333333331</v>
      </c>
      <c r="L39" s="6">
        <v>31486</v>
      </c>
      <c r="M39" s="7">
        <f t="shared" si="15"/>
        <v>37.986301369863014</v>
      </c>
      <c r="N39" s="12">
        <v>154000</v>
      </c>
      <c r="O39" s="6">
        <v>42359</v>
      </c>
      <c r="P39" s="8">
        <f t="shared" si="16"/>
        <v>4.2666666666666666</v>
      </c>
      <c r="Q39" s="8">
        <f t="shared" si="17"/>
        <v>6.3722222222222218</v>
      </c>
      <c r="R39" s="8" t="s">
        <v>49</v>
      </c>
      <c r="S39" s="9">
        <v>1.61E-2</v>
      </c>
      <c r="T39" s="5">
        <f t="shared" si="18"/>
        <v>1666666.6666666667</v>
      </c>
      <c r="U39" s="5">
        <f t="shared" si="19"/>
        <v>438415.92024999997</v>
      </c>
      <c r="V39" s="10">
        <f t="shared" si="20"/>
        <v>2105082.5869166665</v>
      </c>
      <c r="W39" s="5">
        <v>44155</v>
      </c>
      <c r="X39">
        <v>0</v>
      </c>
      <c r="Y39" s="7">
        <v>0</v>
      </c>
      <c r="Z39" t="s">
        <v>17</v>
      </c>
      <c r="AA39" t="s">
        <v>24</v>
      </c>
      <c r="AB39" t="s">
        <v>24</v>
      </c>
      <c r="AC39" t="s">
        <v>20</v>
      </c>
      <c r="AD39" s="5">
        <v>3267696.3</v>
      </c>
      <c r="AE39" t="s">
        <v>21</v>
      </c>
      <c r="AF39" t="s">
        <v>66</v>
      </c>
      <c r="AG39" s="11">
        <v>0</v>
      </c>
      <c r="AH39">
        <v>0</v>
      </c>
    </row>
    <row r="40" spans="1:34" x14ac:dyDescent="0.25">
      <c r="A40" s="3">
        <v>45351</v>
      </c>
      <c r="B40" s="1">
        <v>34203300203451</v>
      </c>
      <c r="C40" s="5">
        <v>544000000</v>
      </c>
      <c r="D40">
        <v>240</v>
      </c>
      <c r="E40" s="3">
        <v>44111</v>
      </c>
      <c r="F40" s="1">
        <v>198.66666666666666</v>
      </c>
      <c r="G40" s="5">
        <v>457682480</v>
      </c>
      <c r="H40" s="5" t="s">
        <v>36</v>
      </c>
      <c r="I40" s="6">
        <v>44228</v>
      </c>
      <c r="J40" s="7">
        <f t="shared" si="14"/>
        <v>37.43333333333333</v>
      </c>
      <c r="K40" s="7">
        <f t="shared" si="11"/>
        <v>41.333333333333336</v>
      </c>
      <c r="L40" s="6">
        <v>31506</v>
      </c>
      <c r="M40" s="7">
        <f t="shared" si="15"/>
        <v>37.93150684931507</v>
      </c>
      <c r="N40" s="12">
        <v>0</v>
      </c>
      <c r="O40" s="6">
        <v>43299</v>
      </c>
      <c r="P40" s="8">
        <f t="shared" si="16"/>
        <v>2.2555555555555555</v>
      </c>
      <c r="Q40" s="8">
        <f t="shared" si="17"/>
        <v>2.5805555555555557</v>
      </c>
      <c r="R40" s="8" t="s">
        <v>49</v>
      </c>
      <c r="S40" s="9">
        <v>1.61E-2</v>
      </c>
      <c r="T40" s="5">
        <f t="shared" si="18"/>
        <v>2266666.6666666665</v>
      </c>
      <c r="U40" s="5">
        <f t="shared" si="19"/>
        <v>614057.32733333332</v>
      </c>
      <c r="V40" s="10">
        <f t="shared" si="20"/>
        <v>2880723.9939999999</v>
      </c>
      <c r="W40" s="5">
        <v>61620</v>
      </c>
      <c r="X40">
        <v>0</v>
      </c>
      <c r="Y40" s="7">
        <v>0</v>
      </c>
      <c r="Z40" t="s">
        <v>17</v>
      </c>
      <c r="AA40" t="s">
        <v>24</v>
      </c>
      <c r="AB40" t="s">
        <v>24</v>
      </c>
      <c r="AC40" t="s">
        <v>20</v>
      </c>
      <c r="AD40" s="5">
        <v>4576824.8</v>
      </c>
      <c r="AE40" t="s">
        <v>21</v>
      </c>
      <c r="AF40" t="s">
        <v>66</v>
      </c>
      <c r="AG40" s="11">
        <v>0</v>
      </c>
      <c r="AH40">
        <v>0</v>
      </c>
    </row>
    <row r="41" spans="1:34" x14ac:dyDescent="0.25">
      <c r="A41" s="3">
        <v>45351</v>
      </c>
      <c r="B41" s="1">
        <v>34203450201081</v>
      </c>
      <c r="C41" s="5">
        <v>305000000</v>
      </c>
      <c r="D41">
        <v>240</v>
      </c>
      <c r="E41" s="3">
        <v>44028</v>
      </c>
      <c r="F41" s="1">
        <v>195.9</v>
      </c>
      <c r="G41" s="5">
        <v>250354177</v>
      </c>
      <c r="H41" s="5" t="s">
        <v>35</v>
      </c>
      <c r="I41" s="6">
        <v>44159</v>
      </c>
      <c r="J41" s="7">
        <f t="shared" si="14"/>
        <v>39.733333333333334</v>
      </c>
      <c r="K41" s="7">
        <f t="shared" si="11"/>
        <v>44.1</v>
      </c>
      <c r="L41" s="6">
        <v>33648</v>
      </c>
      <c r="M41" s="7">
        <f t="shared" si="15"/>
        <v>32.063013698630137</v>
      </c>
      <c r="N41" s="12">
        <v>175000</v>
      </c>
      <c r="O41" s="6">
        <v>42871</v>
      </c>
      <c r="P41" s="8">
        <f t="shared" si="16"/>
        <v>3.213888888888889</v>
      </c>
      <c r="Q41" s="8">
        <f t="shared" si="17"/>
        <v>3.5777777777777779</v>
      </c>
      <c r="R41" s="8" t="s">
        <v>49</v>
      </c>
      <c r="S41" s="9">
        <v>1.61E-2</v>
      </c>
      <c r="T41" s="5">
        <f t="shared" si="18"/>
        <v>1270833.3333333333</v>
      </c>
      <c r="U41" s="5">
        <f t="shared" si="19"/>
        <v>335891.85414166667</v>
      </c>
      <c r="V41" s="10">
        <f t="shared" ref="V41:V47" si="21">+T41+U41</f>
        <v>1606725.187475</v>
      </c>
      <c r="W41" s="5">
        <v>33500</v>
      </c>
      <c r="X41">
        <v>0</v>
      </c>
      <c r="Y41" s="7">
        <v>0</v>
      </c>
      <c r="Z41" t="s">
        <v>17</v>
      </c>
      <c r="AA41" t="s">
        <v>24</v>
      </c>
      <c r="AB41" t="s">
        <v>24</v>
      </c>
      <c r="AC41" t="s">
        <v>20</v>
      </c>
      <c r="AD41" s="5">
        <v>2503541.77</v>
      </c>
      <c r="AE41" t="s">
        <v>21</v>
      </c>
      <c r="AF41" t="s">
        <v>66</v>
      </c>
      <c r="AG41" s="11">
        <v>0</v>
      </c>
      <c r="AH41">
        <v>0</v>
      </c>
    </row>
    <row r="42" spans="1:34" x14ac:dyDescent="0.25">
      <c r="A42" s="3">
        <v>45351</v>
      </c>
      <c r="B42" s="1">
        <v>34204000201751</v>
      </c>
      <c r="C42" s="5">
        <v>506000000</v>
      </c>
      <c r="D42">
        <v>240</v>
      </c>
      <c r="E42" s="3">
        <v>43987</v>
      </c>
      <c r="F42" s="1">
        <v>194.53333333333333</v>
      </c>
      <c r="G42" s="5">
        <v>414673709</v>
      </c>
      <c r="H42" s="5" t="s">
        <v>35</v>
      </c>
      <c r="I42" s="6">
        <v>44106</v>
      </c>
      <c r="J42" s="7">
        <f t="shared" si="14"/>
        <v>41.5</v>
      </c>
      <c r="K42" s="7">
        <f t="shared" si="11"/>
        <v>45.466666666666669</v>
      </c>
      <c r="L42" s="6">
        <v>32749</v>
      </c>
      <c r="M42" s="7">
        <f t="shared" si="15"/>
        <v>34.526027397260272</v>
      </c>
      <c r="N42" s="12">
        <v>649000</v>
      </c>
      <c r="O42" s="6">
        <v>41122</v>
      </c>
      <c r="P42" s="8">
        <f t="shared" si="16"/>
        <v>7.958333333333333</v>
      </c>
      <c r="Q42" s="8">
        <f t="shared" si="17"/>
        <v>8.2888888888888896</v>
      </c>
      <c r="R42" s="8" t="s">
        <v>49</v>
      </c>
      <c r="S42" s="9">
        <v>1.61E-2</v>
      </c>
      <c r="T42" s="5">
        <f t="shared" si="18"/>
        <v>2108333.3333333335</v>
      </c>
      <c r="U42" s="5">
        <f t="shared" si="19"/>
        <v>556353.89290833334</v>
      </c>
      <c r="V42" s="10">
        <f t="shared" si="21"/>
        <v>2664687.2262416668</v>
      </c>
      <c r="W42" s="5">
        <v>55459</v>
      </c>
      <c r="X42">
        <v>0</v>
      </c>
      <c r="Y42" s="7">
        <v>0</v>
      </c>
      <c r="Z42" t="s">
        <v>17</v>
      </c>
      <c r="AA42" t="s">
        <v>24</v>
      </c>
      <c r="AB42" t="s">
        <v>24</v>
      </c>
      <c r="AC42" t="s">
        <v>20</v>
      </c>
      <c r="AD42" s="5">
        <v>4146737.09</v>
      </c>
      <c r="AE42" t="s">
        <v>21</v>
      </c>
      <c r="AF42" t="s">
        <v>66</v>
      </c>
      <c r="AG42" s="11">
        <v>0</v>
      </c>
      <c r="AH42">
        <v>0</v>
      </c>
    </row>
    <row r="43" spans="1:34" x14ac:dyDescent="0.25">
      <c r="A43" s="3">
        <v>45351</v>
      </c>
      <c r="B43" s="1">
        <v>34204000205971</v>
      </c>
      <c r="C43" s="5">
        <v>465000000</v>
      </c>
      <c r="D43">
        <v>240</v>
      </c>
      <c r="E43" s="3">
        <v>44181</v>
      </c>
      <c r="F43" s="1">
        <v>201</v>
      </c>
      <c r="G43" s="5">
        <v>391768966</v>
      </c>
      <c r="H43" s="5" t="s">
        <v>35</v>
      </c>
      <c r="I43" s="6">
        <v>45077</v>
      </c>
      <c r="J43" s="7">
        <f t="shared" si="14"/>
        <v>9.1333333333333329</v>
      </c>
      <c r="K43" s="7">
        <f t="shared" si="11"/>
        <v>39</v>
      </c>
      <c r="L43" s="6">
        <v>32288</v>
      </c>
      <c r="M43" s="7">
        <f t="shared" si="15"/>
        <v>35.789041095890411</v>
      </c>
      <c r="N43" s="12">
        <v>2733000</v>
      </c>
      <c r="O43" s="6">
        <v>43378</v>
      </c>
      <c r="P43" s="8">
        <f t="shared" si="16"/>
        <v>2.2305555555555556</v>
      </c>
      <c r="Q43" s="8">
        <f t="shared" si="17"/>
        <v>4.7194444444444441</v>
      </c>
      <c r="R43" s="8" t="s">
        <v>49</v>
      </c>
      <c r="S43" s="9">
        <v>1.61E-2</v>
      </c>
      <c r="T43" s="5">
        <f t="shared" si="18"/>
        <v>1937500</v>
      </c>
      <c r="U43" s="5">
        <f t="shared" si="19"/>
        <v>525623.36271666666</v>
      </c>
      <c r="V43" s="10">
        <f t="shared" si="21"/>
        <v>2463123.3627166664</v>
      </c>
      <c r="W43" s="5">
        <v>52522</v>
      </c>
      <c r="X43">
        <v>0</v>
      </c>
      <c r="Y43" s="7">
        <v>0</v>
      </c>
      <c r="Z43" t="s">
        <v>17</v>
      </c>
      <c r="AA43" t="s">
        <v>24</v>
      </c>
      <c r="AB43" t="s">
        <v>24</v>
      </c>
      <c r="AC43" t="s">
        <v>20</v>
      </c>
      <c r="AD43" s="5">
        <v>3917689.66</v>
      </c>
      <c r="AE43" t="s">
        <v>21</v>
      </c>
      <c r="AF43" t="s">
        <v>66</v>
      </c>
      <c r="AG43" s="11">
        <v>0</v>
      </c>
      <c r="AH43">
        <v>0</v>
      </c>
    </row>
    <row r="44" spans="1:34" x14ac:dyDescent="0.25">
      <c r="A44" s="3">
        <v>45351</v>
      </c>
      <c r="B44" s="1">
        <v>34204600206101</v>
      </c>
      <c r="C44" s="5">
        <v>706500000</v>
      </c>
      <c r="D44">
        <v>240</v>
      </c>
      <c r="E44" s="3">
        <v>44181</v>
      </c>
      <c r="F44" s="1">
        <v>201</v>
      </c>
      <c r="G44" s="5">
        <v>595574669</v>
      </c>
      <c r="H44" s="5" t="s">
        <v>35</v>
      </c>
      <c r="I44" s="6">
        <v>44554</v>
      </c>
      <c r="J44" s="7">
        <f t="shared" si="14"/>
        <v>26.566666666666666</v>
      </c>
      <c r="K44" s="7">
        <f t="shared" si="11"/>
        <v>39</v>
      </c>
      <c r="L44" s="6">
        <v>27634</v>
      </c>
      <c r="M44" s="7">
        <f t="shared" si="15"/>
        <v>48.539726027397258</v>
      </c>
      <c r="N44" s="12">
        <v>14913000</v>
      </c>
      <c r="O44" s="6">
        <v>43444</v>
      </c>
      <c r="P44" s="8">
        <f t="shared" si="16"/>
        <v>2.0472222222222221</v>
      </c>
      <c r="Q44" s="8">
        <f t="shared" si="17"/>
        <v>3.0833333333333335</v>
      </c>
      <c r="R44" s="8" t="s">
        <v>48</v>
      </c>
      <c r="S44" s="9">
        <v>1.61E-2</v>
      </c>
      <c r="T44" s="5">
        <f t="shared" si="18"/>
        <v>2943750</v>
      </c>
      <c r="U44" s="5">
        <f t="shared" si="19"/>
        <v>799062.68090833339</v>
      </c>
      <c r="V44" s="10">
        <f t="shared" si="21"/>
        <v>3742812.6809083335</v>
      </c>
      <c r="W44" s="5">
        <v>698360</v>
      </c>
      <c r="X44">
        <v>0</v>
      </c>
      <c r="Y44" s="7">
        <v>0</v>
      </c>
      <c r="Z44" t="s">
        <v>17</v>
      </c>
      <c r="AA44" t="s">
        <v>24</v>
      </c>
      <c r="AB44" t="s">
        <v>24</v>
      </c>
      <c r="AC44" t="s">
        <v>20</v>
      </c>
      <c r="AD44" s="5">
        <v>5955746.6900000004</v>
      </c>
      <c r="AE44" t="s">
        <v>21</v>
      </c>
      <c r="AF44" t="s">
        <v>66</v>
      </c>
      <c r="AG44" s="11">
        <v>0</v>
      </c>
      <c r="AH44">
        <v>0</v>
      </c>
    </row>
    <row r="45" spans="1:34" x14ac:dyDescent="0.25">
      <c r="A45" s="3">
        <v>45351</v>
      </c>
      <c r="B45" s="1">
        <v>34204710205421</v>
      </c>
      <c r="C45" s="5">
        <v>350000000</v>
      </c>
      <c r="D45">
        <v>240</v>
      </c>
      <c r="E45" s="3">
        <v>44407</v>
      </c>
      <c r="F45" s="1">
        <v>208.53333333333333</v>
      </c>
      <c r="G45" s="5">
        <v>307547660</v>
      </c>
      <c r="H45" s="5" t="s">
        <v>35</v>
      </c>
      <c r="I45" s="6">
        <v>44505</v>
      </c>
      <c r="J45" s="7">
        <f t="shared" si="14"/>
        <v>28.2</v>
      </c>
      <c r="K45" s="7">
        <f t="shared" si="11"/>
        <v>31.466666666666665</v>
      </c>
      <c r="L45" s="6">
        <v>33198</v>
      </c>
      <c r="M45" s="7">
        <f t="shared" si="15"/>
        <v>33.295890410958904</v>
      </c>
      <c r="N45" s="12">
        <v>5402000</v>
      </c>
      <c r="O45" s="6">
        <v>43299</v>
      </c>
      <c r="P45" s="8">
        <f t="shared" si="16"/>
        <v>3.0777777777777779</v>
      </c>
      <c r="Q45" s="8">
        <f t="shared" si="17"/>
        <v>3.35</v>
      </c>
      <c r="R45" s="8" t="s">
        <v>49</v>
      </c>
      <c r="S45" s="9">
        <v>1.61E-2</v>
      </c>
      <c r="T45" s="5">
        <f t="shared" si="18"/>
        <v>1458333.3333333333</v>
      </c>
      <c r="U45" s="5">
        <f t="shared" si="19"/>
        <v>412626.44383333338</v>
      </c>
      <c r="V45" s="10">
        <f t="shared" si="21"/>
        <v>1870959.7771666667</v>
      </c>
      <c r="W45" s="5">
        <v>82827</v>
      </c>
      <c r="X45">
        <v>1</v>
      </c>
      <c r="Y45">
        <v>10</v>
      </c>
      <c r="Z45" t="s">
        <v>17</v>
      </c>
      <c r="AA45" t="s">
        <v>24</v>
      </c>
      <c r="AB45" t="s">
        <v>24</v>
      </c>
      <c r="AC45" t="s">
        <v>25</v>
      </c>
      <c r="AD45" s="5">
        <v>3075476.6</v>
      </c>
      <c r="AE45" t="s">
        <v>21</v>
      </c>
      <c r="AF45" t="s">
        <v>67</v>
      </c>
      <c r="AG45" s="11">
        <v>3</v>
      </c>
      <c r="AH45">
        <v>1</v>
      </c>
    </row>
    <row r="46" spans="1:34" x14ac:dyDescent="0.25">
      <c r="A46" s="3">
        <v>45351</v>
      </c>
      <c r="B46" s="1">
        <v>34204910204231</v>
      </c>
      <c r="C46" s="5">
        <v>352352414</v>
      </c>
      <c r="D46">
        <v>240</v>
      </c>
      <c r="E46" s="3">
        <v>44154</v>
      </c>
      <c r="F46" s="1">
        <v>200.1</v>
      </c>
      <c r="G46" s="5">
        <v>296548784</v>
      </c>
      <c r="H46" s="5" t="s">
        <v>35</v>
      </c>
      <c r="I46" s="6">
        <v>45247</v>
      </c>
      <c r="J46" s="7">
        <f t="shared" si="14"/>
        <v>3.4666666666666668</v>
      </c>
      <c r="K46" s="7">
        <f t="shared" si="11"/>
        <v>39.9</v>
      </c>
      <c r="L46" s="6">
        <v>32374</v>
      </c>
      <c r="M46" s="7">
        <f t="shared" si="15"/>
        <v>35.553424657534244</v>
      </c>
      <c r="N46" s="12">
        <v>590000</v>
      </c>
      <c r="O46" s="6">
        <v>43378</v>
      </c>
      <c r="P46" s="8">
        <f t="shared" si="16"/>
        <v>2.1555555555555554</v>
      </c>
      <c r="Q46" s="8">
        <f t="shared" si="17"/>
        <v>5.1916666666666664</v>
      </c>
      <c r="R46" s="8" t="s">
        <v>49</v>
      </c>
      <c r="S46" s="9">
        <v>1.61E-2</v>
      </c>
      <c r="T46" s="5">
        <f t="shared" si="18"/>
        <v>1468135.0583333333</v>
      </c>
      <c r="U46" s="5">
        <f t="shared" si="19"/>
        <v>397869.6185333333</v>
      </c>
      <c r="V46" s="10">
        <f t="shared" si="21"/>
        <v>1866004.6768666666</v>
      </c>
      <c r="W46" s="5">
        <v>39736</v>
      </c>
      <c r="X46">
        <v>0</v>
      </c>
      <c r="Y46" s="7">
        <v>0</v>
      </c>
      <c r="Z46" t="s">
        <v>17</v>
      </c>
      <c r="AA46" t="s">
        <v>24</v>
      </c>
      <c r="AB46" t="s">
        <v>24</v>
      </c>
      <c r="AC46" t="s">
        <v>20</v>
      </c>
      <c r="AD46" s="5">
        <v>2965487.84</v>
      </c>
      <c r="AE46" t="s">
        <v>21</v>
      </c>
      <c r="AF46" t="s">
        <v>66</v>
      </c>
      <c r="AG46" s="11">
        <v>0</v>
      </c>
      <c r="AH46">
        <v>0</v>
      </c>
    </row>
    <row r="47" spans="1:34" x14ac:dyDescent="0.25">
      <c r="A47" s="3">
        <v>45351</v>
      </c>
      <c r="B47" s="1">
        <v>34205000203561</v>
      </c>
      <c r="C47" s="5">
        <v>400000000</v>
      </c>
      <c r="D47">
        <v>240</v>
      </c>
      <c r="E47" s="3">
        <v>44120</v>
      </c>
      <c r="F47" s="1">
        <v>198.96666666666667</v>
      </c>
      <c r="G47" s="5">
        <v>339282263</v>
      </c>
      <c r="H47" s="5" t="s">
        <v>35</v>
      </c>
      <c r="I47" s="6">
        <v>44805</v>
      </c>
      <c r="J47" s="7">
        <f t="shared" si="14"/>
        <v>18.2</v>
      </c>
      <c r="K47" s="7">
        <f t="shared" si="11"/>
        <v>41.033333333333331</v>
      </c>
      <c r="L47" s="6">
        <v>31876</v>
      </c>
      <c r="M47" s="7">
        <f t="shared" si="15"/>
        <v>36.917808219178085</v>
      </c>
      <c r="N47" s="12">
        <v>3801000</v>
      </c>
      <c r="O47" s="6">
        <v>42970</v>
      </c>
      <c r="P47" s="8">
        <f t="shared" si="16"/>
        <v>3.1944444444444446</v>
      </c>
      <c r="Q47" s="8">
        <f t="shared" si="17"/>
        <v>5.0972222222222223</v>
      </c>
      <c r="R47" s="8" t="s">
        <v>49</v>
      </c>
      <c r="S47" s="9">
        <v>1.61E-2</v>
      </c>
      <c r="T47" s="5">
        <f t="shared" si="18"/>
        <v>1666666.6666666667</v>
      </c>
      <c r="U47" s="5">
        <f t="shared" si="19"/>
        <v>455203.7028583333</v>
      </c>
      <c r="V47" s="10">
        <f t="shared" si="21"/>
        <v>2121870.369525</v>
      </c>
      <c r="W47" s="5">
        <v>539562</v>
      </c>
      <c r="X47">
        <v>0</v>
      </c>
      <c r="Y47" s="7">
        <v>0</v>
      </c>
      <c r="Z47" t="s">
        <v>17</v>
      </c>
      <c r="AA47" t="s">
        <v>24</v>
      </c>
      <c r="AB47" t="s">
        <v>24</v>
      </c>
      <c r="AC47" t="s">
        <v>20</v>
      </c>
      <c r="AD47" s="5">
        <v>3392822.63</v>
      </c>
      <c r="AE47" t="s">
        <v>21</v>
      </c>
      <c r="AF47" t="s">
        <v>66</v>
      </c>
      <c r="AG47" s="11">
        <v>0</v>
      </c>
      <c r="AH47">
        <v>0</v>
      </c>
    </row>
    <row r="48" spans="1:34" x14ac:dyDescent="0.25">
      <c r="A48" s="3">
        <v>45351</v>
      </c>
      <c r="B48" s="1">
        <v>34206200202371</v>
      </c>
      <c r="C48" s="5">
        <v>845000000</v>
      </c>
      <c r="D48">
        <v>240</v>
      </c>
      <c r="E48" s="3">
        <v>44083</v>
      </c>
      <c r="F48" s="1">
        <v>197.73333333333335</v>
      </c>
      <c r="G48" s="5">
        <v>694634779.98000002</v>
      </c>
      <c r="H48" s="5" t="s">
        <v>35</v>
      </c>
      <c r="I48" s="6">
        <v>44806</v>
      </c>
      <c r="J48" s="7">
        <f t="shared" si="14"/>
        <v>18.166666666666668</v>
      </c>
      <c r="K48" s="7">
        <f t="shared" si="11"/>
        <v>42.266666666666666</v>
      </c>
      <c r="L48" s="6">
        <v>29143</v>
      </c>
      <c r="M48" s="7">
        <f t="shared" si="15"/>
        <v>44.405479452054792</v>
      </c>
      <c r="N48" s="12">
        <v>1897000</v>
      </c>
      <c r="O48" s="6">
        <v>42887</v>
      </c>
      <c r="P48" s="8">
        <f t="shared" si="16"/>
        <v>3.3222222222222224</v>
      </c>
      <c r="Q48" s="8">
        <f t="shared" si="17"/>
        <v>5.3305555555555557</v>
      </c>
      <c r="R48" s="8" t="s">
        <v>55</v>
      </c>
      <c r="S48" s="9">
        <v>1.61E-2</v>
      </c>
      <c r="T48" s="5">
        <f t="shared" si="18"/>
        <v>3520833.3333333335</v>
      </c>
      <c r="U48" s="5">
        <f t="shared" si="19"/>
        <v>931968.3298065</v>
      </c>
      <c r="V48" s="10">
        <f t="shared" ref="V48:V52" si="22">+T48+U48</f>
        <v>4452801.6631398331</v>
      </c>
      <c r="W48" s="5">
        <v>93077</v>
      </c>
      <c r="X48">
        <v>0</v>
      </c>
      <c r="Y48" s="7">
        <v>0</v>
      </c>
      <c r="Z48" t="s">
        <v>17</v>
      </c>
      <c r="AA48" t="s">
        <v>24</v>
      </c>
      <c r="AB48" t="s">
        <v>24</v>
      </c>
      <c r="AC48" t="s">
        <v>20</v>
      </c>
      <c r="AD48" s="5">
        <v>6946347.7999999998</v>
      </c>
      <c r="AE48" t="s">
        <v>21</v>
      </c>
      <c r="AF48" t="s">
        <v>66</v>
      </c>
      <c r="AG48" s="11">
        <v>0</v>
      </c>
      <c r="AH48">
        <v>0</v>
      </c>
    </row>
    <row r="49" spans="1:34" x14ac:dyDescent="0.25">
      <c r="A49" s="3">
        <v>45351</v>
      </c>
      <c r="B49" s="1">
        <v>34211000207211</v>
      </c>
      <c r="C49" s="5">
        <v>804822235</v>
      </c>
      <c r="D49">
        <v>240</v>
      </c>
      <c r="E49" s="3">
        <v>44236</v>
      </c>
      <c r="F49" s="1">
        <v>202.83333333333334</v>
      </c>
      <c r="G49" s="5">
        <v>684279104</v>
      </c>
      <c r="H49" s="5" t="s">
        <v>35</v>
      </c>
      <c r="I49" s="6">
        <v>44805</v>
      </c>
      <c r="J49" s="7">
        <f t="shared" si="14"/>
        <v>18.2</v>
      </c>
      <c r="K49" s="7">
        <f t="shared" si="11"/>
        <v>37.166666666666664</v>
      </c>
      <c r="L49" s="6">
        <v>26840</v>
      </c>
      <c r="M49" s="7">
        <f t="shared" si="15"/>
        <v>50.715068493150682</v>
      </c>
      <c r="N49" s="12">
        <v>18292000</v>
      </c>
      <c r="O49" s="6">
        <v>43427</v>
      </c>
      <c r="P49" s="8">
        <f t="shared" si="16"/>
        <v>2.2472222222222222</v>
      </c>
      <c r="Q49" s="8">
        <f t="shared" si="17"/>
        <v>3.8277777777777779</v>
      </c>
      <c r="R49" s="8" t="s">
        <v>57</v>
      </c>
      <c r="S49" s="9">
        <v>1.61E-2</v>
      </c>
      <c r="T49" s="5">
        <f t="shared" si="18"/>
        <v>3353425.9791666665</v>
      </c>
      <c r="U49" s="5">
        <f t="shared" si="19"/>
        <v>918074.46453333332</v>
      </c>
      <c r="V49" s="10">
        <f t="shared" si="22"/>
        <v>4271500.4436999997</v>
      </c>
      <c r="W49" s="5">
        <v>91737</v>
      </c>
      <c r="X49">
        <v>0</v>
      </c>
      <c r="Y49" s="7">
        <v>0</v>
      </c>
      <c r="Z49" t="s">
        <v>17</v>
      </c>
      <c r="AA49" t="s">
        <v>24</v>
      </c>
      <c r="AB49" t="s">
        <v>24</v>
      </c>
      <c r="AC49" t="s">
        <v>20</v>
      </c>
      <c r="AD49" s="5">
        <v>6842791.04</v>
      </c>
      <c r="AE49" t="s">
        <v>21</v>
      </c>
      <c r="AF49" t="s">
        <v>66</v>
      </c>
      <c r="AG49" s="11">
        <v>1</v>
      </c>
      <c r="AH49">
        <v>0</v>
      </c>
    </row>
    <row r="50" spans="1:34" x14ac:dyDescent="0.25">
      <c r="A50" s="3">
        <v>45351</v>
      </c>
      <c r="B50" s="1">
        <v>34211000213491</v>
      </c>
      <c r="C50" s="5">
        <v>30000000</v>
      </c>
      <c r="D50">
        <v>48</v>
      </c>
      <c r="E50" s="3">
        <v>44495</v>
      </c>
      <c r="F50" s="1">
        <v>20</v>
      </c>
      <c r="G50" s="5">
        <v>12837997</v>
      </c>
      <c r="H50" s="5" t="s">
        <v>35</v>
      </c>
      <c r="I50" s="6">
        <v>44805</v>
      </c>
      <c r="J50" s="7">
        <f t="shared" si="14"/>
        <v>18.2</v>
      </c>
      <c r="K50" s="7">
        <f t="shared" si="11"/>
        <v>28.533333333333335</v>
      </c>
      <c r="L50" s="6">
        <v>26840</v>
      </c>
      <c r="M50" s="7">
        <f t="shared" si="15"/>
        <v>50.715068493150682</v>
      </c>
      <c r="N50" s="12">
        <v>14430000</v>
      </c>
      <c r="O50" s="6">
        <v>43427</v>
      </c>
      <c r="P50" s="8">
        <f t="shared" si="16"/>
        <v>2.9666666666666668</v>
      </c>
      <c r="Q50" s="8">
        <f t="shared" si="17"/>
        <v>3.8277777777777779</v>
      </c>
      <c r="R50" s="8" t="s">
        <v>58</v>
      </c>
      <c r="S50" s="9">
        <v>5.9299999999999999E-2</v>
      </c>
      <c r="T50" s="5">
        <f t="shared" si="18"/>
        <v>625000</v>
      </c>
      <c r="U50" s="5">
        <f t="shared" si="19"/>
        <v>63441.101841666663</v>
      </c>
      <c r="V50" s="10">
        <f t="shared" si="22"/>
        <v>688441.10184166662</v>
      </c>
      <c r="W50" s="5">
        <v>1722</v>
      </c>
      <c r="X50">
        <v>0</v>
      </c>
      <c r="Y50" s="7">
        <v>0</v>
      </c>
      <c r="Z50" t="s">
        <v>17</v>
      </c>
      <c r="AA50" t="s">
        <v>18</v>
      </c>
      <c r="AB50" t="s">
        <v>19</v>
      </c>
      <c r="AC50" t="s">
        <v>20</v>
      </c>
      <c r="AD50" s="5">
        <v>0</v>
      </c>
      <c r="AE50" t="s">
        <v>21</v>
      </c>
      <c r="AF50" t="s">
        <v>66</v>
      </c>
      <c r="AG50" s="11">
        <v>1</v>
      </c>
      <c r="AH50">
        <v>0</v>
      </c>
    </row>
    <row r="51" spans="1:34" x14ac:dyDescent="0.25">
      <c r="A51" s="3">
        <v>45351</v>
      </c>
      <c r="B51" s="1">
        <v>34212050212281</v>
      </c>
      <c r="C51" s="5">
        <v>20000000</v>
      </c>
      <c r="D51">
        <v>48</v>
      </c>
      <c r="E51" s="3">
        <v>44442</v>
      </c>
      <c r="F51" s="1">
        <v>17.7</v>
      </c>
      <c r="G51" s="5">
        <v>7777781</v>
      </c>
      <c r="H51" s="5" t="s">
        <v>36</v>
      </c>
      <c r="I51" s="6">
        <v>45047</v>
      </c>
      <c r="J51" s="7">
        <f t="shared" si="14"/>
        <v>10.133333333333333</v>
      </c>
      <c r="K51" s="7">
        <f t="shared" si="11"/>
        <v>30.3</v>
      </c>
      <c r="L51" s="6">
        <v>28092</v>
      </c>
      <c r="M51" s="7">
        <f t="shared" si="15"/>
        <v>47.284931506849318</v>
      </c>
      <c r="N51" s="12">
        <v>2547000</v>
      </c>
      <c r="O51" s="6">
        <v>40695</v>
      </c>
      <c r="P51" s="8">
        <f t="shared" si="16"/>
        <v>10.408333333333333</v>
      </c>
      <c r="Q51" s="8">
        <f t="shared" si="17"/>
        <v>12.088888888888889</v>
      </c>
      <c r="R51" s="8" t="s">
        <v>54</v>
      </c>
      <c r="S51" s="9">
        <v>2.9600000000000001E-2</v>
      </c>
      <c r="T51" s="5">
        <f t="shared" si="18"/>
        <v>416666.66666666669</v>
      </c>
      <c r="U51" s="5">
        <f t="shared" si="19"/>
        <v>19185.193133333334</v>
      </c>
      <c r="V51" s="10">
        <f t="shared" si="22"/>
        <v>435851.85980000003</v>
      </c>
      <c r="W51" s="5">
        <v>1042</v>
      </c>
      <c r="X51">
        <v>0</v>
      </c>
      <c r="Y51" s="7">
        <v>0</v>
      </c>
      <c r="Z51" t="s">
        <v>17</v>
      </c>
      <c r="AA51" t="s">
        <v>18</v>
      </c>
      <c r="AB51" t="s">
        <v>19</v>
      </c>
      <c r="AC51" t="s">
        <v>20</v>
      </c>
      <c r="AD51" s="5">
        <v>0</v>
      </c>
      <c r="AE51" t="s">
        <v>21</v>
      </c>
      <c r="AF51" t="s">
        <v>66</v>
      </c>
      <c r="AG51" s="11">
        <v>0</v>
      </c>
      <c r="AH51">
        <v>0</v>
      </c>
    </row>
    <row r="52" spans="1:34" x14ac:dyDescent="0.25">
      <c r="A52" s="3">
        <v>45351</v>
      </c>
      <c r="B52" s="1">
        <v>34213550206571</v>
      </c>
      <c r="C52" s="5">
        <v>527500000</v>
      </c>
      <c r="D52">
        <v>240</v>
      </c>
      <c r="E52" s="3">
        <v>44230</v>
      </c>
      <c r="F52" s="1">
        <v>202.63333333333333</v>
      </c>
      <c r="G52" s="5">
        <v>447956099</v>
      </c>
      <c r="H52" s="5" t="s">
        <v>36</v>
      </c>
      <c r="I52" s="6">
        <v>44456</v>
      </c>
      <c r="J52" s="7">
        <f t="shared" si="14"/>
        <v>29.833333333333332</v>
      </c>
      <c r="K52" s="7">
        <f t="shared" ref="K52:K83" si="23">+_xlfn.DAYS(A52,E52)/30</f>
        <v>37.366666666666667</v>
      </c>
      <c r="L52" s="6">
        <v>31168</v>
      </c>
      <c r="M52" s="7">
        <f t="shared" si="15"/>
        <v>38.857534246575341</v>
      </c>
      <c r="N52" s="12">
        <v>1501000</v>
      </c>
      <c r="O52" s="6">
        <v>43397</v>
      </c>
      <c r="P52" s="8">
        <f t="shared" si="16"/>
        <v>2.3138888888888891</v>
      </c>
      <c r="Q52" s="8">
        <f t="shared" si="17"/>
        <v>2.9416666666666669</v>
      </c>
      <c r="R52" s="8" t="s">
        <v>49</v>
      </c>
      <c r="S52" s="9">
        <v>1.61E-2</v>
      </c>
      <c r="T52" s="5">
        <f t="shared" si="18"/>
        <v>2197916.6666666665</v>
      </c>
      <c r="U52" s="5">
        <f t="shared" si="19"/>
        <v>601007.7661583334</v>
      </c>
      <c r="V52" s="10">
        <f t="shared" si="22"/>
        <v>2798924.432825</v>
      </c>
      <c r="W52" s="5">
        <v>513206</v>
      </c>
      <c r="X52">
        <v>0</v>
      </c>
      <c r="Y52" s="7">
        <v>0</v>
      </c>
      <c r="Z52" t="s">
        <v>17</v>
      </c>
      <c r="AA52" t="s">
        <v>24</v>
      </c>
      <c r="AB52" t="s">
        <v>24</v>
      </c>
      <c r="AC52" t="s">
        <v>20</v>
      </c>
      <c r="AD52" s="5">
        <v>4479560.99</v>
      </c>
      <c r="AE52" t="s">
        <v>21</v>
      </c>
      <c r="AF52" t="s">
        <v>66</v>
      </c>
      <c r="AG52" s="11">
        <v>0</v>
      </c>
      <c r="AH52">
        <v>0</v>
      </c>
    </row>
    <row r="53" spans="1:34" x14ac:dyDescent="0.25">
      <c r="A53" s="3">
        <v>45351</v>
      </c>
      <c r="B53" s="1">
        <v>34213550208711</v>
      </c>
      <c r="C53" s="5">
        <v>595000000</v>
      </c>
      <c r="D53">
        <v>240</v>
      </c>
      <c r="E53" s="3">
        <v>44364</v>
      </c>
      <c r="F53" s="1">
        <v>207.1</v>
      </c>
      <c r="G53" s="5">
        <v>516754572</v>
      </c>
      <c r="H53" s="5" t="s">
        <v>36</v>
      </c>
      <c r="I53" s="6">
        <v>44449</v>
      </c>
      <c r="J53" s="7">
        <f t="shared" si="14"/>
        <v>30.066666666666666</v>
      </c>
      <c r="K53" s="7">
        <f t="shared" si="23"/>
        <v>32.9</v>
      </c>
      <c r="L53" s="6">
        <v>30291</v>
      </c>
      <c r="M53" s="7">
        <f t="shared" si="15"/>
        <v>41.260273972602739</v>
      </c>
      <c r="N53" s="12">
        <v>2560000</v>
      </c>
      <c r="O53" s="6">
        <v>43299</v>
      </c>
      <c r="P53" s="8">
        <f t="shared" si="16"/>
        <v>2.9583333333333335</v>
      </c>
      <c r="Q53" s="8">
        <f t="shared" si="17"/>
        <v>3.1944444444444446</v>
      </c>
      <c r="R53" s="8" t="s">
        <v>49</v>
      </c>
      <c r="S53" s="9">
        <v>1.61E-2</v>
      </c>
      <c r="T53" s="5">
        <f t="shared" si="18"/>
        <v>2479166.6666666665</v>
      </c>
      <c r="U53" s="5">
        <f t="shared" si="19"/>
        <v>693312.38410000002</v>
      </c>
      <c r="V53" s="10">
        <f t="shared" ref="V53:V60" si="24">+T53+U53</f>
        <v>3172479.0507666664</v>
      </c>
      <c r="W53" s="5">
        <v>69124</v>
      </c>
      <c r="X53">
        <v>0</v>
      </c>
      <c r="Y53" s="7">
        <v>0</v>
      </c>
      <c r="Z53" t="s">
        <v>17</v>
      </c>
      <c r="AA53" t="s">
        <v>24</v>
      </c>
      <c r="AB53" t="s">
        <v>24</v>
      </c>
      <c r="AC53" t="s">
        <v>20</v>
      </c>
      <c r="AD53" s="5">
        <v>5167545.72</v>
      </c>
      <c r="AE53" t="s">
        <v>21</v>
      </c>
      <c r="AF53" t="s">
        <v>66</v>
      </c>
      <c r="AG53" s="11">
        <v>0</v>
      </c>
      <c r="AH53">
        <v>0</v>
      </c>
    </row>
    <row r="54" spans="1:34" x14ac:dyDescent="0.25">
      <c r="A54" s="3">
        <v>45351</v>
      </c>
      <c r="B54" s="1">
        <v>34214710213811</v>
      </c>
      <c r="C54" s="5">
        <v>464000000</v>
      </c>
      <c r="D54">
        <v>240</v>
      </c>
      <c r="E54" s="3">
        <v>44533</v>
      </c>
      <c r="F54" s="1">
        <v>212.73333333333335</v>
      </c>
      <c r="G54" s="5">
        <v>418605634</v>
      </c>
      <c r="H54" s="5" t="s">
        <v>35</v>
      </c>
      <c r="I54" s="6">
        <v>45038</v>
      </c>
      <c r="J54" s="7">
        <f t="shared" si="14"/>
        <v>10.433333333333334</v>
      </c>
      <c r="K54" s="7">
        <f t="shared" si="23"/>
        <v>27.266666666666666</v>
      </c>
      <c r="L54" s="6">
        <v>31599</v>
      </c>
      <c r="M54" s="7">
        <f t="shared" si="15"/>
        <v>37.676712328767124</v>
      </c>
      <c r="N54" s="12">
        <v>1069000</v>
      </c>
      <c r="O54" s="6">
        <v>43147</v>
      </c>
      <c r="P54" s="8">
        <f t="shared" si="16"/>
        <v>3.85</v>
      </c>
      <c r="Q54" s="8">
        <f t="shared" si="17"/>
        <v>5.2527777777777782</v>
      </c>
      <c r="R54" s="8" t="s">
        <v>49</v>
      </c>
      <c r="S54" s="9">
        <v>3.5799999999999998E-2</v>
      </c>
      <c r="T54" s="5">
        <f t="shared" si="18"/>
        <v>1933333.3333333333</v>
      </c>
      <c r="U54" s="5">
        <f t="shared" si="19"/>
        <v>1248840.1414333335</v>
      </c>
      <c r="V54" s="10">
        <f t="shared" si="24"/>
        <v>3182173.474766667</v>
      </c>
      <c r="W54" s="5">
        <v>398873</v>
      </c>
      <c r="X54">
        <v>0</v>
      </c>
      <c r="Y54" s="7">
        <v>0</v>
      </c>
      <c r="Z54" t="s">
        <v>17</v>
      </c>
      <c r="AA54" t="s">
        <v>24</v>
      </c>
      <c r="AB54" t="s">
        <v>24</v>
      </c>
      <c r="AC54" t="s">
        <v>20</v>
      </c>
      <c r="AD54" s="5">
        <v>4186056.34</v>
      </c>
      <c r="AE54" t="s">
        <v>21</v>
      </c>
      <c r="AF54" t="s">
        <v>66</v>
      </c>
      <c r="AG54" s="11">
        <v>0</v>
      </c>
      <c r="AH54">
        <v>0</v>
      </c>
    </row>
    <row r="55" spans="1:34" x14ac:dyDescent="0.25">
      <c r="A55" s="3">
        <v>45351</v>
      </c>
      <c r="B55" s="1">
        <v>34214910209341</v>
      </c>
      <c r="C55" s="5">
        <v>39000000</v>
      </c>
      <c r="D55">
        <v>84</v>
      </c>
      <c r="E55" s="3">
        <v>44369</v>
      </c>
      <c r="F55" s="1">
        <v>51.266666666666666</v>
      </c>
      <c r="G55" s="5">
        <v>24589940</v>
      </c>
      <c r="H55" s="5" t="s">
        <v>35</v>
      </c>
      <c r="I55" s="6">
        <v>45247</v>
      </c>
      <c r="J55" s="7">
        <f t="shared" si="14"/>
        <v>3.4666666666666668</v>
      </c>
      <c r="K55" s="7">
        <f t="shared" si="23"/>
        <v>32.733333333333334</v>
      </c>
      <c r="L55" s="6">
        <v>32374</v>
      </c>
      <c r="M55" s="7">
        <f t="shared" si="15"/>
        <v>35.553424657534244</v>
      </c>
      <c r="N55" s="12">
        <v>2340000</v>
      </c>
      <c r="O55" s="6">
        <v>43378</v>
      </c>
      <c r="P55" s="8">
        <f t="shared" si="16"/>
        <v>2.7527777777777778</v>
      </c>
      <c r="Q55" s="8">
        <f t="shared" si="17"/>
        <v>5.1916666666666664</v>
      </c>
      <c r="R55" s="8" t="s">
        <v>49</v>
      </c>
      <c r="S55" s="9">
        <v>2.9600000000000001E-2</v>
      </c>
      <c r="T55" s="5">
        <f t="shared" si="18"/>
        <v>464285.71428571426</v>
      </c>
      <c r="U55" s="5">
        <f t="shared" si="19"/>
        <v>60655.185333333342</v>
      </c>
      <c r="V55" s="10">
        <f t="shared" si="24"/>
        <v>524940.89961904765</v>
      </c>
      <c r="W55" s="5">
        <v>2391475</v>
      </c>
      <c r="X55">
        <v>0</v>
      </c>
      <c r="Y55" s="7">
        <v>0</v>
      </c>
      <c r="Z55" t="s">
        <v>17</v>
      </c>
      <c r="AA55" t="s">
        <v>18</v>
      </c>
      <c r="AB55" t="s">
        <v>23</v>
      </c>
      <c r="AC55" t="s">
        <v>20</v>
      </c>
      <c r="AD55" s="5">
        <v>0</v>
      </c>
      <c r="AE55" t="s">
        <v>21</v>
      </c>
      <c r="AF55" t="s">
        <v>66</v>
      </c>
      <c r="AG55" s="11">
        <v>0</v>
      </c>
      <c r="AH55">
        <v>0</v>
      </c>
    </row>
    <row r="56" spans="1:34" x14ac:dyDescent="0.25">
      <c r="A56" s="3">
        <v>45351</v>
      </c>
      <c r="B56" s="1">
        <v>34214910209751</v>
      </c>
      <c r="C56" s="5">
        <v>27000000</v>
      </c>
      <c r="D56">
        <v>84</v>
      </c>
      <c r="E56" s="3">
        <v>44386</v>
      </c>
      <c r="F56" s="1">
        <v>51.833333333333336</v>
      </c>
      <c r="G56" s="5">
        <v>16946432</v>
      </c>
      <c r="H56" s="5" t="s">
        <v>37</v>
      </c>
      <c r="I56" s="6">
        <v>44680</v>
      </c>
      <c r="J56" s="7">
        <f t="shared" si="14"/>
        <v>22.366666666666667</v>
      </c>
      <c r="K56" s="7">
        <f t="shared" si="23"/>
        <v>32.166666666666664</v>
      </c>
      <c r="L56" s="6">
        <v>22928</v>
      </c>
      <c r="M56" s="7">
        <f t="shared" si="15"/>
        <v>61.43287671232877</v>
      </c>
      <c r="N56" s="12">
        <v>0</v>
      </c>
      <c r="O56" s="6">
        <v>37186</v>
      </c>
      <c r="P56" s="8">
        <f t="shared" si="16"/>
        <v>20</v>
      </c>
      <c r="Q56" s="8">
        <f t="shared" si="17"/>
        <v>20.816666666666666</v>
      </c>
      <c r="R56" s="8" t="s">
        <v>63</v>
      </c>
      <c r="S56" s="9">
        <v>2.9600000000000001E-2</v>
      </c>
      <c r="T56" s="5">
        <f t="shared" si="18"/>
        <v>321428.57142857142</v>
      </c>
      <c r="U56" s="5">
        <f t="shared" si="19"/>
        <v>41801.198933333333</v>
      </c>
      <c r="V56" s="10">
        <f t="shared" si="24"/>
        <v>363229.77036190475</v>
      </c>
      <c r="W56" s="5">
        <v>2272</v>
      </c>
      <c r="X56">
        <v>0</v>
      </c>
      <c r="Y56" s="7">
        <v>0</v>
      </c>
      <c r="Z56" t="s">
        <v>17</v>
      </c>
      <c r="AA56" t="s">
        <v>18</v>
      </c>
      <c r="AB56" t="s">
        <v>23</v>
      </c>
      <c r="AC56" t="s">
        <v>20</v>
      </c>
      <c r="AD56" s="5">
        <v>0</v>
      </c>
      <c r="AE56" t="s">
        <v>21</v>
      </c>
      <c r="AF56" t="s">
        <v>66</v>
      </c>
      <c r="AG56" s="11">
        <v>0</v>
      </c>
      <c r="AH56">
        <v>0</v>
      </c>
    </row>
    <row r="57" spans="1:34" x14ac:dyDescent="0.25">
      <c r="A57" s="3">
        <v>45351</v>
      </c>
      <c r="B57" s="1">
        <v>34214920210711</v>
      </c>
      <c r="C57" s="5">
        <v>72600000</v>
      </c>
      <c r="D57">
        <v>48</v>
      </c>
      <c r="E57" s="3">
        <v>44393</v>
      </c>
      <c r="F57" s="1">
        <v>16.066666666666666</v>
      </c>
      <c r="G57" s="5">
        <v>26468750</v>
      </c>
      <c r="H57" s="5" t="s">
        <v>36</v>
      </c>
      <c r="I57" s="6">
        <v>45321</v>
      </c>
      <c r="J57" s="7">
        <f t="shared" si="14"/>
        <v>1</v>
      </c>
      <c r="K57" s="7">
        <f t="shared" si="23"/>
        <v>31.933333333333334</v>
      </c>
      <c r="L57" s="6">
        <v>30089</v>
      </c>
      <c r="M57" s="7">
        <f t="shared" si="15"/>
        <v>41.813698630136983</v>
      </c>
      <c r="N57" s="12">
        <v>3850000</v>
      </c>
      <c r="O57" s="6">
        <v>43620</v>
      </c>
      <c r="P57" s="8">
        <f t="shared" si="16"/>
        <v>2.1472222222222221</v>
      </c>
      <c r="Q57" s="8">
        <f t="shared" si="17"/>
        <v>4.7249999999999996</v>
      </c>
      <c r="R57" s="8" t="s">
        <v>49</v>
      </c>
      <c r="S57" s="9">
        <v>2.9600000000000001E-2</v>
      </c>
      <c r="T57" s="5">
        <f t="shared" si="18"/>
        <v>1512500</v>
      </c>
      <c r="U57" s="5">
        <f t="shared" si="19"/>
        <v>65289.583333333328</v>
      </c>
      <c r="V57" s="10">
        <f t="shared" si="24"/>
        <v>1577789.5833333333</v>
      </c>
      <c r="W57" s="5">
        <v>3547</v>
      </c>
      <c r="X57">
        <v>0</v>
      </c>
      <c r="Y57" s="7">
        <v>0</v>
      </c>
      <c r="Z57" t="s">
        <v>17</v>
      </c>
      <c r="AA57" t="s">
        <v>18</v>
      </c>
      <c r="AB57" t="s">
        <v>19</v>
      </c>
      <c r="AC57" t="s">
        <v>20</v>
      </c>
      <c r="AD57" s="5">
        <v>0</v>
      </c>
      <c r="AE57" t="s">
        <v>21</v>
      </c>
      <c r="AF57" t="s">
        <v>66</v>
      </c>
      <c r="AG57" s="11">
        <v>0</v>
      </c>
      <c r="AH57">
        <v>0</v>
      </c>
    </row>
    <row r="58" spans="1:34" x14ac:dyDescent="0.25">
      <c r="A58" s="3">
        <v>45351</v>
      </c>
      <c r="B58" s="1">
        <v>34215000213781</v>
      </c>
      <c r="C58" s="5">
        <v>950000000</v>
      </c>
      <c r="D58">
        <v>240</v>
      </c>
      <c r="E58" s="3">
        <v>44629</v>
      </c>
      <c r="F58" s="1">
        <v>215.93333333333334</v>
      </c>
      <c r="G58" s="5">
        <v>860607598</v>
      </c>
      <c r="H58" s="5" t="s">
        <v>35</v>
      </c>
      <c r="I58" s="6">
        <v>44949</v>
      </c>
      <c r="J58" s="7">
        <f t="shared" si="14"/>
        <v>13.4</v>
      </c>
      <c r="K58" s="7">
        <f t="shared" si="23"/>
        <v>24.066666666666666</v>
      </c>
      <c r="L58" s="6">
        <v>31319</v>
      </c>
      <c r="M58" s="7">
        <f t="shared" si="15"/>
        <v>38.443835616438356</v>
      </c>
      <c r="N58" s="12">
        <v>6735000</v>
      </c>
      <c r="O58" s="6">
        <v>43759</v>
      </c>
      <c r="P58" s="8">
        <f t="shared" si="16"/>
        <v>2.4166666666666665</v>
      </c>
      <c r="Q58" s="8">
        <f t="shared" si="17"/>
        <v>3.3055555555555554</v>
      </c>
      <c r="R58" s="8" t="s">
        <v>59</v>
      </c>
      <c r="S58" s="9">
        <v>1.61E-2</v>
      </c>
      <c r="T58" s="5">
        <f t="shared" si="18"/>
        <v>3958333.3333333335</v>
      </c>
      <c r="U58" s="5">
        <f t="shared" si="19"/>
        <v>1154648.5273166667</v>
      </c>
      <c r="V58" s="10">
        <f t="shared" si="24"/>
        <v>5112981.8606500002</v>
      </c>
      <c r="W58" s="5">
        <v>115196</v>
      </c>
      <c r="X58">
        <v>0</v>
      </c>
      <c r="Y58" s="7">
        <v>0</v>
      </c>
      <c r="Z58" t="s">
        <v>17</v>
      </c>
      <c r="AA58" t="s">
        <v>24</v>
      </c>
      <c r="AB58" t="s">
        <v>24</v>
      </c>
      <c r="AC58" t="s">
        <v>20</v>
      </c>
      <c r="AD58" s="5">
        <v>8606075.9800000004</v>
      </c>
      <c r="AE58" t="s">
        <v>21</v>
      </c>
      <c r="AF58" t="s">
        <v>66</v>
      </c>
      <c r="AG58" s="11">
        <v>0</v>
      </c>
      <c r="AH58">
        <v>0</v>
      </c>
    </row>
    <row r="59" spans="1:34" x14ac:dyDescent="0.25">
      <c r="A59" s="3">
        <v>45351</v>
      </c>
      <c r="B59" s="1">
        <v>34215050213991</v>
      </c>
      <c r="C59" s="5">
        <v>140000000</v>
      </c>
      <c r="D59">
        <v>84</v>
      </c>
      <c r="E59" s="3">
        <v>44544</v>
      </c>
      <c r="F59" s="1">
        <v>57.1</v>
      </c>
      <c r="G59" s="5">
        <v>97446249</v>
      </c>
      <c r="H59" s="5" t="s">
        <v>37</v>
      </c>
      <c r="I59" s="6">
        <v>45205</v>
      </c>
      <c r="J59" s="7">
        <f t="shared" si="14"/>
        <v>4.8666666666666663</v>
      </c>
      <c r="K59" s="7">
        <f t="shared" si="23"/>
        <v>26.9</v>
      </c>
      <c r="L59" s="6">
        <v>27720</v>
      </c>
      <c r="M59" s="7">
        <f t="shared" si="15"/>
        <v>48.304109589041097</v>
      </c>
      <c r="N59" s="12">
        <v>2800000</v>
      </c>
      <c r="O59" s="6">
        <v>43662</v>
      </c>
      <c r="P59" s="8">
        <f t="shared" si="16"/>
        <v>2.4500000000000002</v>
      </c>
      <c r="Q59" s="8">
        <f t="shared" si="17"/>
        <v>4.2861111111111114</v>
      </c>
      <c r="R59" s="8" t="s">
        <v>48</v>
      </c>
      <c r="S59" s="9">
        <v>2.9600000000000001E-2</v>
      </c>
      <c r="T59" s="5">
        <f t="shared" si="18"/>
        <v>1666666.6666666667</v>
      </c>
      <c r="U59" s="5">
        <f t="shared" si="19"/>
        <v>240367.4142</v>
      </c>
      <c r="V59" s="10">
        <f t="shared" si="24"/>
        <v>1907034.0808666667</v>
      </c>
      <c r="W59" s="5">
        <v>13055</v>
      </c>
      <c r="X59">
        <v>0</v>
      </c>
      <c r="Y59" s="7">
        <v>0</v>
      </c>
      <c r="Z59" t="s">
        <v>17</v>
      </c>
      <c r="AA59" t="s">
        <v>18</v>
      </c>
      <c r="AB59" t="s">
        <v>23</v>
      </c>
      <c r="AC59" t="s">
        <v>20</v>
      </c>
      <c r="AD59" s="5">
        <v>0</v>
      </c>
      <c r="AE59" t="s">
        <v>21</v>
      </c>
      <c r="AF59" t="s">
        <v>66</v>
      </c>
      <c r="AG59" s="11">
        <v>0</v>
      </c>
      <c r="AH59">
        <v>0</v>
      </c>
    </row>
    <row r="60" spans="1:34" x14ac:dyDescent="0.25">
      <c r="A60" s="3">
        <v>45351</v>
      </c>
      <c r="B60" s="1">
        <v>34216300214131</v>
      </c>
      <c r="C60" s="5">
        <v>70000000</v>
      </c>
      <c r="D60">
        <v>84</v>
      </c>
      <c r="E60" s="3">
        <v>44537</v>
      </c>
      <c r="F60" s="1">
        <v>56.866666666666667</v>
      </c>
      <c r="G60" s="5">
        <v>48101260</v>
      </c>
      <c r="H60" s="5" t="s">
        <v>35</v>
      </c>
      <c r="I60" s="6">
        <v>44652</v>
      </c>
      <c r="J60" s="7">
        <f t="shared" si="14"/>
        <v>23.3</v>
      </c>
      <c r="K60" s="7">
        <f t="shared" si="23"/>
        <v>27.133333333333333</v>
      </c>
      <c r="L60" s="6">
        <v>33472</v>
      </c>
      <c r="M60" s="7">
        <f t="shared" si="15"/>
        <v>32.545205479452058</v>
      </c>
      <c r="N60" s="12">
        <v>3348000</v>
      </c>
      <c r="O60" s="6">
        <v>42543</v>
      </c>
      <c r="P60" s="8">
        <f t="shared" si="16"/>
        <v>5.5388888888888888</v>
      </c>
      <c r="Q60" s="8">
        <f t="shared" si="17"/>
        <v>5.8583333333333334</v>
      </c>
      <c r="R60" s="8" t="s">
        <v>49</v>
      </c>
      <c r="S60" s="9">
        <v>2.9600000000000001E-2</v>
      </c>
      <c r="T60" s="5">
        <f t="shared" si="18"/>
        <v>833333.33333333337</v>
      </c>
      <c r="U60" s="5">
        <f t="shared" si="19"/>
        <v>118649.77466666666</v>
      </c>
      <c r="V60" s="10">
        <f t="shared" si="24"/>
        <v>951983.10800000001</v>
      </c>
      <c r="W60" s="5">
        <v>6571</v>
      </c>
      <c r="X60">
        <v>0</v>
      </c>
      <c r="Y60" s="7">
        <v>0</v>
      </c>
      <c r="Z60" t="s">
        <v>27</v>
      </c>
      <c r="AA60" t="s">
        <v>18</v>
      </c>
      <c r="AB60" t="s">
        <v>23</v>
      </c>
      <c r="AC60" t="s">
        <v>22</v>
      </c>
      <c r="AD60" s="5">
        <v>0</v>
      </c>
      <c r="AE60" t="s">
        <v>21</v>
      </c>
      <c r="AF60" t="s">
        <v>66</v>
      </c>
      <c r="AG60" s="11">
        <v>2</v>
      </c>
      <c r="AH60">
        <v>1</v>
      </c>
    </row>
    <row r="61" spans="1:34" x14ac:dyDescent="0.25">
      <c r="A61" s="3">
        <v>45351</v>
      </c>
      <c r="B61" s="1">
        <v>34218100213241</v>
      </c>
      <c r="C61" s="5">
        <v>97200000</v>
      </c>
      <c r="D61">
        <v>84</v>
      </c>
      <c r="E61" s="3">
        <v>44508</v>
      </c>
      <c r="F61" s="1">
        <v>55.9</v>
      </c>
      <c r="G61" s="5">
        <v>66535737</v>
      </c>
      <c r="H61" s="5" t="s">
        <v>36</v>
      </c>
      <c r="I61" s="6">
        <v>45313</v>
      </c>
      <c r="J61" s="7">
        <f t="shared" si="14"/>
        <v>1.2666666666666666</v>
      </c>
      <c r="K61" s="7">
        <f t="shared" si="23"/>
        <v>28.1</v>
      </c>
      <c r="L61" s="6">
        <v>24020</v>
      </c>
      <c r="M61" s="7">
        <f t="shared" si="15"/>
        <v>58.441095890410956</v>
      </c>
      <c r="N61" s="12">
        <v>1100000</v>
      </c>
      <c r="O61" s="6">
        <v>43458</v>
      </c>
      <c r="P61" s="8">
        <f t="shared" si="16"/>
        <v>2.9166666666666665</v>
      </c>
      <c r="Q61" s="8">
        <f t="shared" si="17"/>
        <v>5.1527777777777777</v>
      </c>
      <c r="R61" s="8" t="s">
        <v>56</v>
      </c>
      <c r="S61" s="9">
        <v>2.9600000000000001E-2</v>
      </c>
      <c r="T61" s="5">
        <f t="shared" si="18"/>
        <v>1157142.857142857</v>
      </c>
      <c r="U61" s="5">
        <f t="shared" si="19"/>
        <v>164121.48460000003</v>
      </c>
      <c r="V61" s="10">
        <f t="shared" ref="V61:V68" si="25">+T61+U61</f>
        <v>1321264.3417428571</v>
      </c>
      <c r="W61" s="5">
        <v>22328</v>
      </c>
      <c r="X61">
        <v>0</v>
      </c>
      <c r="Y61" s="7">
        <v>0</v>
      </c>
      <c r="Z61" t="s">
        <v>17</v>
      </c>
      <c r="AA61" t="s">
        <v>18</v>
      </c>
      <c r="AB61" t="s">
        <v>23</v>
      </c>
      <c r="AC61" t="s">
        <v>20</v>
      </c>
      <c r="AD61" s="5">
        <v>0</v>
      </c>
      <c r="AE61" t="s">
        <v>21</v>
      </c>
      <c r="AF61" t="s">
        <v>66</v>
      </c>
      <c r="AG61" s="11">
        <v>0</v>
      </c>
      <c r="AH61">
        <v>0</v>
      </c>
    </row>
    <row r="62" spans="1:34" x14ac:dyDescent="0.25">
      <c r="A62" s="3">
        <v>45351</v>
      </c>
      <c r="B62" s="1">
        <v>34218600209861</v>
      </c>
      <c r="C62" s="5">
        <v>650000000</v>
      </c>
      <c r="D62">
        <v>240</v>
      </c>
      <c r="E62" s="3">
        <v>44351</v>
      </c>
      <c r="F62" s="1">
        <v>206.66666666666666</v>
      </c>
      <c r="G62" s="5">
        <v>564466755</v>
      </c>
      <c r="H62" s="5" t="s">
        <v>37</v>
      </c>
      <c r="I62" s="6">
        <v>45139</v>
      </c>
      <c r="J62" s="7">
        <f t="shared" si="14"/>
        <v>7.0666666666666664</v>
      </c>
      <c r="K62" s="7">
        <f t="shared" si="23"/>
        <v>33.333333333333336</v>
      </c>
      <c r="L62" s="6">
        <v>22239</v>
      </c>
      <c r="M62" s="7">
        <f t="shared" si="15"/>
        <v>63.320547945205476</v>
      </c>
      <c r="N62" s="12">
        <v>4666000</v>
      </c>
      <c r="O62" s="6">
        <v>34425</v>
      </c>
      <c r="P62" s="8">
        <f t="shared" si="16"/>
        <v>27.572222222222223</v>
      </c>
      <c r="Q62" s="8">
        <f t="shared" si="17"/>
        <v>29.761111111111113</v>
      </c>
      <c r="R62" s="8" t="s">
        <v>55</v>
      </c>
      <c r="S62" s="9">
        <v>1.61E-2</v>
      </c>
      <c r="T62" s="5">
        <f t="shared" si="18"/>
        <v>2708333.3333333335</v>
      </c>
      <c r="U62" s="5">
        <f t="shared" si="19"/>
        <v>757326.22962500004</v>
      </c>
      <c r="V62" s="10">
        <f t="shared" si="25"/>
        <v>3465659.5629583336</v>
      </c>
      <c r="W62" s="5">
        <v>0</v>
      </c>
      <c r="X62">
        <v>0</v>
      </c>
      <c r="Y62" s="7">
        <v>0</v>
      </c>
      <c r="Z62" t="s">
        <v>17</v>
      </c>
      <c r="AA62" t="s">
        <v>24</v>
      </c>
      <c r="AB62" t="s">
        <v>24</v>
      </c>
      <c r="AC62" t="s">
        <v>20</v>
      </c>
      <c r="AD62" s="5">
        <v>5644667.5499999998</v>
      </c>
      <c r="AE62" t="s">
        <v>21</v>
      </c>
      <c r="AF62" t="s">
        <v>66</v>
      </c>
      <c r="AG62" s="11">
        <v>0</v>
      </c>
      <c r="AH62">
        <v>0</v>
      </c>
    </row>
    <row r="63" spans="1:34" x14ac:dyDescent="0.25">
      <c r="A63" s="3">
        <v>45351</v>
      </c>
      <c r="B63" s="1">
        <v>34223150217931</v>
      </c>
      <c r="C63" s="5">
        <v>54000000</v>
      </c>
      <c r="D63">
        <v>48</v>
      </c>
      <c r="E63" s="3">
        <v>44686</v>
      </c>
      <c r="F63" s="1">
        <v>25.833333333333332</v>
      </c>
      <c r="G63" s="5">
        <v>30136363</v>
      </c>
      <c r="H63" s="5" t="s">
        <v>35</v>
      </c>
      <c r="I63" s="6">
        <v>45107</v>
      </c>
      <c r="J63" s="7">
        <f t="shared" si="14"/>
        <v>8.1333333333333329</v>
      </c>
      <c r="K63" s="7">
        <f t="shared" si="23"/>
        <v>22.166666666666668</v>
      </c>
      <c r="L63" s="6">
        <v>31310</v>
      </c>
      <c r="M63" s="7">
        <f t="shared" si="15"/>
        <v>38.468493150684928</v>
      </c>
      <c r="N63" s="12">
        <v>4114000</v>
      </c>
      <c r="O63" s="6">
        <v>43908</v>
      </c>
      <c r="P63" s="8">
        <f t="shared" si="16"/>
        <v>2.161111111111111</v>
      </c>
      <c r="Q63" s="8">
        <f t="shared" si="17"/>
        <v>3.3305555555555557</v>
      </c>
      <c r="R63" s="8" t="s">
        <v>55</v>
      </c>
      <c r="S63" s="9">
        <v>5.9299999999999999E-2</v>
      </c>
      <c r="T63" s="5">
        <f t="shared" si="18"/>
        <v>1125000</v>
      </c>
      <c r="U63" s="5">
        <f t="shared" si="19"/>
        <v>148923.86049166665</v>
      </c>
      <c r="V63" s="10">
        <f t="shared" si="25"/>
        <v>1273923.8604916667</v>
      </c>
      <c r="W63" s="5">
        <v>4043</v>
      </c>
      <c r="X63">
        <v>0</v>
      </c>
      <c r="Y63" s="7">
        <v>0</v>
      </c>
      <c r="Z63" t="s">
        <v>17</v>
      </c>
      <c r="AA63" t="s">
        <v>18</v>
      </c>
      <c r="AB63" t="s">
        <v>19</v>
      </c>
      <c r="AC63" t="s">
        <v>20</v>
      </c>
      <c r="AD63" s="5">
        <v>0</v>
      </c>
      <c r="AE63" t="s">
        <v>21</v>
      </c>
      <c r="AF63" t="s">
        <v>66</v>
      </c>
      <c r="AG63" s="11">
        <v>0</v>
      </c>
      <c r="AH63">
        <v>0</v>
      </c>
    </row>
    <row r="64" spans="1:34" x14ac:dyDescent="0.25">
      <c r="A64" s="3">
        <v>45351</v>
      </c>
      <c r="B64" s="1">
        <v>34223150218681</v>
      </c>
      <c r="C64" s="5">
        <v>57000000</v>
      </c>
      <c r="D64">
        <v>48</v>
      </c>
      <c r="E64" s="3">
        <v>44686</v>
      </c>
      <c r="F64" s="1">
        <v>25.833333333333332</v>
      </c>
      <c r="G64" s="5">
        <v>31709455</v>
      </c>
      <c r="H64" s="5" t="s">
        <v>35</v>
      </c>
      <c r="I64" s="6">
        <v>44985</v>
      </c>
      <c r="J64" s="7">
        <f t="shared" si="14"/>
        <v>12.2</v>
      </c>
      <c r="K64" s="7">
        <f t="shared" si="23"/>
        <v>22.166666666666668</v>
      </c>
      <c r="L64" s="6">
        <v>23015</v>
      </c>
      <c r="M64" s="7">
        <f t="shared" si="15"/>
        <v>61.194520547945203</v>
      </c>
      <c r="N64" s="12">
        <v>2300000</v>
      </c>
      <c r="O64" s="6">
        <v>39845</v>
      </c>
      <c r="P64" s="8">
        <f t="shared" si="16"/>
        <v>13.447222222222223</v>
      </c>
      <c r="Q64" s="8">
        <f t="shared" si="17"/>
        <v>14.277777777777779</v>
      </c>
      <c r="R64" s="8" t="s">
        <v>56</v>
      </c>
      <c r="S64" s="9">
        <v>2.9600000000000001E-2</v>
      </c>
      <c r="T64" s="5">
        <f t="shared" si="18"/>
        <v>1187500</v>
      </c>
      <c r="U64" s="5">
        <f t="shared" si="19"/>
        <v>78216.655666666658</v>
      </c>
      <c r="V64" s="10">
        <f t="shared" si="25"/>
        <v>1265716.6556666666</v>
      </c>
      <c r="W64" s="5">
        <v>4248</v>
      </c>
      <c r="X64">
        <v>0</v>
      </c>
      <c r="Y64" s="7">
        <v>0</v>
      </c>
      <c r="Z64" t="s">
        <v>17</v>
      </c>
      <c r="AA64" t="s">
        <v>18</v>
      </c>
      <c r="AB64" t="s">
        <v>19</v>
      </c>
      <c r="AC64" t="s">
        <v>20</v>
      </c>
      <c r="AD64" s="5">
        <v>0</v>
      </c>
      <c r="AE64" t="s">
        <v>21</v>
      </c>
      <c r="AF64" t="s">
        <v>66</v>
      </c>
      <c r="AG64" s="11">
        <v>0</v>
      </c>
      <c r="AH64">
        <v>0</v>
      </c>
    </row>
    <row r="65" spans="1:34" x14ac:dyDescent="0.25">
      <c r="A65" s="3">
        <v>45351</v>
      </c>
      <c r="B65" s="1">
        <v>34223150218921</v>
      </c>
      <c r="C65" s="5">
        <v>1030000000</v>
      </c>
      <c r="D65">
        <v>240</v>
      </c>
      <c r="E65" s="3">
        <v>44720</v>
      </c>
      <c r="F65" s="1">
        <v>218.96666666666667</v>
      </c>
      <c r="G65" s="5">
        <v>947943537</v>
      </c>
      <c r="H65" s="5" t="s">
        <v>35</v>
      </c>
      <c r="I65" s="6">
        <v>45107</v>
      </c>
      <c r="J65" s="7">
        <f t="shared" si="14"/>
        <v>8.1333333333333329</v>
      </c>
      <c r="K65" s="7">
        <f t="shared" si="23"/>
        <v>21.033333333333335</v>
      </c>
      <c r="L65" s="6">
        <v>31310</v>
      </c>
      <c r="M65" s="7">
        <f t="shared" si="15"/>
        <v>38.468493150684928</v>
      </c>
      <c r="N65" s="12">
        <v>2971000</v>
      </c>
      <c r="O65" s="6">
        <v>43908</v>
      </c>
      <c r="P65" s="8">
        <f t="shared" si="16"/>
        <v>2.2555555555555555</v>
      </c>
      <c r="Q65" s="8">
        <f t="shared" si="17"/>
        <v>3.3305555555555557</v>
      </c>
      <c r="R65" s="8" t="s">
        <v>55</v>
      </c>
      <c r="S65" s="9">
        <v>4.5600000000000002E-2</v>
      </c>
      <c r="T65" s="5">
        <f t="shared" si="18"/>
        <v>4291666.666666667</v>
      </c>
      <c r="U65" s="5">
        <f t="shared" si="19"/>
        <v>3602185.4406000003</v>
      </c>
      <c r="V65" s="10">
        <f t="shared" si="25"/>
        <v>7893852.1072666673</v>
      </c>
      <c r="W65" s="5">
        <v>127085</v>
      </c>
      <c r="X65">
        <v>0</v>
      </c>
      <c r="Y65" s="7">
        <v>0</v>
      </c>
      <c r="Z65" t="s">
        <v>17</v>
      </c>
      <c r="AA65" t="s">
        <v>24</v>
      </c>
      <c r="AB65" t="s">
        <v>24</v>
      </c>
      <c r="AC65" t="s">
        <v>20</v>
      </c>
      <c r="AD65" s="5">
        <v>9479435.3699999992</v>
      </c>
      <c r="AE65" t="s">
        <v>21</v>
      </c>
      <c r="AF65" t="s">
        <v>66</v>
      </c>
      <c r="AG65" s="11">
        <v>0</v>
      </c>
      <c r="AH65">
        <v>0</v>
      </c>
    </row>
    <row r="66" spans="1:34" x14ac:dyDescent="0.25">
      <c r="A66" s="3">
        <v>45351</v>
      </c>
      <c r="B66" s="1">
        <v>34223300215701</v>
      </c>
      <c r="C66" s="5">
        <v>758000000</v>
      </c>
      <c r="D66">
        <v>240</v>
      </c>
      <c r="E66" s="3">
        <v>44729</v>
      </c>
      <c r="F66" s="1">
        <v>219.26666666666665</v>
      </c>
      <c r="G66" s="5">
        <v>697963202</v>
      </c>
      <c r="H66" s="5" t="s">
        <v>35</v>
      </c>
      <c r="I66" s="6">
        <v>45247</v>
      </c>
      <c r="J66" s="7">
        <f t="shared" ref="J66:J97" si="26">+_xlfn.DAYS(A66,I66)/30</f>
        <v>3.4666666666666668</v>
      </c>
      <c r="K66" s="7">
        <f t="shared" si="23"/>
        <v>20.733333333333334</v>
      </c>
      <c r="L66" s="6">
        <v>32458</v>
      </c>
      <c r="M66" s="7">
        <f t="shared" ref="M66:M97" si="27">+_xlfn.DAYS(A66,L66)/365</f>
        <v>35.323287671232876</v>
      </c>
      <c r="N66" s="12">
        <v>1060000</v>
      </c>
      <c r="O66" s="6">
        <v>43770</v>
      </c>
      <c r="P66" s="8">
        <f t="shared" ref="P66:P97" si="28">+_xlfn.DAYS(E66,O66)/360</f>
        <v>2.6638888888888888</v>
      </c>
      <c r="Q66" s="8">
        <f t="shared" ref="Q66:Q97" si="29">+_xlfn.DAYS(I66,O66)/360</f>
        <v>4.1027777777777779</v>
      </c>
      <c r="R66" s="8" t="s">
        <v>49</v>
      </c>
      <c r="S66" s="9">
        <v>4.5600000000000002E-2</v>
      </c>
      <c r="T66" s="5">
        <f t="shared" ref="T66:T97" si="30">C66/D66</f>
        <v>3158333.3333333335</v>
      </c>
      <c r="U66" s="5">
        <f t="shared" ref="U66:U97" si="31">G66*S66/360*30</f>
        <v>2652260.1676000003</v>
      </c>
      <c r="V66" s="10">
        <f t="shared" si="25"/>
        <v>5810593.5009333342</v>
      </c>
      <c r="W66" s="5">
        <v>93571</v>
      </c>
      <c r="X66">
        <v>0</v>
      </c>
      <c r="Y66" s="7">
        <v>0</v>
      </c>
      <c r="Z66" t="s">
        <v>17</v>
      </c>
      <c r="AA66" t="s">
        <v>24</v>
      </c>
      <c r="AB66" t="s">
        <v>24</v>
      </c>
      <c r="AC66" t="s">
        <v>20</v>
      </c>
      <c r="AD66" s="5">
        <v>6979632.0199999996</v>
      </c>
      <c r="AE66" t="s">
        <v>21</v>
      </c>
      <c r="AF66" t="s">
        <v>66</v>
      </c>
      <c r="AG66" s="11">
        <v>0</v>
      </c>
      <c r="AH66">
        <v>0</v>
      </c>
    </row>
    <row r="67" spans="1:34" x14ac:dyDescent="0.25">
      <c r="A67" s="3">
        <v>45351</v>
      </c>
      <c r="B67" s="1">
        <v>34223550224611</v>
      </c>
      <c r="C67" s="5">
        <v>86850000</v>
      </c>
      <c r="D67">
        <v>84</v>
      </c>
      <c r="E67" s="3">
        <v>44893</v>
      </c>
      <c r="F67" s="1">
        <v>68.733333333333334</v>
      </c>
      <c r="G67" s="5">
        <v>71220228</v>
      </c>
      <c r="H67" s="5" t="s">
        <v>37</v>
      </c>
      <c r="I67" s="6">
        <v>45080</v>
      </c>
      <c r="J67" s="7">
        <f t="shared" si="26"/>
        <v>9.0333333333333332</v>
      </c>
      <c r="K67" s="7">
        <f t="shared" si="23"/>
        <v>15.266666666666667</v>
      </c>
      <c r="L67" s="6">
        <v>22337</v>
      </c>
      <c r="M67" s="7">
        <f t="shared" si="27"/>
        <v>63.052054794520551</v>
      </c>
      <c r="N67" s="12">
        <v>870000</v>
      </c>
      <c r="O67" s="6">
        <v>42648</v>
      </c>
      <c r="P67" s="8">
        <f t="shared" si="28"/>
        <v>6.2361111111111107</v>
      </c>
      <c r="Q67" s="8">
        <f t="shared" si="29"/>
        <v>6.7555555555555555</v>
      </c>
      <c r="R67" s="8" t="s">
        <v>49</v>
      </c>
      <c r="S67" s="9">
        <v>2.9600000000000001E-2</v>
      </c>
      <c r="T67" s="5">
        <f t="shared" si="30"/>
        <v>1033928.5714285715</v>
      </c>
      <c r="U67" s="5">
        <f t="shared" si="31"/>
        <v>175676.5624</v>
      </c>
      <c r="V67" s="10">
        <f t="shared" si="25"/>
        <v>1209605.1338285715</v>
      </c>
      <c r="W67" s="5">
        <v>1592528</v>
      </c>
      <c r="X67">
        <v>0</v>
      </c>
      <c r="Y67" s="7">
        <v>0</v>
      </c>
      <c r="Z67" t="s">
        <v>17</v>
      </c>
      <c r="AA67" t="s">
        <v>18</v>
      </c>
      <c r="AB67" t="s">
        <v>23</v>
      </c>
      <c r="AC67" t="s">
        <v>20</v>
      </c>
      <c r="AD67" s="5">
        <v>0</v>
      </c>
      <c r="AE67" t="s">
        <v>21</v>
      </c>
      <c r="AF67" t="s">
        <v>66</v>
      </c>
      <c r="AG67" s="11">
        <v>0</v>
      </c>
      <c r="AH67">
        <v>0</v>
      </c>
    </row>
    <row r="68" spans="1:34" x14ac:dyDescent="0.25">
      <c r="A68" s="3">
        <v>45351</v>
      </c>
      <c r="B68" s="1">
        <v>34224710226011</v>
      </c>
      <c r="C68" s="5">
        <v>25000000</v>
      </c>
      <c r="D68">
        <v>48</v>
      </c>
      <c r="E68" s="3">
        <v>44909</v>
      </c>
      <c r="F68" s="1">
        <v>33.266666666666666</v>
      </c>
      <c r="G68" s="5">
        <v>18024065</v>
      </c>
      <c r="H68" s="5" t="s">
        <v>35</v>
      </c>
      <c r="I68" s="6">
        <v>45038</v>
      </c>
      <c r="J68" s="7">
        <f t="shared" si="26"/>
        <v>10.433333333333334</v>
      </c>
      <c r="K68" s="7">
        <f t="shared" si="23"/>
        <v>14.733333333333333</v>
      </c>
      <c r="L68" s="6">
        <v>31599</v>
      </c>
      <c r="M68" s="7">
        <f t="shared" si="27"/>
        <v>37.676712328767124</v>
      </c>
      <c r="N68" s="12">
        <v>1951000</v>
      </c>
      <c r="O68" s="6">
        <v>43147</v>
      </c>
      <c r="P68" s="8">
        <f t="shared" si="28"/>
        <v>4.8944444444444448</v>
      </c>
      <c r="Q68" s="8">
        <f t="shared" si="29"/>
        <v>5.2527777777777782</v>
      </c>
      <c r="R68" s="8" t="s">
        <v>49</v>
      </c>
      <c r="S68" s="9">
        <v>4.9500000000000002E-2</v>
      </c>
      <c r="T68" s="5">
        <f t="shared" si="30"/>
        <v>520833.33333333331</v>
      </c>
      <c r="U68" s="5">
        <f t="shared" si="31"/>
        <v>74349.268125000002</v>
      </c>
      <c r="V68" s="10">
        <f t="shared" si="25"/>
        <v>595182.60145833332</v>
      </c>
      <c r="W68" s="5">
        <v>2417</v>
      </c>
      <c r="X68">
        <v>0</v>
      </c>
      <c r="Y68" s="7">
        <v>0</v>
      </c>
      <c r="Z68" t="s">
        <v>17</v>
      </c>
      <c r="AA68" t="s">
        <v>18</v>
      </c>
      <c r="AB68" t="s">
        <v>19</v>
      </c>
      <c r="AC68" t="s">
        <v>20</v>
      </c>
      <c r="AD68" s="5">
        <v>0</v>
      </c>
      <c r="AE68" t="s">
        <v>21</v>
      </c>
      <c r="AF68" t="s">
        <v>66</v>
      </c>
      <c r="AG68" s="11">
        <v>0</v>
      </c>
      <c r="AH68">
        <v>0</v>
      </c>
    </row>
    <row r="69" spans="1:34" x14ac:dyDescent="0.25">
      <c r="A69" s="3">
        <v>45351</v>
      </c>
      <c r="B69" s="1">
        <v>34224830221101</v>
      </c>
      <c r="C69" s="5">
        <v>56280990</v>
      </c>
      <c r="D69">
        <v>48</v>
      </c>
      <c r="E69" s="3">
        <v>44764</v>
      </c>
      <c r="F69" s="1">
        <v>28.433333333333334</v>
      </c>
      <c r="G69" s="5">
        <v>34488864</v>
      </c>
      <c r="H69" s="5" t="s">
        <v>35</v>
      </c>
      <c r="I69" s="6">
        <v>45147</v>
      </c>
      <c r="J69" s="7">
        <f t="shared" si="26"/>
        <v>6.8</v>
      </c>
      <c r="K69" s="7">
        <f t="shared" si="23"/>
        <v>19.566666666666666</v>
      </c>
      <c r="L69" s="6">
        <v>29708</v>
      </c>
      <c r="M69" s="7">
        <f t="shared" si="27"/>
        <v>42.857534246575341</v>
      </c>
      <c r="N69" s="12">
        <v>540000</v>
      </c>
      <c r="O69" s="6">
        <v>42394</v>
      </c>
      <c r="P69" s="8">
        <f t="shared" si="28"/>
        <v>6.583333333333333</v>
      </c>
      <c r="Q69" s="8">
        <f t="shared" si="29"/>
        <v>7.6472222222222221</v>
      </c>
      <c r="R69" s="8" t="s">
        <v>49</v>
      </c>
      <c r="S69" s="9">
        <v>2.9600000000000001E-2</v>
      </c>
      <c r="T69" s="5">
        <f t="shared" si="30"/>
        <v>1172520.625</v>
      </c>
      <c r="U69" s="5">
        <f t="shared" si="31"/>
        <v>85072.531199999998</v>
      </c>
      <c r="V69" s="10">
        <f t="shared" ref="V69:V74" si="32">+T69+U69</f>
        <v>1257593.1562000001</v>
      </c>
      <c r="W69" s="5">
        <v>4620</v>
      </c>
      <c r="X69">
        <v>0</v>
      </c>
      <c r="Y69" s="7">
        <v>0</v>
      </c>
      <c r="Z69" t="s">
        <v>17</v>
      </c>
      <c r="AA69" t="s">
        <v>18</v>
      </c>
      <c r="AB69" t="s">
        <v>19</v>
      </c>
      <c r="AC69" t="s">
        <v>20</v>
      </c>
      <c r="AD69" s="5">
        <v>0</v>
      </c>
      <c r="AE69" t="s">
        <v>21</v>
      </c>
      <c r="AF69" t="s">
        <v>66</v>
      </c>
      <c r="AG69" s="11">
        <v>0</v>
      </c>
      <c r="AH69">
        <v>0</v>
      </c>
    </row>
    <row r="70" spans="1:34" x14ac:dyDescent="0.25">
      <c r="A70" s="3">
        <v>45351</v>
      </c>
      <c r="B70" s="1">
        <v>34224930218471</v>
      </c>
      <c r="C70" s="5">
        <v>60000000</v>
      </c>
      <c r="D70">
        <v>48</v>
      </c>
      <c r="E70" s="3">
        <v>44686</v>
      </c>
      <c r="F70" s="1">
        <v>25.833333333333332</v>
      </c>
      <c r="G70" s="5">
        <v>32886904</v>
      </c>
      <c r="H70" s="5" t="s">
        <v>35</v>
      </c>
      <c r="I70" s="6">
        <v>44847</v>
      </c>
      <c r="J70" s="7">
        <f t="shared" si="26"/>
        <v>16.8</v>
      </c>
      <c r="K70" s="7">
        <f t="shared" si="23"/>
        <v>22.166666666666668</v>
      </c>
      <c r="L70" s="6">
        <v>24966</v>
      </c>
      <c r="M70" s="7">
        <f t="shared" si="27"/>
        <v>55.849315068493148</v>
      </c>
      <c r="N70" s="12">
        <v>5585000</v>
      </c>
      <c r="O70" s="6">
        <v>34416</v>
      </c>
      <c r="P70" s="8">
        <f t="shared" si="28"/>
        <v>28.527777777777779</v>
      </c>
      <c r="Q70" s="8">
        <f t="shared" si="29"/>
        <v>28.975000000000001</v>
      </c>
      <c r="R70" s="8" t="s">
        <v>49</v>
      </c>
      <c r="S70" s="9">
        <v>2.9600000000000001E-2</v>
      </c>
      <c r="T70" s="5">
        <f t="shared" si="30"/>
        <v>1250000</v>
      </c>
      <c r="U70" s="5">
        <f t="shared" si="31"/>
        <v>81121.029866666664</v>
      </c>
      <c r="V70" s="10">
        <f t="shared" si="32"/>
        <v>1331121.0298666668</v>
      </c>
      <c r="W70" s="5">
        <v>4405</v>
      </c>
      <c r="X70">
        <v>0</v>
      </c>
      <c r="Y70" s="7">
        <v>0</v>
      </c>
      <c r="Z70" t="s">
        <v>17</v>
      </c>
      <c r="AA70" t="s">
        <v>18</v>
      </c>
      <c r="AB70" t="s">
        <v>19</v>
      </c>
      <c r="AC70" t="s">
        <v>20</v>
      </c>
      <c r="AD70" s="5">
        <v>0</v>
      </c>
      <c r="AE70" t="s">
        <v>21</v>
      </c>
      <c r="AF70" t="s">
        <v>66</v>
      </c>
      <c r="AG70" s="11">
        <v>0</v>
      </c>
      <c r="AH70">
        <v>0</v>
      </c>
    </row>
    <row r="71" spans="1:34" x14ac:dyDescent="0.25">
      <c r="A71" s="3">
        <v>45351</v>
      </c>
      <c r="B71" s="1">
        <v>34225000219051</v>
      </c>
      <c r="C71" s="5">
        <v>45000000</v>
      </c>
      <c r="D71">
        <v>48</v>
      </c>
      <c r="E71" s="3">
        <v>44720</v>
      </c>
      <c r="F71" s="1">
        <v>26.966666666666665</v>
      </c>
      <c r="G71" s="5">
        <v>25887781</v>
      </c>
      <c r="H71" s="5" t="s">
        <v>35</v>
      </c>
      <c r="I71" s="6">
        <v>44805</v>
      </c>
      <c r="J71" s="7">
        <f t="shared" si="26"/>
        <v>18.2</v>
      </c>
      <c r="K71" s="7">
        <f t="shared" si="23"/>
        <v>21.033333333333335</v>
      </c>
      <c r="L71" s="6">
        <v>31876</v>
      </c>
      <c r="M71" s="7">
        <f t="shared" si="27"/>
        <v>36.917808219178085</v>
      </c>
      <c r="N71" s="12">
        <v>5079000</v>
      </c>
      <c r="O71" s="6">
        <v>42970</v>
      </c>
      <c r="P71" s="8">
        <f t="shared" si="28"/>
        <v>4.8611111111111107</v>
      </c>
      <c r="Q71" s="8">
        <f t="shared" si="29"/>
        <v>5.0972222222222223</v>
      </c>
      <c r="R71" s="8" t="s">
        <v>49</v>
      </c>
      <c r="S71" s="9">
        <v>4.9500000000000002E-2</v>
      </c>
      <c r="T71" s="5">
        <f t="shared" si="30"/>
        <v>937500</v>
      </c>
      <c r="U71" s="5">
        <f t="shared" si="31"/>
        <v>106787.09662500001</v>
      </c>
      <c r="V71" s="10">
        <f t="shared" si="32"/>
        <v>1044287.096625</v>
      </c>
      <c r="W71" s="5">
        <v>3466</v>
      </c>
      <c r="X71">
        <v>0</v>
      </c>
      <c r="Y71" s="7">
        <v>0</v>
      </c>
      <c r="Z71" t="s">
        <v>17</v>
      </c>
      <c r="AA71" t="s">
        <v>18</v>
      </c>
      <c r="AB71" t="s">
        <v>19</v>
      </c>
      <c r="AC71" t="s">
        <v>20</v>
      </c>
      <c r="AD71" s="5">
        <v>0</v>
      </c>
      <c r="AE71" t="s">
        <v>21</v>
      </c>
      <c r="AF71" t="s">
        <v>66</v>
      </c>
      <c r="AG71" s="11">
        <v>0</v>
      </c>
      <c r="AH71">
        <v>0</v>
      </c>
    </row>
    <row r="72" spans="1:34" x14ac:dyDescent="0.25">
      <c r="A72" s="3">
        <v>45351</v>
      </c>
      <c r="B72" s="1">
        <v>34225000223661</v>
      </c>
      <c r="C72" s="5">
        <v>160000000</v>
      </c>
      <c r="D72">
        <v>84</v>
      </c>
      <c r="E72" s="3">
        <v>44841</v>
      </c>
      <c r="F72" s="1">
        <v>67</v>
      </c>
      <c r="G72" s="5">
        <v>128101269</v>
      </c>
      <c r="H72" s="5" t="s">
        <v>35</v>
      </c>
      <c r="I72" s="6">
        <v>44949</v>
      </c>
      <c r="J72" s="7">
        <f t="shared" si="26"/>
        <v>13.4</v>
      </c>
      <c r="K72" s="7">
        <f t="shared" si="23"/>
        <v>17</v>
      </c>
      <c r="L72" s="6">
        <v>31319</v>
      </c>
      <c r="M72" s="7">
        <f t="shared" si="27"/>
        <v>38.443835616438356</v>
      </c>
      <c r="N72" s="12">
        <v>4771000</v>
      </c>
      <c r="O72" s="6">
        <v>43759</v>
      </c>
      <c r="P72" s="8">
        <f t="shared" si="28"/>
        <v>3.0055555555555555</v>
      </c>
      <c r="Q72" s="8">
        <f t="shared" si="29"/>
        <v>3.3055555555555554</v>
      </c>
      <c r="R72" s="8" t="s">
        <v>59</v>
      </c>
      <c r="S72" s="9">
        <v>2.9600000000000001E-2</v>
      </c>
      <c r="T72" s="5">
        <f t="shared" si="30"/>
        <v>1904761.9047619049</v>
      </c>
      <c r="U72" s="5">
        <f t="shared" si="31"/>
        <v>315983.13020000001</v>
      </c>
      <c r="V72" s="10">
        <f t="shared" si="32"/>
        <v>2220745.0349619049</v>
      </c>
      <c r="W72" s="5">
        <v>17135</v>
      </c>
      <c r="X72">
        <v>0</v>
      </c>
      <c r="Y72" s="7">
        <v>0</v>
      </c>
      <c r="Z72" t="s">
        <v>17</v>
      </c>
      <c r="AA72" t="s">
        <v>18</v>
      </c>
      <c r="AB72" t="s">
        <v>23</v>
      </c>
      <c r="AC72" t="s">
        <v>20</v>
      </c>
      <c r="AD72" s="5">
        <v>0</v>
      </c>
      <c r="AE72" t="s">
        <v>21</v>
      </c>
      <c r="AF72" t="s">
        <v>66</v>
      </c>
      <c r="AG72" s="11">
        <v>0</v>
      </c>
      <c r="AH72">
        <v>0</v>
      </c>
    </row>
    <row r="73" spans="1:34" x14ac:dyDescent="0.25">
      <c r="A73" s="3">
        <v>45351</v>
      </c>
      <c r="B73" s="1">
        <v>34225050219421</v>
      </c>
      <c r="C73" s="5">
        <v>639700000</v>
      </c>
      <c r="D73">
        <v>240</v>
      </c>
      <c r="E73" s="3">
        <v>44733</v>
      </c>
      <c r="F73" s="1">
        <v>219.4</v>
      </c>
      <c r="G73" s="5">
        <v>588970020</v>
      </c>
      <c r="H73" s="5" t="s">
        <v>37</v>
      </c>
      <c r="I73" s="6">
        <v>45205</v>
      </c>
      <c r="J73" s="7">
        <f t="shared" si="26"/>
        <v>4.8666666666666663</v>
      </c>
      <c r="K73" s="7">
        <f t="shared" si="23"/>
        <v>20.6</v>
      </c>
      <c r="L73" s="6">
        <v>27720</v>
      </c>
      <c r="M73" s="7">
        <f t="shared" si="27"/>
        <v>48.304109589041097</v>
      </c>
      <c r="N73" s="12">
        <v>780000</v>
      </c>
      <c r="O73" s="6">
        <v>43662</v>
      </c>
      <c r="P73" s="8">
        <f t="shared" si="28"/>
        <v>2.9750000000000001</v>
      </c>
      <c r="Q73" s="8">
        <f t="shared" si="29"/>
        <v>4.2861111111111114</v>
      </c>
      <c r="R73" s="8" t="s">
        <v>48</v>
      </c>
      <c r="S73" s="9">
        <v>1.61E-2</v>
      </c>
      <c r="T73" s="5">
        <f t="shared" si="30"/>
        <v>2665416.6666666665</v>
      </c>
      <c r="U73" s="5">
        <f t="shared" si="31"/>
        <v>790201.44350000005</v>
      </c>
      <c r="V73" s="10">
        <f t="shared" si="32"/>
        <v>3455618.1101666666</v>
      </c>
      <c r="W73" s="5">
        <v>78836</v>
      </c>
      <c r="X73">
        <v>0</v>
      </c>
      <c r="Y73" s="7">
        <v>0</v>
      </c>
      <c r="Z73" t="s">
        <v>17</v>
      </c>
      <c r="AA73" t="s">
        <v>24</v>
      </c>
      <c r="AB73" t="s">
        <v>24</v>
      </c>
      <c r="AC73" t="s">
        <v>20</v>
      </c>
      <c r="AD73" s="5">
        <v>5889700.2000000002</v>
      </c>
      <c r="AE73" t="s">
        <v>21</v>
      </c>
      <c r="AF73" t="s">
        <v>66</v>
      </c>
      <c r="AG73" s="11">
        <v>0</v>
      </c>
      <c r="AH73">
        <v>0</v>
      </c>
    </row>
    <row r="74" spans="1:34" x14ac:dyDescent="0.25">
      <c r="A74" s="3">
        <v>45351</v>
      </c>
      <c r="B74" s="1">
        <v>34226200216291</v>
      </c>
      <c r="C74" s="5">
        <v>179000000</v>
      </c>
      <c r="D74">
        <v>84</v>
      </c>
      <c r="E74" s="3">
        <v>44743</v>
      </c>
      <c r="F74" s="1">
        <v>63.733333333333334</v>
      </c>
      <c r="G74" s="5">
        <v>138064676</v>
      </c>
      <c r="H74" s="5" t="s">
        <v>35</v>
      </c>
      <c r="I74" s="6">
        <v>44806</v>
      </c>
      <c r="J74" s="7">
        <f t="shared" si="26"/>
        <v>18.166666666666668</v>
      </c>
      <c r="K74" s="7">
        <f t="shared" si="23"/>
        <v>20.266666666666666</v>
      </c>
      <c r="L74" s="6">
        <v>29143</v>
      </c>
      <c r="M74" s="7">
        <f t="shared" si="27"/>
        <v>44.405479452054792</v>
      </c>
      <c r="N74" s="12">
        <v>11084000</v>
      </c>
      <c r="O74" s="6">
        <v>42887</v>
      </c>
      <c r="P74" s="8">
        <f t="shared" si="28"/>
        <v>5.1555555555555559</v>
      </c>
      <c r="Q74" s="8">
        <f t="shared" si="29"/>
        <v>5.3305555555555557</v>
      </c>
      <c r="R74" s="8" t="s">
        <v>55</v>
      </c>
      <c r="S74" s="9">
        <v>4.9500000000000002E-2</v>
      </c>
      <c r="T74" s="5">
        <f t="shared" si="30"/>
        <v>2130952.3809523811</v>
      </c>
      <c r="U74" s="5">
        <f t="shared" si="31"/>
        <v>569516.78850000002</v>
      </c>
      <c r="V74" s="10">
        <f t="shared" si="32"/>
        <v>2700469.1694523813</v>
      </c>
      <c r="W74" s="5">
        <v>18515</v>
      </c>
      <c r="X74">
        <v>0</v>
      </c>
      <c r="Y74" s="7">
        <v>0</v>
      </c>
      <c r="Z74" t="s">
        <v>17</v>
      </c>
      <c r="AA74" t="s">
        <v>18</v>
      </c>
      <c r="AB74" t="s">
        <v>23</v>
      </c>
      <c r="AC74" t="s">
        <v>20</v>
      </c>
      <c r="AD74" s="5">
        <v>0</v>
      </c>
      <c r="AE74" t="s">
        <v>21</v>
      </c>
      <c r="AF74" t="s">
        <v>66</v>
      </c>
      <c r="AG74" s="11">
        <v>0</v>
      </c>
      <c r="AH74">
        <v>0</v>
      </c>
    </row>
    <row r="75" spans="1:34" x14ac:dyDescent="0.25">
      <c r="A75" s="3">
        <v>45351</v>
      </c>
      <c r="B75" s="1">
        <v>34226200217021</v>
      </c>
      <c r="C75" s="5">
        <v>630000000</v>
      </c>
      <c r="D75">
        <v>240</v>
      </c>
      <c r="E75" s="3">
        <v>44692</v>
      </c>
      <c r="F75" s="1">
        <v>218.03333333333333</v>
      </c>
      <c r="G75" s="5">
        <v>577429998</v>
      </c>
      <c r="H75" s="5" t="s">
        <v>35</v>
      </c>
      <c r="I75" s="6">
        <v>45134</v>
      </c>
      <c r="J75" s="7">
        <f t="shared" si="26"/>
        <v>7.2333333333333334</v>
      </c>
      <c r="K75" s="7">
        <f t="shared" si="23"/>
        <v>21.966666666666665</v>
      </c>
      <c r="L75" s="6">
        <v>31590</v>
      </c>
      <c r="M75" s="7">
        <f t="shared" si="27"/>
        <v>37.701369863013696</v>
      </c>
      <c r="N75" s="12">
        <v>2925000</v>
      </c>
      <c r="O75" s="6">
        <v>40434</v>
      </c>
      <c r="P75" s="8">
        <f t="shared" si="28"/>
        <v>11.827777777777778</v>
      </c>
      <c r="Q75" s="8">
        <f t="shared" si="29"/>
        <v>13.055555555555555</v>
      </c>
      <c r="R75" s="8" t="s">
        <v>49</v>
      </c>
      <c r="S75" s="9">
        <v>1.61E-2</v>
      </c>
      <c r="T75" s="5">
        <f t="shared" si="30"/>
        <v>2625000</v>
      </c>
      <c r="U75" s="5">
        <f t="shared" si="31"/>
        <v>774718.58065000002</v>
      </c>
      <c r="V75" s="10">
        <f t="shared" ref="V75:V82" si="33">+T75+U75</f>
        <v>3399718.5806499999</v>
      </c>
      <c r="W75" s="5">
        <v>585600</v>
      </c>
      <c r="X75">
        <v>0</v>
      </c>
      <c r="Y75" s="7">
        <v>0</v>
      </c>
      <c r="Z75" t="s">
        <v>17</v>
      </c>
      <c r="AA75" t="s">
        <v>24</v>
      </c>
      <c r="AB75" t="s">
        <v>24</v>
      </c>
      <c r="AC75" t="s">
        <v>20</v>
      </c>
      <c r="AD75" s="5">
        <v>5774299.9800000004</v>
      </c>
      <c r="AE75" t="s">
        <v>21</v>
      </c>
      <c r="AF75" t="s">
        <v>66</v>
      </c>
      <c r="AG75" s="11">
        <v>0</v>
      </c>
      <c r="AH75">
        <v>0</v>
      </c>
    </row>
    <row r="76" spans="1:34" x14ac:dyDescent="0.25">
      <c r="A76" s="3">
        <v>45351</v>
      </c>
      <c r="B76" s="1">
        <v>34226200226431</v>
      </c>
      <c r="C76" s="5">
        <v>50000000</v>
      </c>
      <c r="D76">
        <v>48</v>
      </c>
      <c r="E76" s="3">
        <v>44907</v>
      </c>
      <c r="F76" s="1">
        <v>33.200000000000003</v>
      </c>
      <c r="G76" s="5">
        <v>36302090</v>
      </c>
      <c r="H76" s="5" t="s">
        <v>35</v>
      </c>
      <c r="I76" s="6">
        <v>45134</v>
      </c>
      <c r="J76" s="7">
        <f t="shared" si="26"/>
        <v>7.2333333333333334</v>
      </c>
      <c r="K76" s="7">
        <f t="shared" si="23"/>
        <v>14.8</v>
      </c>
      <c r="L76" s="6">
        <v>31590</v>
      </c>
      <c r="M76" s="7">
        <f t="shared" si="27"/>
        <v>37.701369863013696</v>
      </c>
      <c r="N76" s="12">
        <v>7619000</v>
      </c>
      <c r="O76" s="6">
        <v>40434</v>
      </c>
      <c r="P76" s="8">
        <f t="shared" si="28"/>
        <v>12.425000000000001</v>
      </c>
      <c r="Q76" s="8">
        <f t="shared" si="29"/>
        <v>13.055555555555555</v>
      </c>
      <c r="R76" s="8" t="s">
        <v>49</v>
      </c>
      <c r="S76" s="9">
        <v>2.9600000000000001E-2</v>
      </c>
      <c r="T76" s="5">
        <f t="shared" si="30"/>
        <v>1041666.6666666666</v>
      </c>
      <c r="U76" s="5">
        <f t="shared" si="31"/>
        <v>89545.155333333329</v>
      </c>
      <c r="V76" s="10">
        <f t="shared" si="33"/>
        <v>1131211.8219999999</v>
      </c>
      <c r="W76" s="5">
        <v>4863</v>
      </c>
      <c r="X76">
        <v>0</v>
      </c>
      <c r="Y76" s="7">
        <v>0</v>
      </c>
      <c r="Z76" t="s">
        <v>17</v>
      </c>
      <c r="AA76" t="s">
        <v>18</v>
      </c>
      <c r="AB76" t="s">
        <v>19</v>
      </c>
      <c r="AC76" t="s">
        <v>20</v>
      </c>
      <c r="AD76" s="5">
        <v>0</v>
      </c>
      <c r="AE76" t="s">
        <v>21</v>
      </c>
      <c r="AF76" t="s">
        <v>66</v>
      </c>
      <c r="AG76" s="11">
        <v>0</v>
      </c>
      <c r="AH76">
        <v>0</v>
      </c>
    </row>
    <row r="77" spans="1:34" x14ac:dyDescent="0.25">
      <c r="A77" s="3">
        <v>45351</v>
      </c>
      <c r="B77" s="1">
        <v>34227020224791</v>
      </c>
      <c r="C77" s="5">
        <v>59800000</v>
      </c>
      <c r="D77">
        <v>84</v>
      </c>
      <c r="E77" s="3">
        <v>44893</v>
      </c>
      <c r="F77" s="1">
        <v>68.733333333333334</v>
      </c>
      <c r="G77" s="5">
        <v>49759033</v>
      </c>
      <c r="H77" s="5" t="s">
        <v>37</v>
      </c>
      <c r="I77" s="6">
        <v>45076</v>
      </c>
      <c r="J77" s="7">
        <f t="shared" si="26"/>
        <v>9.1666666666666661</v>
      </c>
      <c r="K77" s="7">
        <f t="shared" si="23"/>
        <v>15.266666666666667</v>
      </c>
      <c r="L77" s="6">
        <v>22343</v>
      </c>
      <c r="M77" s="7">
        <f t="shared" si="27"/>
        <v>63.035616438356165</v>
      </c>
      <c r="N77" s="12">
        <v>6985000</v>
      </c>
      <c r="O77" s="6">
        <v>34501</v>
      </c>
      <c r="P77" s="8">
        <f t="shared" si="28"/>
        <v>28.866666666666667</v>
      </c>
      <c r="Q77" s="8">
        <f t="shared" si="29"/>
        <v>29.375</v>
      </c>
      <c r="R77" s="8" t="s">
        <v>49</v>
      </c>
      <c r="S77" s="9">
        <v>2.9600000000000001E-2</v>
      </c>
      <c r="T77" s="5">
        <f t="shared" si="30"/>
        <v>711904.76190476189</v>
      </c>
      <c r="U77" s="5">
        <f t="shared" si="31"/>
        <v>122738.94806666666</v>
      </c>
      <c r="V77" s="10">
        <f t="shared" si="33"/>
        <v>834643.70997142862</v>
      </c>
      <c r="W77" s="5">
        <v>6667</v>
      </c>
      <c r="X77">
        <v>0</v>
      </c>
      <c r="Y77" s="7">
        <v>0</v>
      </c>
      <c r="Z77" t="s">
        <v>17</v>
      </c>
      <c r="AA77" t="s">
        <v>18</v>
      </c>
      <c r="AB77" t="s">
        <v>23</v>
      </c>
      <c r="AC77" t="s">
        <v>20</v>
      </c>
      <c r="AD77" s="5">
        <v>0</v>
      </c>
      <c r="AE77" t="s">
        <v>21</v>
      </c>
      <c r="AF77" t="s">
        <v>66</v>
      </c>
      <c r="AG77" s="11">
        <v>0</v>
      </c>
      <c r="AH77">
        <v>0</v>
      </c>
    </row>
    <row r="78" spans="1:34" x14ac:dyDescent="0.25">
      <c r="A78" s="3">
        <v>45351</v>
      </c>
      <c r="B78" s="1">
        <v>34228100220801</v>
      </c>
      <c r="C78" s="5">
        <v>80000000</v>
      </c>
      <c r="D78">
        <v>48</v>
      </c>
      <c r="E78" s="3">
        <v>44750</v>
      </c>
      <c r="F78" s="1">
        <v>27.966666666666665</v>
      </c>
      <c r="G78" s="5">
        <v>49166679</v>
      </c>
      <c r="H78" s="5" t="s">
        <v>36</v>
      </c>
      <c r="I78" s="6">
        <v>45313</v>
      </c>
      <c r="J78" s="7">
        <f t="shared" si="26"/>
        <v>1.2666666666666666</v>
      </c>
      <c r="K78" s="7">
        <f t="shared" si="23"/>
        <v>20.033333333333335</v>
      </c>
      <c r="L78" s="6">
        <v>24020</v>
      </c>
      <c r="M78" s="7">
        <f t="shared" si="27"/>
        <v>58.441095890410956</v>
      </c>
      <c r="N78" s="12">
        <v>3070000</v>
      </c>
      <c r="O78" s="6">
        <v>43458</v>
      </c>
      <c r="P78" s="8">
        <f t="shared" si="28"/>
        <v>3.588888888888889</v>
      </c>
      <c r="Q78" s="8">
        <f t="shared" si="29"/>
        <v>5.1527777777777777</v>
      </c>
      <c r="R78" s="8" t="s">
        <v>55</v>
      </c>
      <c r="S78" s="9">
        <v>2.9600000000000001E-2</v>
      </c>
      <c r="T78" s="5">
        <f t="shared" si="30"/>
        <v>1666666.6666666667</v>
      </c>
      <c r="U78" s="5">
        <f t="shared" si="31"/>
        <v>121277.8082</v>
      </c>
      <c r="V78" s="10">
        <f t="shared" si="33"/>
        <v>1787944.4748666668</v>
      </c>
      <c r="W78" s="5">
        <v>16523</v>
      </c>
      <c r="X78">
        <v>0</v>
      </c>
      <c r="Y78" s="7">
        <v>0</v>
      </c>
      <c r="Z78" t="s">
        <v>17</v>
      </c>
      <c r="AA78" t="s">
        <v>18</v>
      </c>
      <c r="AB78" t="s">
        <v>19</v>
      </c>
      <c r="AC78" t="s">
        <v>20</v>
      </c>
      <c r="AD78" s="5">
        <v>0</v>
      </c>
      <c r="AE78" t="s">
        <v>21</v>
      </c>
      <c r="AF78" t="s">
        <v>66</v>
      </c>
      <c r="AG78" s="11">
        <v>0</v>
      </c>
      <c r="AH78">
        <v>0</v>
      </c>
    </row>
    <row r="79" spans="1:34" x14ac:dyDescent="0.25">
      <c r="A79" s="3">
        <v>45351</v>
      </c>
      <c r="B79" s="1">
        <v>34228200220051</v>
      </c>
      <c r="C79" s="5">
        <v>152000000</v>
      </c>
      <c r="D79">
        <v>240</v>
      </c>
      <c r="E79" s="3">
        <v>44824</v>
      </c>
      <c r="F79" s="1">
        <v>222.43333333333334</v>
      </c>
      <c r="G79" s="5">
        <v>141500539</v>
      </c>
      <c r="H79" s="5" t="s">
        <v>35</v>
      </c>
      <c r="I79" s="6">
        <v>44841</v>
      </c>
      <c r="J79" s="7">
        <f t="shared" si="26"/>
        <v>17</v>
      </c>
      <c r="K79" s="7">
        <f t="shared" si="23"/>
        <v>17.566666666666666</v>
      </c>
      <c r="L79" s="6">
        <v>25117</v>
      </c>
      <c r="M79" s="7">
        <f t="shared" si="27"/>
        <v>55.435616438356163</v>
      </c>
      <c r="N79" s="12">
        <v>168000</v>
      </c>
      <c r="O79" s="6">
        <v>33329</v>
      </c>
      <c r="P79" s="8">
        <f t="shared" si="28"/>
        <v>31.930555555555557</v>
      </c>
      <c r="Q79" s="8">
        <f t="shared" si="29"/>
        <v>31.977777777777778</v>
      </c>
      <c r="R79" s="8" t="s">
        <v>54</v>
      </c>
      <c r="S79" s="9">
        <v>1.61E-2</v>
      </c>
      <c r="T79" s="5">
        <f t="shared" si="30"/>
        <v>633333.33333333337</v>
      </c>
      <c r="U79" s="5">
        <f t="shared" si="31"/>
        <v>189846.55649166668</v>
      </c>
      <c r="V79" s="10">
        <f t="shared" si="33"/>
        <v>823179.88982500008</v>
      </c>
      <c r="W79" s="5">
        <v>18940</v>
      </c>
      <c r="X79">
        <v>0</v>
      </c>
      <c r="Y79" s="7">
        <v>0</v>
      </c>
      <c r="Z79" t="s">
        <v>17</v>
      </c>
      <c r="AA79" t="s">
        <v>24</v>
      </c>
      <c r="AB79" t="s">
        <v>24</v>
      </c>
      <c r="AC79" t="s">
        <v>20</v>
      </c>
      <c r="AD79" s="5">
        <v>1415005.39</v>
      </c>
      <c r="AE79" t="s">
        <v>21</v>
      </c>
      <c r="AF79" t="s">
        <v>66</v>
      </c>
      <c r="AG79" s="11">
        <v>0</v>
      </c>
      <c r="AH79">
        <v>0</v>
      </c>
    </row>
    <row r="80" spans="1:34" x14ac:dyDescent="0.25">
      <c r="A80" s="3">
        <v>45351</v>
      </c>
      <c r="B80" s="1">
        <v>34232100231081</v>
      </c>
      <c r="C80" s="5">
        <v>45000000</v>
      </c>
      <c r="D80">
        <v>48</v>
      </c>
      <c r="E80" s="3">
        <v>45051</v>
      </c>
      <c r="F80" s="1">
        <v>38</v>
      </c>
      <c r="G80" s="5">
        <v>33384397</v>
      </c>
      <c r="H80" s="5" t="s">
        <v>35</v>
      </c>
      <c r="I80" s="6">
        <v>45176</v>
      </c>
      <c r="J80" s="7">
        <f t="shared" si="26"/>
        <v>5.833333333333333</v>
      </c>
      <c r="K80" s="7">
        <f t="shared" si="23"/>
        <v>10</v>
      </c>
      <c r="L80" s="6">
        <v>33343</v>
      </c>
      <c r="M80" s="7">
        <f t="shared" si="27"/>
        <v>32.898630136986299</v>
      </c>
      <c r="N80" s="12">
        <v>2320000</v>
      </c>
      <c r="O80" s="6">
        <v>41663</v>
      </c>
      <c r="P80" s="8">
        <f t="shared" si="28"/>
        <v>9.4111111111111114</v>
      </c>
      <c r="Q80" s="8">
        <f t="shared" si="29"/>
        <v>9.7583333333333329</v>
      </c>
      <c r="R80" s="8" t="s">
        <v>49</v>
      </c>
      <c r="S80" s="9">
        <v>4.9500000000000002E-2</v>
      </c>
      <c r="T80" s="5">
        <f t="shared" si="30"/>
        <v>937500</v>
      </c>
      <c r="U80" s="5">
        <f t="shared" si="31"/>
        <v>137710.637625</v>
      </c>
      <c r="V80" s="10">
        <f t="shared" si="33"/>
        <v>1075210.637625</v>
      </c>
      <c r="W80" s="5">
        <v>4477</v>
      </c>
      <c r="X80">
        <v>0</v>
      </c>
      <c r="Y80" s="7">
        <v>0</v>
      </c>
      <c r="Z80" t="s">
        <v>17</v>
      </c>
      <c r="AA80" t="s">
        <v>18</v>
      </c>
      <c r="AB80" t="s">
        <v>19</v>
      </c>
      <c r="AC80" t="s">
        <v>20</v>
      </c>
      <c r="AD80" s="5">
        <v>0</v>
      </c>
      <c r="AE80" t="s">
        <v>21</v>
      </c>
      <c r="AF80" t="s">
        <v>66</v>
      </c>
      <c r="AG80" s="11">
        <v>0</v>
      </c>
      <c r="AH80">
        <v>0</v>
      </c>
    </row>
    <row r="81" spans="1:34" x14ac:dyDescent="0.25">
      <c r="A81" s="3">
        <v>45351</v>
      </c>
      <c r="B81" s="1">
        <v>34232510227951</v>
      </c>
      <c r="C81" s="5">
        <v>28000000</v>
      </c>
      <c r="D81">
        <v>48</v>
      </c>
      <c r="E81" s="3">
        <v>44965</v>
      </c>
      <c r="F81" s="1">
        <v>35.133333333333333</v>
      </c>
      <c r="G81" s="5">
        <v>9078129</v>
      </c>
      <c r="H81" s="5" t="s">
        <v>36</v>
      </c>
      <c r="I81" s="6">
        <v>45160</v>
      </c>
      <c r="J81" s="7">
        <f t="shared" si="26"/>
        <v>6.3666666666666663</v>
      </c>
      <c r="K81" s="7">
        <f t="shared" si="23"/>
        <v>12.866666666666667</v>
      </c>
      <c r="L81" s="6">
        <v>29883</v>
      </c>
      <c r="M81" s="7">
        <f t="shared" si="27"/>
        <v>42.37808219178082</v>
      </c>
      <c r="N81" s="12">
        <v>4832000</v>
      </c>
      <c r="O81" s="6">
        <v>44417</v>
      </c>
      <c r="P81" s="8">
        <f t="shared" si="28"/>
        <v>1.5222222222222221</v>
      </c>
      <c r="Q81" s="8">
        <f t="shared" si="29"/>
        <v>2.0638888888888891</v>
      </c>
      <c r="R81" s="8" t="s">
        <v>49</v>
      </c>
      <c r="S81" s="9">
        <v>2.9600000000000001E-2</v>
      </c>
      <c r="T81" s="5">
        <f t="shared" si="30"/>
        <v>583333.33333333337</v>
      </c>
      <c r="U81" s="5">
        <f t="shared" si="31"/>
        <v>22392.718200000003</v>
      </c>
      <c r="V81" s="10">
        <f t="shared" si="33"/>
        <v>605726.05153333338</v>
      </c>
      <c r="W81" s="5">
        <v>1214</v>
      </c>
      <c r="X81">
        <v>0</v>
      </c>
      <c r="Y81" s="7">
        <v>0</v>
      </c>
      <c r="Z81" t="s">
        <v>17</v>
      </c>
      <c r="AA81" t="s">
        <v>18</v>
      </c>
      <c r="AB81" t="s">
        <v>19</v>
      </c>
      <c r="AC81" t="s">
        <v>20</v>
      </c>
      <c r="AD81" s="5">
        <v>0</v>
      </c>
      <c r="AE81" t="s">
        <v>21</v>
      </c>
      <c r="AF81" t="s">
        <v>66</v>
      </c>
      <c r="AG81" s="11">
        <v>0</v>
      </c>
      <c r="AH81">
        <v>0</v>
      </c>
    </row>
    <row r="82" spans="1:34" x14ac:dyDescent="0.25">
      <c r="A82" s="3">
        <v>45351</v>
      </c>
      <c r="B82" s="1">
        <v>34233550231781</v>
      </c>
      <c r="C82" s="2">
        <v>494000000</v>
      </c>
      <c r="D82">
        <v>240</v>
      </c>
      <c r="E82" s="3">
        <v>45146</v>
      </c>
      <c r="F82" s="1">
        <v>233.16666666666666</v>
      </c>
      <c r="G82" s="5">
        <v>478394292</v>
      </c>
      <c r="H82" s="5" t="s">
        <v>37</v>
      </c>
      <c r="I82" s="6">
        <v>45080</v>
      </c>
      <c r="J82" s="7">
        <f t="shared" si="26"/>
        <v>9.0333333333333332</v>
      </c>
      <c r="K82" s="7">
        <f t="shared" si="23"/>
        <v>6.833333333333333</v>
      </c>
      <c r="L82" s="6">
        <v>22337</v>
      </c>
      <c r="M82" s="7">
        <f t="shared" si="27"/>
        <v>63.052054794520551</v>
      </c>
      <c r="N82" s="12">
        <v>1650000</v>
      </c>
      <c r="O82" s="6">
        <v>42648</v>
      </c>
      <c r="P82" s="8">
        <f t="shared" si="28"/>
        <v>6.9388888888888891</v>
      </c>
      <c r="Q82" s="8">
        <f t="shared" si="29"/>
        <v>6.7555555555555555</v>
      </c>
      <c r="R82" s="8" t="s">
        <v>49</v>
      </c>
      <c r="S82" s="9">
        <v>1.61E-2</v>
      </c>
      <c r="T82" s="5">
        <f t="shared" si="30"/>
        <v>2058333.3333333333</v>
      </c>
      <c r="U82" s="5">
        <f t="shared" si="31"/>
        <v>641845.67509999999</v>
      </c>
      <c r="V82" s="10">
        <f t="shared" si="33"/>
        <v>2700179.0084333331</v>
      </c>
      <c r="W82" s="5">
        <v>281414</v>
      </c>
      <c r="X82">
        <v>0</v>
      </c>
      <c r="Y82" s="7">
        <v>0</v>
      </c>
      <c r="Z82" t="s">
        <v>17</v>
      </c>
      <c r="AA82" t="s">
        <v>24</v>
      </c>
      <c r="AB82" t="s">
        <v>24</v>
      </c>
      <c r="AC82" t="s">
        <v>20</v>
      </c>
      <c r="AD82" s="5">
        <v>4783942.92</v>
      </c>
      <c r="AE82" t="s">
        <v>21</v>
      </c>
      <c r="AF82" t="s">
        <v>66</v>
      </c>
      <c r="AG82" s="11">
        <v>0</v>
      </c>
      <c r="AH82">
        <v>0</v>
      </c>
    </row>
    <row r="83" spans="1:34" x14ac:dyDescent="0.25">
      <c r="A83" s="3">
        <v>45351</v>
      </c>
      <c r="B83" s="1">
        <v>34234800229391</v>
      </c>
      <c r="C83" s="5">
        <v>74779000</v>
      </c>
      <c r="D83">
        <v>48</v>
      </c>
      <c r="E83" s="3">
        <v>45041</v>
      </c>
      <c r="F83" s="1">
        <v>37.666666666666664</v>
      </c>
      <c r="G83" s="5">
        <v>58556564</v>
      </c>
      <c r="H83" s="5" t="s">
        <v>35</v>
      </c>
      <c r="I83" s="6">
        <v>45077</v>
      </c>
      <c r="J83" s="7">
        <f t="shared" si="26"/>
        <v>9.1333333333333329</v>
      </c>
      <c r="K83" s="7">
        <f t="shared" si="23"/>
        <v>10.333333333333334</v>
      </c>
      <c r="L83" s="6">
        <v>32288</v>
      </c>
      <c r="M83" s="7">
        <f t="shared" si="27"/>
        <v>35.789041095890411</v>
      </c>
      <c r="N83" s="12">
        <v>2130000</v>
      </c>
      <c r="O83" s="6">
        <v>43378</v>
      </c>
      <c r="P83" s="8">
        <f t="shared" si="28"/>
        <v>4.6194444444444445</v>
      </c>
      <c r="Q83" s="8">
        <f t="shared" si="29"/>
        <v>4.7194444444444441</v>
      </c>
      <c r="R83" s="8" t="s">
        <v>49</v>
      </c>
      <c r="S83" s="9">
        <v>5.9299999999999999E-2</v>
      </c>
      <c r="T83" s="5">
        <f t="shared" si="30"/>
        <v>1557895.8333333333</v>
      </c>
      <c r="U83" s="5">
        <f t="shared" si="31"/>
        <v>289367.02043333329</v>
      </c>
      <c r="V83" s="10">
        <f t="shared" ref="V83:V88" si="34">+T83+U83</f>
        <v>1847262.8537666665</v>
      </c>
      <c r="W83" s="5">
        <v>7856</v>
      </c>
      <c r="X83">
        <v>0</v>
      </c>
      <c r="Y83" s="7">
        <v>0</v>
      </c>
      <c r="Z83" t="s">
        <v>17</v>
      </c>
      <c r="AA83" t="s">
        <v>18</v>
      </c>
      <c r="AB83" t="s">
        <v>19</v>
      </c>
      <c r="AC83" t="s">
        <v>20</v>
      </c>
      <c r="AD83" s="5">
        <v>0</v>
      </c>
      <c r="AE83" t="s">
        <v>21</v>
      </c>
      <c r="AF83" t="s">
        <v>66</v>
      </c>
      <c r="AG83" s="11">
        <v>0</v>
      </c>
      <c r="AH83">
        <v>0</v>
      </c>
    </row>
    <row r="84" spans="1:34" x14ac:dyDescent="0.25">
      <c r="A84" s="3">
        <v>45351</v>
      </c>
      <c r="B84" s="1">
        <v>39102000004921</v>
      </c>
      <c r="C84" s="5">
        <v>174326250</v>
      </c>
      <c r="D84">
        <v>240</v>
      </c>
      <c r="E84" s="3">
        <v>40512</v>
      </c>
      <c r="F84" s="1">
        <v>78.699999999999989</v>
      </c>
      <c r="G84" s="5">
        <v>53287500</v>
      </c>
      <c r="H84" s="5" t="s">
        <v>36</v>
      </c>
      <c r="I84" s="6">
        <v>40535</v>
      </c>
      <c r="J84" s="7">
        <f t="shared" si="26"/>
        <v>160.53333333333333</v>
      </c>
      <c r="K84" s="7">
        <f t="shared" ref="K84:K115" si="35">+_xlfn.DAYS(A84,E84)/30</f>
        <v>161.30000000000001</v>
      </c>
      <c r="L84" s="6">
        <v>29483</v>
      </c>
      <c r="M84" s="7">
        <f t="shared" si="27"/>
        <v>43.473972602739728</v>
      </c>
      <c r="N84" s="12">
        <v>987000</v>
      </c>
      <c r="O84" s="6">
        <v>39188</v>
      </c>
      <c r="P84" s="8">
        <f t="shared" si="28"/>
        <v>3.6777777777777776</v>
      </c>
      <c r="Q84" s="8">
        <f t="shared" si="29"/>
        <v>3.7416666666666667</v>
      </c>
      <c r="R84" s="8" t="s">
        <v>49</v>
      </c>
      <c r="S84" s="9">
        <v>1.61E-2</v>
      </c>
      <c r="T84" s="5">
        <f t="shared" si="30"/>
        <v>726359.375</v>
      </c>
      <c r="U84" s="5">
        <f t="shared" si="31"/>
        <v>71494.0625</v>
      </c>
      <c r="V84" s="10">
        <f t="shared" si="34"/>
        <v>797853.4375</v>
      </c>
      <c r="W84" s="5">
        <v>7128</v>
      </c>
      <c r="X84">
        <v>0</v>
      </c>
      <c r="Y84" s="7">
        <v>0</v>
      </c>
      <c r="Z84" t="s">
        <v>17</v>
      </c>
      <c r="AA84" t="s">
        <v>24</v>
      </c>
      <c r="AB84" t="s">
        <v>24</v>
      </c>
      <c r="AC84" t="s">
        <v>20</v>
      </c>
      <c r="AD84" s="5">
        <v>532875</v>
      </c>
      <c r="AE84" t="s">
        <v>21</v>
      </c>
      <c r="AF84" t="s">
        <v>66</v>
      </c>
      <c r="AG84" s="11">
        <v>0</v>
      </c>
      <c r="AH84">
        <v>0</v>
      </c>
    </row>
    <row r="85" spans="1:34" x14ac:dyDescent="0.25">
      <c r="A85" s="3">
        <v>45351</v>
      </c>
      <c r="B85" s="1">
        <v>39111100005981</v>
      </c>
      <c r="C85" s="5">
        <v>308000000</v>
      </c>
      <c r="D85">
        <v>240</v>
      </c>
      <c r="E85" s="3">
        <v>40357</v>
      </c>
      <c r="F85" s="1">
        <v>73.533333333333331</v>
      </c>
      <c r="G85" s="5">
        <v>99929787</v>
      </c>
      <c r="H85" s="5" t="s">
        <v>36</v>
      </c>
      <c r="I85" s="6">
        <v>40557</v>
      </c>
      <c r="J85" s="7">
        <f t="shared" si="26"/>
        <v>159.80000000000001</v>
      </c>
      <c r="K85" s="7">
        <f t="shared" si="35"/>
        <v>166.46666666666667</v>
      </c>
      <c r="L85" s="6">
        <v>22176</v>
      </c>
      <c r="M85" s="7">
        <f t="shared" si="27"/>
        <v>63.493150684931507</v>
      </c>
      <c r="N85" s="12">
        <v>2674000</v>
      </c>
      <c r="O85" s="6">
        <v>39846</v>
      </c>
      <c r="P85" s="8">
        <f t="shared" si="28"/>
        <v>1.4194444444444445</v>
      </c>
      <c r="Q85" s="8">
        <f t="shared" si="29"/>
        <v>1.9750000000000001</v>
      </c>
      <c r="R85" s="8" t="s">
        <v>60</v>
      </c>
      <c r="S85" s="9">
        <v>1.61E-2</v>
      </c>
      <c r="T85" s="5">
        <f t="shared" si="30"/>
        <v>1283333.3333333333</v>
      </c>
      <c r="U85" s="5">
        <f t="shared" si="31"/>
        <v>134072.464225</v>
      </c>
      <c r="V85" s="10">
        <f t="shared" si="34"/>
        <v>1417405.7975583333</v>
      </c>
      <c r="W85" s="5">
        <v>13367</v>
      </c>
      <c r="X85">
        <v>0</v>
      </c>
      <c r="Y85" s="7">
        <v>0</v>
      </c>
      <c r="Z85" t="s">
        <v>17</v>
      </c>
      <c r="AA85" t="s">
        <v>24</v>
      </c>
      <c r="AB85" t="s">
        <v>24</v>
      </c>
      <c r="AC85" t="s">
        <v>20</v>
      </c>
      <c r="AD85" s="5">
        <v>999297.87</v>
      </c>
      <c r="AE85" t="s">
        <v>21</v>
      </c>
      <c r="AF85" t="s">
        <v>66</v>
      </c>
      <c r="AG85" s="11">
        <v>0</v>
      </c>
      <c r="AH85">
        <v>0</v>
      </c>
    </row>
    <row r="86" spans="1:34" x14ac:dyDescent="0.25">
      <c r="A86" s="3">
        <v>45351</v>
      </c>
      <c r="B86" s="1">
        <v>39111100006221</v>
      </c>
      <c r="C86" s="5">
        <v>243158965</v>
      </c>
      <c r="D86">
        <v>240</v>
      </c>
      <c r="E86" s="3">
        <v>40568</v>
      </c>
      <c r="F86" s="1">
        <v>80.566666666666663</v>
      </c>
      <c r="G86" s="5">
        <v>82794925</v>
      </c>
      <c r="H86" s="5" t="s">
        <v>36</v>
      </c>
      <c r="I86" s="6">
        <v>40602</v>
      </c>
      <c r="J86" s="7">
        <f t="shared" si="26"/>
        <v>158.30000000000001</v>
      </c>
      <c r="K86" s="7">
        <f t="shared" si="35"/>
        <v>159.43333333333334</v>
      </c>
      <c r="L86" s="6">
        <v>28611</v>
      </c>
      <c r="M86" s="7">
        <f t="shared" si="27"/>
        <v>45.863013698630134</v>
      </c>
      <c r="N86" s="12">
        <v>973000</v>
      </c>
      <c r="O86" s="6">
        <v>40148</v>
      </c>
      <c r="P86" s="8">
        <f t="shared" si="28"/>
        <v>1.1666666666666667</v>
      </c>
      <c r="Q86" s="8">
        <f t="shared" si="29"/>
        <v>1.2611111111111111</v>
      </c>
      <c r="R86" s="8" t="s">
        <v>60</v>
      </c>
      <c r="S86" s="9">
        <v>1.61E-2</v>
      </c>
      <c r="T86" s="5">
        <f t="shared" si="30"/>
        <v>1013162.3541666666</v>
      </c>
      <c r="U86" s="5">
        <f t="shared" si="31"/>
        <v>111083.19104166667</v>
      </c>
      <c r="V86" s="10">
        <f t="shared" si="34"/>
        <v>1124245.5452083333</v>
      </c>
      <c r="W86" s="5">
        <v>11073</v>
      </c>
      <c r="X86">
        <v>0</v>
      </c>
      <c r="Y86" s="7">
        <v>0</v>
      </c>
      <c r="Z86" t="s">
        <v>17</v>
      </c>
      <c r="AA86" t="s">
        <v>24</v>
      </c>
      <c r="AB86" t="s">
        <v>24</v>
      </c>
      <c r="AC86" t="s">
        <v>20</v>
      </c>
      <c r="AD86" s="5">
        <v>827949.25</v>
      </c>
      <c r="AE86" t="s">
        <v>21</v>
      </c>
      <c r="AF86" t="s">
        <v>66</v>
      </c>
      <c r="AG86" s="11">
        <v>0</v>
      </c>
      <c r="AH86">
        <v>0</v>
      </c>
    </row>
    <row r="87" spans="1:34" x14ac:dyDescent="0.25">
      <c r="A87" s="3">
        <v>45351</v>
      </c>
      <c r="B87" s="1">
        <v>39111600009511</v>
      </c>
      <c r="C87" s="5">
        <v>79000000</v>
      </c>
      <c r="D87">
        <v>240</v>
      </c>
      <c r="E87" s="3">
        <v>40533</v>
      </c>
      <c r="F87" s="1">
        <v>79.400000000000006</v>
      </c>
      <c r="G87" s="5">
        <v>27840270</v>
      </c>
      <c r="H87" s="5" t="s">
        <v>36</v>
      </c>
      <c r="I87" s="6">
        <v>40802</v>
      </c>
      <c r="J87" s="7">
        <f t="shared" si="26"/>
        <v>151.63333333333333</v>
      </c>
      <c r="K87" s="7">
        <f t="shared" si="35"/>
        <v>160.6</v>
      </c>
      <c r="L87" s="6">
        <v>30754</v>
      </c>
      <c r="M87" s="7">
        <f t="shared" si="27"/>
        <v>39.991780821917807</v>
      </c>
      <c r="N87" s="12">
        <v>1558000</v>
      </c>
      <c r="O87" s="6">
        <v>40073</v>
      </c>
      <c r="P87" s="8">
        <f t="shared" si="28"/>
        <v>1.2777777777777777</v>
      </c>
      <c r="Q87" s="8">
        <f t="shared" si="29"/>
        <v>2.0249999999999999</v>
      </c>
      <c r="R87" s="8" t="s">
        <v>49</v>
      </c>
      <c r="S87" s="9">
        <v>1.61E-2</v>
      </c>
      <c r="T87" s="5">
        <f t="shared" si="30"/>
        <v>329166.66666666669</v>
      </c>
      <c r="U87" s="5">
        <f t="shared" si="31"/>
        <v>37352.362249999998</v>
      </c>
      <c r="V87" s="10">
        <f t="shared" si="34"/>
        <v>366519.02891666669</v>
      </c>
      <c r="W87" s="5">
        <v>3777</v>
      </c>
      <c r="X87">
        <v>0</v>
      </c>
      <c r="Y87" s="7">
        <v>0</v>
      </c>
      <c r="Z87" t="s">
        <v>17</v>
      </c>
      <c r="AA87" t="s">
        <v>24</v>
      </c>
      <c r="AB87" t="s">
        <v>24</v>
      </c>
      <c r="AC87" t="s">
        <v>20</v>
      </c>
      <c r="AD87" s="5">
        <v>278402.7</v>
      </c>
      <c r="AE87" t="s">
        <v>21</v>
      </c>
      <c r="AF87" t="s">
        <v>66</v>
      </c>
      <c r="AG87" s="11">
        <v>0</v>
      </c>
      <c r="AH87">
        <v>0</v>
      </c>
    </row>
    <row r="88" spans="1:34" x14ac:dyDescent="0.25">
      <c r="A88" s="3">
        <v>45351</v>
      </c>
      <c r="B88" s="1">
        <v>39112110007291</v>
      </c>
      <c r="C88" s="5">
        <v>164643394</v>
      </c>
      <c r="D88">
        <v>240</v>
      </c>
      <c r="E88" s="3">
        <v>40702</v>
      </c>
      <c r="F88" s="1">
        <v>85.033333333333331</v>
      </c>
      <c r="G88" s="5">
        <v>60583634</v>
      </c>
      <c r="H88" s="5" t="s">
        <v>36</v>
      </c>
      <c r="I88" s="6">
        <v>39566</v>
      </c>
      <c r="J88" s="7">
        <f t="shared" si="26"/>
        <v>192.83333333333334</v>
      </c>
      <c r="K88" s="7">
        <f t="shared" si="35"/>
        <v>154.96666666666667</v>
      </c>
      <c r="L88" s="6">
        <v>19303</v>
      </c>
      <c r="M88" s="7">
        <f t="shared" si="27"/>
        <v>71.364383561643834</v>
      </c>
      <c r="N88" s="12">
        <v>1098000</v>
      </c>
      <c r="O88" s="6">
        <v>39236</v>
      </c>
      <c r="P88" s="8">
        <f t="shared" si="28"/>
        <v>4.072222222222222</v>
      </c>
      <c r="Q88" s="8">
        <f t="shared" si="29"/>
        <v>0.91666666666666663</v>
      </c>
      <c r="R88" s="8" t="s">
        <v>54</v>
      </c>
      <c r="S88" s="9">
        <v>1.61E-2</v>
      </c>
      <c r="T88" s="5">
        <f t="shared" si="30"/>
        <v>686014.14166666672</v>
      </c>
      <c r="U88" s="5">
        <f t="shared" si="31"/>
        <v>81283.042283333343</v>
      </c>
      <c r="V88" s="10">
        <f t="shared" si="34"/>
        <v>767297.18395000009</v>
      </c>
      <c r="W88" s="5">
        <v>8329</v>
      </c>
      <c r="X88">
        <v>0</v>
      </c>
      <c r="Y88" s="7">
        <v>0</v>
      </c>
      <c r="Z88" t="s">
        <v>17</v>
      </c>
      <c r="AA88" t="s">
        <v>24</v>
      </c>
      <c r="AB88" t="s">
        <v>24</v>
      </c>
      <c r="AC88" t="s">
        <v>20</v>
      </c>
      <c r="AD88" s="5">
        <v>605836.34</v>
      </c>
      <c r="AE88" t="s">
        <v>21</v>
      </c>
      <c r="AF88" t="s">
        <v>66</v>
      </c>
      <c r="AG88" s="11">
        <v>0</v>
      </c>
      <c r="AH88">
        <v>0</v>
      </c>
    </row>
    <row r="89" spans="1:34" x14ac:dyDescent="0.25">
      <c r="A89" s="3">
        <v>45351</v>
      </c>
      <c r="B89" s="1">
        <v>39112110007371</v>
      </c>
      <c r="C89" s="5">
        <v>302400000</v>
      </c>
      <c r="D89">
        <v>240</v>
      </c>
      <c r="E89" s="3">
        <v>40562</v>
      </c>
      <c r="F89" s="1">
        <v>80.366666666666674</v>
      </c>
      <c r="G89" s="5">
        <v>106225023</v>
      </c>
      <c r="H89" s="5" t="s">
        <v>36</v>
      </c>
      <c r="I89" s="6">
        <v>40702</v>
      </c>
      <c r="J89" s="7">
        <f t="shared" si="26"/>
        <v>154.96666666666667</v>
      </c>
      <c r="K89" s="7">
        <f t="shared" si="35"/>
        <v>159.63333333333333</v>
      </c>
      <c r="L89" s="6">
        <v>21805</v>
      </c>
      <c r="M89" s="7">
        <f t="shared" si="27"/>
        <v>64.509589041095893</v>
      </c>
      <c r="N89" s="12">
        <v>65177000</v>
      </c>
      <c r="O89" s="6">
        <v>39241</v>
      </c>
      <c r="P89" s="8">
        <f t="shared" si="28"/>
        <v>3.6694444444444443</v>
      </c>
      <c r="Q89" s="8">
        <f t="shared" si="29"/>
        <v>4.0583333333333336</v>
      </c>
      <c r="R89" s="8" t="s">
        <v>49</v>
      </c>
      <c r="S89" s="9">
        <v>1.61E-2</v>
      </c>
      <c r="T89" s="5">
        <f t="shared" si="30"/>
        <v>1260000</v>
      </c>
      <c r="U89" s="5">
        <f t="shared" si="31"/>
        <v>142518.572525</v>
      </c>
      <c r="V89" s="10">
        <f t="shared" ref="V89:V92" si="36">+T89+U89</f>
        <v>1402518.572525</v>
      </c>
      <c r="W89" s="5">
        <v>344990</v>
      </c>
      <c r="X89">
        <v>0</v>
      </c>
      <c r="Y89" s="7">
        <v>0</v>
      </c>
      <c r="Z89" t="s">
        <v>17</v>
      </c>
      <c r="AA89" t="s">
        <v>24</v>
      </c>
      <c r="AB89" t="s">
        <v>24</v>
      </c>
      <c r="AC89" t="s">
        <v>20</v>
      </c>
      <c r="AD89" s="5">
        <v>1062250.23</v>
      </c>
      <c r="AE89" t="s">
        <v>21</v>
      </c>
      <c r="AF89" t="s">
        <v>66</v>
      </c>
      <c r="AG89" s="11">
        <v>0</v>
      </c>
      <c r="AH89">
        <v>0</v>
      </c>
    </row>
    <row r="90" spans="1:34" x14ac:dyDescent="0.25">
      <c r="A90" s="3">
        <v>45351</v>
      </c>
      <c r="B90" s="1">
        <v>39112150006831</v>
      </c>
      <c r="C90" s="5">
        <v>60614193</v>
      </c>
      <c r="D90">
        <v>240</v>
      </c>
      <c r="E90" s="3">
        <v>40333</v>
      </c>
      <c r="F90" s="1">
        <v>72.73333333333332</v>
      </c>
      <c r="G90" s="5">
        <v>5671498</v>
      </c>
      <c r="H90" s="5" t="s">
        <v>36</v>
      </c>
      <c r="I90" s="6">
        <v>40644</v>
      </c>
      <c r="J90" s="7">
        <f t="shared" si="26"/>
        <v>156.9</v>
      </c>
      <c r="K90" s="7">
        <f t="shared" si="35"/>
        <v>167.26666666666668</v>
      </c>
      <c r="L90" s="6">
        <v>23631</v>
      </c>
      <c r="M90" s="7">
        <f t="shared" si="27"/>
        <v>59.506849315068493</v>
      </c>
      <c r="N90" s="12">
        <v>3366000</v>
      </c>
      <c r="O90" s="6">
        <v>39183</v>
      </c>
      <c r="P90" s="8">
        <f t="shared" si="28"/>
        <v>3.1944444444444446</v>
      </c>
      <c r="Q90" s="8">
        <f t="shared" si="29"/>
        <v>4.0583333333333336</v>
      </c>
      <c r="R90" s="8" t="s">
        <v>49</v>
      </c>
      <c r="S90" s="9">
        <v>1.61E-2</v>
      </c>
      <c r="T90" s="5">
        <f t="shared" si="30"/>
        <v>252559.13750000001</v>
      </c>
      <c r="U90" s="5">
        <f t="shared" si="31"/>
        <v>7609.2598166666658</v>
      </c>
      <c r="V90" s="10">
        <f t="shared" si="36"/>
        <v>260168.39731666667</v>
      </c>
      <c r="W90" s="5">
        <v>807</v>
      </c>
      <c r="X90">
        <v>0</v>
      </c>
      <c r="Y90" s="7">
        <v>0</v>
      </c>
      <c r="Z90" t="s">
        <v>17</v>
      </c>
      <c r="AA90" t="s">
        <v>24</v>
      </c>
      <c r="AB90" t="s">
        <v>24</v>
      </c>
      <c r="AC90" t="s">
        <v>20</v>
      </c>
      <c r="AD90" s="5">
        <v>56714.98</v>
      </c>
      <c r="AE90" t="s">
        <v>21</v>
      </c>
      <c r="AF90" t="s">
        <v>66</v>
      </c>
      <c r="AG90" s="11">
        <v>0</v>
      </c>
      <c r="AH90">
        <v>0</v>
      </c>
    </row>
    <row r="91" spans="1:34" x14ac:dyDescent="0.25">
      <c r="A91" s="3">
        <v>45351</v>
      </c>
      <c r="B91" s="1">
        <v>39112150007581</v>
      </c>
      <c r="C91" s="5">
        <v>168137160</v>
      </c>
      <c r="D91">
        <v>240</v>
      </c>
      <c r="E91" s="3">
        <v>40448</v>
      </c>
      <c r="F91" s="1">
        <v>76.566666666666663</v>
      </c>
      <c r="G91" s="5">
        <v>156951167.74000001</v>
      </c>
      <c r="H91" s="5" t="s">
        <v>36</v>
      </c>
      <c r="I91" s="6">
        <v>40702</v>
      </c>
      <c r="J91" s="7">
        <f t="shared" si="26"/>
        <v>154.96666666666667</v>
      </c>
      <c r="K91" s="7">
        <f t="shared" si="35"/>
        <v>163.43333333333334</v>
      </c>
      <c r="L91" s="6">
        <v>27310</v>
      </c>
      <c r="M91" s="7">
        <f t="shared" si="27"/>
        <v>49.42739726027397</v>
      </c>
      <c r="N91" s="12">
        <v>3860000</v>
      </c>
      <c r="O91" s="6">
        <v>32874</v>
      </c>
      <c r="P91" s="8">
        <f t="shared" si="28"/>
        <v>21.038888888888888</v>
      </c>
      <c r="Q91" s="8">
        <f t="shared" si="29"/>
        <v>21.744444444444444</v>
      </c>
      <c r="R91" s="8" t="s">
        <v>49</v>
      </c>
      <c r="S91" s="9">
        <v>1E-4</v>
      </c>
      <c r="T91" s="5">
        <f t="shared" si="30"/>
        <v>700571.5</v>
      </c>
      <c r="U91" s="5">
        <f t="shared" si="31"/>
        <v>1307.9263978333336</v>
      </c>
      <c r="V91" s="10">
        <f t="shared" si="36"/>
        <v>701879.42639783339</v>
      </c>
      <c r="W91" s="5">
        <v>3082968.3</v>
      </c>
      <c r="X91">
        <v>1</v>
      </c>
      <c r="Y91">
        <v>3889</v>
      </c>
      <c r="Z91" t="s">
        <v>32</v>
      </c>
      <c r="AA91" t="s">
        <v>24</v>
      </c>
      <c r="AB91" t="s">
        <v>24</v>
      </c>
      <c r="AC91" t="s">
        <v>29</v>
      </c>
      <c r="AD91" s="5">
        <v>1569511.68</v>
      </c>
      <c r="AE91" t="s">
        <v>26</v>
      </c>
      <c r="AF91" t="s">
        <v>68</v>
      </c>
      <c r="AG91" s="11">
        <v>6</v>
      </c>
      <c r="AH91">
        <v>3</v>
      </c>
    </row>
    <row r="92" spans="1:34" x14ac:dyDescent="0.25">
      <c r="A92" s="3">
        <v>45351</v>
      </c>
      <c r="B92" s="1">
        <v>39113150008721</v>
      </c>
      <c r="C92" s="5">
        <v>300000000</v>
      </c>
      <c r="D92">
        <v>240</v>
      </c>
      <c r="E92" s="3">
        <v>40386</v>
      </c>
      <c r="F92" s="1">
        <v>74.5</v>
      </c>
      <c r="G92" s="5">
        <v>99999297</v>
      </c>
      <c r="H92" s="5" t="s">
        <v>36</v>
      </c>
      <c r="I92" s="6">
        <v>40781</v>
      </c>
      <c r="J92" s="7">
        <f t="shared" si="26"/>
        <v>152.33333333333334</v>
      </c>
      <c r="K92" s="7">
        <f t="shared" si="35"/>
        <v>165.5</v>
      </c>
      <c r="L92" s="6">
        <v>23854</v>
      </c>
      <c r="M92" s="7">
        <f t="shared" si="27"/>
        <v>58.895890410958906</v>
      </c>
      <c r="N92" s="12">
        <v>369000</v>
      </c>
      <c r="O92" s="6">
        <v>39904</v>
      </c>
      <c r="P92" s="8">
        <f t="shared" si="28"/>
        <v>1.3388888888888888</v>
      </c>
      <c r="Q92" s="8">
        <f t="shared" si="29"/>
        <v>2.4361111111111109</v>
      </c>
      <c r="R92" s="8" t="s">
        <v>56</v>
      </c>
      <c r="S92" s="9">
        <v>1.61E-2</v>
      </c>
      <c r="T92" s="5">
        <f t="shared" si="30"/>
        <v>1250000</v>
      </c>
      <c r="U92" s="5">
        <f t="shared" si="31"/>
        <v>134165.72347500001</v>
      </c>
      <c r="V92" s="10">
        <f t="shared" si="36"/>
        <v>1384165.7234749999</v>
      </c>
      <c r="W92" s="5">
        <v>13570</v>
      </c>
      <c r="X92">
        <v>0</v>
      </c>
      <c r="Y92" s="7">
        <v>0</v>
      </c>
      <c r="Z92" t="s">
        <v>17</v>
      </c>
      <c r="AA92" t="s">
        <v>24</v>
      </c>
      <c r="AB92" t="s">
        <v>24</v>
      </c>
      <c r="AC92" t="s">
        <v>20</v>
      </c>
      <c r="AD92" s="5">
        <v>999992.97</v>
      </c>
      <c r="AE92" t="s">
        <v>21</v>
      </c>
      <c r="AF92" t="s">
        <v>66</v>
      </c>
      <c r="AG92" s="11">
        <v>0</v>
      </c>
      <c r="AH92">
        <v>0</v>
      </c>
    </row>
    <row r="93" spans="1:34" x14ac:dyDescent="0.25">
      <c r="A93" s="3">
        <v>45351</v>
      </c>
      <c r="B93" s="1">
        <v>39114150006081</v>
      </c>
      <c r="C93" s="5">
        <v>269000000</v>
      </c>
      <c r="D93">
        <v>240</v>
      </c>
      <c r="E93" s="3">
        <v>40462</v>
      </c>
      <c r="F93" s="1">
        <v>77.033333333333331</v>
      </c>
      <c r="G93" s="5">
        <v>88545882</v>
      </c>
      <c r="H93" s="5" t="s">
        <v>36</v>
      </c>
      <c r="I93" s="6">
        <v>40602</v>
      </c>
      <c r="J93" s="7">
        <f t="shared" si="26"/>
        <v>158.30000000000001</v>
      </c>
      <c r="K93" s="7">
        <f t="shared" si="35"/>
        <v>162.96666666666667</v>
      </c>
      <c r="L93" s="6">
        <v>29552</v>
      </c>
      <c r="M93" s="7">
        <f t="shared" si="27"/>
        <v>43.284931506849318</v>
      </c>
      <c r="N93" s="12">
        <v>401000</v>
      </c>
      <c r="O93" s="6">
        <v>39449</v>
      </c>
      <c r="P93" s="8">
        <f t="shared" si="28"/>
        <v>2.8138888888888891</v>
      </c>
      <c r="Q93" s="8">
        <f t="shared" si="29"/>
        <v>3.2027777777777779</v>
      </c>
      <c r="R93" s="8" t="s">
        <v>49</v>
      </c>
      <c r="S93" s="9">
        <v>1.61E-2</v>
      </c>
      <c r="T93" s="5">
        <f t="shared" si="30"/>
        <v>1120833.3333333333</v>
      </c>
      <c r="U93" s="5">
        <f t="shared" si="31"/>
        <v>118799.05835000001</v>
      </c>
      <c r="V93" s="10">
        <f t="shared" ref="V93:V98" si="37">+T93+U93</f>
        <v>1239632.3916833333</v>
      </c>
      <c r="W93" s="5">
        <v>358639</v>
      </c>
      <c r="X93">
        <v>0</v>
      </c>
      <c r="Y93" s="7">
        <v>0</v>
      </c>
      <c r="Z93" t="s">
        <v>17</v>
      </c>
      <c r="AA93" t="s">
        <v>24</v>
      </c>
      <c r="AB93" t="s">
        <v>24</v>
      </c>
      <c r="AC93" t="s">
        <v>20</v>
      </c>
      <c r="AD93" s="5">
        <v>885458.82</v>
      </c>
      <c r="AE93" t="s">
        <v>21</v>
      </c>
      <c r="AF93" t="s">
        <v>66</v>
      </c>
      <c r="AG93" s="11">
        <v>0</v>
      </c>
      <c r="AH93">
        <v>0</v>
      </c>
    </row>
    <row r="94" spans="1:34" x14ac:dyDescent="0.25">
      <c r="A94" s="3">
        <v>45351</v>
      </c>
      <c r="B94" s="1">
        <v>39114500009431</v>
      </c>
      <c r="C94" s="5">
        <v>201158426</v>
      </c>
      <c r="D94">
        <v>240</v>
      </c>
      <c r="E94" s="3">
        <v>40785</v>
      </c>
      <c r="F94" s="1">
        <v>87.800000000000011</v>
      </c>
      <c r="G94" s="5">
        <v>73483978</v>
      </c>
      <c r="H94" s="5" t="s">
        <v>36</v>
      </c>
      <c r="I94" s="6">
        <v>40816</v>
      </c>
      <c r="J94" s="7">
        <f t="shared" si="26"/>
        <v>151.16666666666666</v>
      </c>
      <c r="K94" s="7">
        <f t="shared" si="35"/>
        <v>152.19999999999999</v>
      </c>
      <c r="L94" s="6">
        <v>23042</v>
      </c>
      <c r="M94" s="7">
        <f t="shared" si="27"/>
        <v>61.12054794520548</v>
      </c>
      <c r="N94" s="12">
        <v>450000</v>
      </c>
      <c r="O94" s="6">
        <v>37149</v>
      </c>
      <c r="P94" s="8">
        <f t="shared" si="28"/>
        <v>10.1</v>
      </c>
      <c r="Q94" s="8">
        <f t="shared" si="29"/>
        <v>10.186111111111112</v>
      </c>
      <c r="R94" s="8" t="s">
        <v>55</v>
      </c>
      <c r="S94" s="9">
        <v>1.61E-2</v>
      </c>
      <c r="T94" s="5">
        <f t="shared" si="30"/>
        <v>838160.10833333328</v>
      </c>
      <c r="U94" s="5">
        <f t="shared" si="31"/>
        <v>98591.003816666664</v>
      </c>
      <c r="V94" s="10">
        <f t="shared" si="37"/>
        <v>936751.11214999994</v>
      </c>
      <c r="W94" s="5">
        <v>9830</v>
      </c>
      <c r="X94">
        <v>0</v>
      </c>
      <c r="Y94" s="7">
        <v>0</v>
      </c>
      <c r="Z94" t="s">
        <v>17</v>
      </c>
      <c r="AA94" t="s">
        <v>24</v>
      </c>
      <c r="AB94" t="s">
        <v>24</v>
      </c>
      <c r="AC94" t="s">
        <v>20</v>
      </c>
      <c r="AD94" s="5">
        <v>734839.78</v>
      </c>
      <c r="AE94" t="s">
        <v>21</v>
      </c>
      <c r="AF94" t="s">
        <v>66</v>
      </c>
      <c r="AG94" s="11">
        <v>0</v>
      </c>
      <c r="AH94">
        <v>0</v>
      </c>
    </row>
    <row r="95" spans="1:34" x14ac:dyDescent="0.25">
      <c r="A95" s="3">
        <v>45351</v>
      </c>
      <c r="B95" s="1">
        <v>39114540005431</v>
      </c>
      <c r="C95" s="5">
        <v>320000000</v>
      </c>
      <c r="D95">
        <v>240</v>
      </c>
      <c r="E95" s="3">
        <v>40318</v>
      </c>
      <c r="F95" s="1">
        <v>72.23333333333332</v>
      </c>
      <c r="G95" s="5">
        <v>108459586</v>
      </c>
      <c r="H95" s="5" t="s">
        <v>36</v>
      </c>
      <c r="I95" s="6">
        <v>40549</v>
      </c>
      <c r="J95" s="7">
        <f t="shared" si="26"/>
        <v>160.06666666666666</v>
      </c>
      <c r="K95" s="7">
        <f t="shared" si="35"/>
        <v>167.76666666666668</v>
      </c>
      <c r="L95" s="6">
        <v>19689</v>
      </c>
      <c r="M95" s="7">
        <f t="shared" si="27"/>
        <v>70.30684931506849</v>
      </c>
      <c r="N95" s="12">
        <v>609000</v>
      </c>
      <c r="O95" s="6">
        <v>39084</v>
      </c>
      <c r="P95" s="8">
        <f t="shared" si="28"/>
        <v>3.4277777777777776</v>
      </c>
      <c r="Q95" s="8">
        <f t="shared" si="29"/>
        <v>4.0694444444444446</v>
      </c>
      <c r="R95" s="8" t="s">
        <v>55</v>
      </c>
      <c r="S95" s="9">
        <v>1.61E-2</v>
      </c>
      <c r="T95" s="5">
        <f t="shared" si="30"/>
        <v>1333333.3333333333</v>
      </c>
      <c r="U95" s="5">
        <f t="shared" si="31"/>
        <v>145516.61121666667</v>
      </c>
      <c r="V95" s="10">
        <f t="shared" si="37"/>
        <v>1478849.9445499999</v>
      </c>
      <c r="W95" s="5">
        <v>421684</v>
      </c>
      <c r="X95">
        <v>0</v>
      </c>
      <c r="Y95" s="7">
        <v>0</v>
      </c>
      <c r="Z95" t="s">
        <v>17</v>
      </c>
      <c r="AA95" t="s">
        <v>24</v>
      </c>
      <c r="AB95" t="s">
        <v>24</v>
      </c>
      <c r="AC95" t="s">
        <v>20</v>
      </c>
      <c r="AD95" s="5">
        <v>1084595.8600000001</v>
      </c>
      <c r="AE95" t="s">
        <v>21</v>
      </c>
      <c r="AF95" t="s">
        <v>66</v>
      </c>
      <c r="AG95" s="11">
        <v>0</v>
      </c>
      <c r="AH95">
        <v>0</v>
      </c>
    </row>
    <row r="96" spans="1:34" x14ac:dyDescent="0.25">
      <c r="A96" s="3">
        <v>45351</v>
      </c>
      <c r="B96" s="1">
        <v>39114550006581</v>
      </c>
      <c r="C96" s="5">
        <v>229000000</v>
      </c>
      <c r="D96">
        <v>240</v>
      </c>
      <c r="E96" s="3">
        <v>40416</v>
      </c>
      <c r="F96" s="1">
        <v>75.5</v>
      </c>
      <c r="G96" s="5">
        <v>81276837</v>
      </c>
      <c r="H96" s="5" t="s">
        <v>36</v>
      </c>
      <c r="I96" s="6">
        <v>40633</v>
      </c>
      <c r="J96" s="7">
        <f t="shared" si="26"/>
        <v>157.26666666666668</v>
      </c>
      <c r="K96" s="7">
        <f t="shared" si="35"/>
        <v>164.5</v>
      </c>
      <c r="L96" s="6">
        <v>18635</v>
      </c>
      <c r="M96" s="7">
        <f t="shared" si="27"/>
        <v>73.194520547945203</v>
      </c>
      <c r="N96" s="12">
        <v>4833000</v>
      </c>
      <c r="O96" s="6">
        <v>0</v>
      </c>
      <c r="P96" s="8">
        <f t="shared" si="28"/>
        <v>112.26666666666667</v>
      </c>
      <c r="Q96" s="8">
        <f t="shared" si="29"/>
        <v>112.86944444444444</v>
      </c>
      <c r="R96" s="8" t="s">
        <v>55</v>
      </c>
      <c r="S96" s="9">
        <v>1.61E-2</v>
      </c>
      <c r="T96" s="5">
        <f t="shared" si="30"/>
        <v>954166.66666666663</v>
      </c>
      <c r="U96" s="5">
        <f t="shared" si="31"/>
        <v>109046.42297499999</v>
      </c>
      <c r="V96" s="10">
        <f t="shared" si="37"/>
        <v>1063213.0896416665</v>
      </c>
      <c r="W96" s="5">
        <v>291722</v>
      </c>
      <c r="X96">
        <v>0</v>
      </c>
      <c r="Y96" s="7">
        <v>0</v>
      </c>
      <c r="Z96" t="s">
        <v>17</v>
      </c>
      <c r="AA96" t="s">
        <v>24</v>
      </c>
      <c r="AB96" t="s">
        <v>24</v>
      </c>
      <c r="AC96" t="s">
        <v>20</v>
      </c>
      <c r="AD96" s="5">
        <v>812768.37</v>
      </c>
      <c r="AE96" t="s">
        <v>21</v>
      </c>
      <c r="AF96" t="s">
        <v>66</v>
      </c>
      <c r="AG96" s="11">
        <v>0</v>
      </c>
      <c r="AH96">
        <v>0</v>
      </c>
    </row>
    <row r="97" spans="1:34" x14ac:dyDescent="0.25">
      <c r="A97" s="3">
        <v>45351</v>
      </c>
      <c r="B97" s="1">
        <v>39121000012241</v>
      </c>
      <c r="C97" s="5">
        <v>105884347</v>
      </c>
      <c r="D97">
        <v>240</v>
      </c>
      <c r="E97" s="3">
        <v>40667</v>
      </c>
      <c r="F97" s="1">
        <v>83.866666666666674</v>
      </c>
      <c r="G97" s="5">
        <v>37920471</v>
      </c>
      <c r="H97" s="5" t="s">
        <v>35</v>
      </c>
      <c r="I97" s="6">
        <v>41091</v>
      </c>
      <c r="J97" s="7">
        <f t="shared" si="26"/>
        <v>142</v>
      </c>
      <c r="K97" s="7">
        <f t="shared" si="35"/>
        <v>156.13333333333333</v>
      </c>
      <c r="L97" s="6">
        <v>23383</v>
      </c>
      <c r="M97" s="7">
        <f t="shared" si="27"/>
        <v>60.186301369863017</v>
      </c>
      <c r="N97" s="12">
        <v>493000</v>
      </c>
      <c r="O97" s="6">
        <v>35118</v>
      </c>
      <c r="P97" s="8">
        <f t="shared" si="28"/>
        <v>15.41388888888889</v>
      </c>
      <c r="Q97" s="8">
        <f t="shared" si="29"/>
        <v>16.591666666666665</v>
      </c>
      <c r="R97" s="8" t="s">
        <v>63</v>
      </c>
      <c r="S97" s="9">
        <v>1.61E-2</v>
      </c>
      <c r="T97" s="5">
        <f t="shared" si="30"/>
        <v>441184.77916666667</v>
      </c>
      <c r="U97" s="5">
        <f t="shared" si="31"/>
        <v>50876.631925000009</v>
      </c>
      <c r="V97" s="10">
        <f t="shared" si="37"/>
        <v>492061.41109166667</v>
      </c>
      <c r="W97" s="5">
        <v>5139</v>
      </c>
      <c r="X97">
        <v>0</v>
      </c>
      <c r="Y97" s="7">
        <v>0</v>
      </c>
      <c r="Z97" t="s">
        <v>17</v>
      </c>
      <c r="AA97" t="s">
        <v>24</v>
      </c>
      <c r="AB97" t="s">
        <v>24</v>
      </c>
      <c r="AC97" t="s">
        <v>20</v>
      </c>
      <c r="AD97" s="5">
        <v>379204.71</v>
      </c>
      <c r="AE97" t="s">
        <v>21</v>
      </c>
      <c r="AF97" t="s">
        <v>66</v>
      </c>
      <c r="AG97" s="11">
        <v>0</v>
      </c>
      <c r="AH97">
        <v>0</v>
      </c>
    </row>
    <row r="98" spans="1:34" x14ac:dyDescent="0.25">
      <c r="A98" s="3">
        <v>45351</v>
      </c>
      <c r="B98" s="1">
        <v>39121150010781</v>
      </c>
      <c r="C98" s="5">
        <v>471600000</v>
      </c>
      <c r="D98">
        <v>240</v>
      </c>
      <c r="E98" s="3">
        <v>40409</v>
      </c>
      <c r="F98" s="1">
        <v>75.26666666666668</v>
      </c>
      <c r="G98" s="5">
        <v>54837385.490000002</v>
      </c>
      <c r="H98" s="5" t="s">
        <v>37</v>
      </c>
      <c r="I98" s="6">
        <v>40910</v>
      </c>
      <c r="J98" s="7">
        <f t="shared" ref="J98:J129" si="38">+_xlfn.DAYS(A98,I98)/30</f>
        <v>148.03333333333333</v>
      </c>
      <c r="K98" s="7">
        <f t="shared" si="35"/>
        <v>164.73333333333332</v>
      </c>
      <c r="L98" s="6">
        <v>19345</v>
      </c>
      <c r="M98" s="7">
        <f t="shared" ref="M98:M129" si="39">+_xlfn.DAYS(A98,L98)/365</f>
        <v>71.249315068493146</v>
      </c>
      <c r="N98" s="12">
        <v>110000</v>
      </c>
      <c r="O98" s="6">
        <v>33133</v>
      </c>
      <c r="P98" s="8">
        <f t="shared" ref="P98:P129" si="40">+_xlfn.DAYS(E98,O98)/360</f>
        <v>20.211111111111112</v>
      </c>
      <c r="Q98" s="8">
        <f t="shared" ref="Q98:Q129" si="41">+_xlfn.DAYS(I98,O98)/360</f>
        <v>21.602777777777778</v>
      </c>
      <c r="R98" s="8" t="s">
        <v>49</v>
      </c>
      <c r="S98" s="9">
        <v>1.61E-2</v>
      </c>
      <c r="T98" s="5">
        <f t="shared" ref="T98:T129" si="42">C98/D98</f>
        <v>1965000</v>
      </c>
      <c r="U98" s="5">
        <f t="shared" ref="U98:U129" si="43">G98*S98/360*30</f>
        <v>73573.492199083339</v>
      </c>
      <c r="V98" s="10">
        <f t="shared" si="37"/>
        <v>2038573.4921990833</v>
      </c>
      <c r="W98" s="5">
        <v>7334</v>
      </c>
      <c r="X98">
        <v>0</v>
      </c>
      <c r="Y98" s="7">
        <v>0</v>
      </c>
      <c r="Z98" t="s">
        <v>17</v>
      </c>
      <c r="AA98" t="s">
        <v>24</v>
      </c>
      <c r="AB98" t="s">
        <v>24</v>
      </c>
      <c r="AC98" t="s">
        <v>20</v>
      </c>
      <c r="AD98" s="5">
        <v>548373.85</v>
      </c>
      <c r="AE98" t="s">
        <v>21</v>
      </c>
      <c r="AF98" t="s">
        <v>66</v>
      </c>
      <c r="AG98" s="11">
        <v>0</v>
      </c>
      <c r="AH98">
        <v>0</v>
      </c>
    </row>
    <row r="99" spans="1:34" x14ac:dyDescent="0.25">
      <c r="A99" s="3">
        <v>45351</v>
      </c>
      <c r="B99" s="1">
        <v>39121600010641</v>
      </c>
      <c r="C99" s="5">
        <v>89900000</v>
      </c>
      <c r="D99">
        <v>240</v>
      </c>
      <c r="E99" s="3">
        <v>40533</v>
      </c>
      <c r="F99" s="1">
        <v>79.400000000000006</v>
      </c>
      <c r="G99" s="5">
        <v>12760404</v>
      </c>
      <c r="H99" s="5" t="s">
        <v>36</v>
      </c>
      <c r="I99" s="6">
        <v>40918</v>
      </c>
      <c r="J99" s="7">
        <f t="shared" si="38"/>
        <v>147.76666666666668</v>
      </c>
      <c r="K99" s="7">
        <f t="shared" si="35"/>
        <v>160.6</v>
      </c>
      <c r="L99" s="6">
        <v>25484</v>
      </c>
      <c r="M99" s="7">
        <f t="shared" si="39"/>
        <v>54.43013698630137</v>
      </c>
      <c r="N99" s="12">
        <v>3417000</v>
      </c>
      <c r="O99" s="6">
        <v>40087</v>
      </c>
      <c r="P99" s="8">
        <f t="shared" si="40"/>
        <v>1.2388888888888889</v>
      </c>
      <c r="Q99" s="8">
        <f t="shared" si="41"/>
        <v>2.3083333333333331</v>
      </c>
      <c r="R99" s="8" t="s">
        <v>49</v>
      </c>
      <c r="S99" s="9">
        <v>1.61E-2</v>
      </c>
      <c r="T99" s="5">
        <f t="shared" si="42"/>
        <v>374583.33333333331</v>
      </c>
      <c r="U99" s="5">
        <f t="shared" si="43"/>
        <v>17120.208699999999</v>
      </c>
      <c r="V99" s="10">
        <f t="shared" ref="V99:V102" si="44">+T99+U99</f>
        <v>391703.54203333333</v>
      </c>
      <c r="W99" s="5">
        <v>1813</v>
      </c>
      <c r="X99">
        <v>0</v>
      </c>
      <c r="Y99" s="7">
        <v>0</v>
      </c>
      <c r="Z99" t="s">
        <v>17</v>
      </c>
      <c r="AA99" t="s">
        <v>24</v>
      </c>
      <c r="AB99" t="s">
        <v>24</v>
      </c>
      <c r="AC99" t="s">
        <v>20</v>
      </c>
      <c r="AD99" s="5">
        <v>127604.04</v>
      </c>
      <c r="AE99" t="s">
        <v>21</v>
      </c>
      <c r="AF99" t="s">
        <v>66</v>
      </c>
      <c r="AG99" s="11">
        <v>0</v>
      </c>
      <c r="AH99">
        <v>0</v>
      </c>
    </row>
    <row r="100" spans="1:34" x14ac:dyDescent="0.25">
      <c r="A100" s="3">
        <v>45351</v>
      </c>
      <c r="B100" s="1">
        <v>39122150010441</v>
      </c>
      <c r="C100" s="5">
        <v>410000000</v>
      </c>
      <c r="D100">
        <v>240</v>
      </c>
      <c r="E100" s="3">
        <v>40392</v>
      </c>
      <c r="F100" s="1">
        <v>74.699999999999989</v>
      </c>
      <c r="G100" s="5">
        <v>132158963.76000001</v>
      </c>
      <c r="H100" s="5" t="s">
        <v>36</v>
      </c>
      <c r="I100" s="6">
        <v>40935</v>
      </c>
      <c r="J100" s="7">
        <f t="shared" si="38"/>
        <v>147.19999999999999</v>
      </c>
      <c r="K100" s="7">
        <f t="shared" si="35"/>
        <v>165.3</v>
      </c>
      <c r="L100" s="6">
        <v>21563</v>
      </c>
      <c r="M100" s="7">
        <f t="shared" si="39"/>
        <v>65.172602739726031</v>
      </c>
      <c r="N100" s="12">
        <v>243000</v>
      </c>
      <c r="O100" s="6">
        <v>38961</v>
      </c>
      <c r="P100" s="8">
        <f t="shared" si="40"/>
        <v>3.9750000000000001</v>
      </c>
      <c r="Q100" s="8">
        <f t="shared" si="41"/>
        <v>5.4833333333333334</v>
      </c>
      <c r="R100" s="8" t="s">
        <v>49</v>
      </c>
      <c r="S100" s="9">
        <v>1.61E-2</v>
      </c>
      <c r="T100" s="5">
        <f t="shared" si="42"/>
        <v>1708333.3333333333</v>
      </c>
      <c r="U100" s="5">
        <f t="shared" si="43"/>
        <v>177313.27637800001</v>
      </c>
      <c r="V100" s="10">
        <f t="shared" si="44"/>
        <v>1885646.6097113332</v>
      </c>
      <c r="W100" s="5">
        <v>17678</v>
      </c>
      <c r="X100">
        <v>0</v>
      </c>
      <c r="Y100" s="7">
        <v>0</v>
      </c>
      <c r="Z100" t="s">
        <v>17</v>
      </c>
      <c r="AA100" t="s">
        <v>24</v>
      </c>
      <c r="AB100" t="s">
        <v>24</v>
      </c>
      <c r="AC100" t="s">
        <v>20</v>
      </c>
      <c r="AD100" s="5">
        <v>1321589.6399999999</v>
      </c>
      <c r="AE100" t="s">
        <v>21</v>
      </c>
      <c r="AF100" t="s">
        <v>66</v>
      </c>
      <c r="AG100" s="11">
        <v>0</v>
      </c>
      <c r="AH100">
        <v>0</v>
      </c>
    </row>
    <row r="101" spans="1:34" x14ac:dyDescent="0.25">
      <c r="A101" s="3">
        <v>45351</v>
      </c>
      <c r="B101" s="1">
        <v>39131050012841</v>
      </c>
      <c r="C101" s="5">
        <v>125100460</v>
      </c>
      <c r="D101">
        <v>240</v>
      </c>
      <c r="E101" s="3">
        <v>40424</v>
      </c>
      <c r="F101" s="1">
        <v>75.76666666666668</v>
      </c>
      <c r="G101" s="5">
        <v>42003023</v>
      </c>
      <c r="H101" s="5" t="s">
        <v>36</v>
      </c>
      <c r="I101" s="6">
        <v>41363</v>
      </c>
      <c r="J101" s="7">
        <f t="shared" si="38"/>
        <v>132.93333333333334</v>
      </c>
      <c r="K101" s="7">
        <f t="shared" si="35"/>
        <v>164.23333333333332</v>
      </c>
      <c r="L101" s="6">
        <v>25004</v>
      </c>
      <c r="M101" s="7">
        <f t="shared" si="39"/>
        <v>55.745205479452054</v>
      </c>
      <c r="N101" s="12">
        <v>1827000</v>
      </c>
      <c r="O101" s="6">
        <v>36255</v>
      </c>
      <c r="P101" s="8">
        <f t="shared" si="40"/>
        <v>11.580555555555556</v>
      </c>
      <c r="Q101" s="8">
        <f t="shared" si="41"/>
        <v>14.188888888888888</v>
      </c>
      <c r="R101" s="8" t="s">
        <v>49</v>
      </c>
      <c r="S101" s="9">
        <v>1.61E-2</v>
      </c>
      <c r="T101" s="5">
        <f t="shared" si="42"/>
        <v>521251.91666666669</v>
      </c>
      <c r="U101" s="5">
        <f t="shared" si="43"/>
        <v>56354.055858333333</v>
      </c>
      <c r="V101" s="10">
        <f t="shared" si="44"/>
        <v>577605.97252499999</v>
      </c>
      <c r="W101" s="5">
        <v>5671</v>
      </c>
      <c r="X101">
        <v>0</v>
      </c>
      <c r="Y101" s="7">
        <v>0</v>
      </c>
      <c r="Z101" t="s">
        <v>17</v>
      </c>
      <c r="AA101" t="s">
        <v>24</v>
      </c>
      <c r="AB101" t="s">
        <v>24</v>
      </c>
      <c r="AC101" t="s">
        <v>20</v>
      </c>
      <c r="AD101" s="5">
        <v>420030.23</v>
      </c>
      <c r="AE101" t="s">
        <v>21</v>
      </c>
      <c r="AF101" t="s">
        <v>66</v>
      </c>
      <c r="AG101" s="11">
        <v>0</v>
      </c>
      <c r="AH101">
        <v>0</v>
      </c>
    </row>
    <row r="102" spans="1:34" x14ac:dyDescent="0.25">
      <c r="A102" s="3">
        <v>45351</v>
      </c>
      <c r="B102" s="1">
        <v>39131050013671</v>
      </c>
      <c r="C102" s="5">
        <v>428637020</v>
      </c>
      <c r="D102">
        <v>240</v>
      </c>
      <c r="E102" s="3">
        <v>41095</v>
      </c>
      <c r="F102" s="1">
        <v>98.133333333333326</v>
      </c>
      <c r="G102" s="5">
        <v>234958755</v>
      </c>
      <c r="H102" s="5" t="s">
        <v>36</v>
      </c>
      <c r="I102" s="6">
        <v>41455</v>
      </c>
      <c r="J102" s="7">
        <f t="shared" si="38"/>
        <v>129.86666666666667</v>
      </c>
      <c r="K102" s="7">
        <f t="shared" si="35"/>
        <v>141.86666666666667</v>
      </c>
      <c r="L102" s="6">
        <v>25588</v>
      </c>
      <c r="M102" s="7">
        <f t="shared" si="39"/>
        <v>54.145205479452052</v>
      </c>
      <c r="N102" s="12">
        <v>7682000</v>
      </c>
      <c r="O102" s="6">
        <v>40924</v>
      </c>
      <c r="P102" s="8">
        <f t="shared" si="40"/>
        <v>0.47499999999999998</v>
      </c>
      <c r="Q102" s="8">
        <f t="shared" si="41"/>
        <v>1.4750000000000001</v>
      </c>
      <c r="R102" s="8" t="s">
        <v>55</v>
      </c>
      <c r="S102" s="9">
        <v>1.61E-2</v>
      </c>
      <c r="T102" s="5">
        <f t="shared" si="42"/>
        <v>1785987.5833333333</v>
      </c>
      <c r="U102" s="5">
        <f t="shared" si="43"/>
        <v>315236.32962500001</v>
      </c>
      <c r="V102" s="10">
        <f t="shared" si="44"/>
        <v>2101223.9129583333</v>
      </c>
      <c r="W102" s="5">
        <v>127248</v>
      </c>
      <c r="X102">
        <v>3</v>
      </c>
      <c r="Y102">
        <v>72</v>
      </c>
      <c r="Z102" t="s">
        <v>31</v>
      </c>
      <c r="AA102" t="s">
        <v>24</v>
      </c>
      <c r="AB102" t="s">
        <v>24</v>
      </c>
      <c r="AC102" t="s">
        <v>28</v>
      </c>
      <c r="AD102" s="5">
        <v>2349587.5499999998</v>
      </c>
      <c r="AE102" t="s">
        <v>26</v>
      </c>
      <c r="AF102" t="s">
        <v>69</v>
      </c>
      <c r="AG102" s="11">
        <v>3</v>
      </c>
      <c r="AH102">
        <v>3</v>
      </c>
    </row>
    <row r="103" spans="1:34" x14ac:dyDescent="0.25">
      <c r="A103" s="3">
        <v>45351</v>
      </c>
      <c r="B103" s="1">
        <v>39132150013311</v>
      </c>
      <c r="C103" s="5">
        <v>255000000</v>
      </c>
      <c r="D103">
        <v>240</v>
      </c>
      <c r="E103" s="3">
        <v>41360</v>
      </c>
      <c r="F103" s="1">
        <v>106.96666666666667</v>
      </c>
      <c r="G103" s="5">
        <v>117837426</v>
      </c>
      <c r="H103" s="5" t="s">
        <v>36</v>
      </c>
      <c r="I103" s="6">
        <v>41439</v>
      </c>
      <c r="J103" s="7">
        <f t="shared" si="38"/>
        <v>130.4</v>
      </c>
      <c r="K103" s="7">
        <f t="shared" si="35"/>
        <v>133.03333333333333</v>
      </c>
      <c r="L103" s="6">
        <v>29022</v>
      </c>
      <c r="M103" s="7">
        <f t="shared" si="39"/>
        <v>44.736986301369861</v>
      </c>
      <c r="N103" s="12">
        <v>67000</v>
      </c>
      <c r="O103" s="6">
        <v>40940</v>
      </c>
      <c r="P103" s="8">
        <f t="shared" si="40"/>
        <v>1.1666666666666667</v>
      </c>
      <c r="Q103" s="8">
        <f t="shared" si="41"/>
        <v>1.3861111111111111</v>
      </c>
      <c r="R103" s="8" t="s">
        <v>49</v>
      </c>
      <c r="S103" s="9">
        <v>1.61E-2</v>
      </c>
      <c r="T103" s="5">
        <f t="shared" si="42"/>
        <v>1062500</v>
      </c>
      <c r="U103" s="5">
        <f t="shared" si="43"/>
        <v>158098.54654999997</v>
      </c>
      <c r="V103" s="10">
        <f t="shared" ref="V103:V107" si="45">+T103+U103</f>
        <v>1220598.5465500001</v>
      </c>
      <c r="W103" s="5">
        <v>0</v>
      </c>
      <c r="X103">
        <v>0</v>
      </c>
      <c r="Y103" s="7">
        <v>0</v>
      </c>
      <c r="Z103" t="s">
        <v>17</v>
      </c>
      <c r="AA103" t="s">
        <v>24</v>
      </c>
      <c r="AB103" t="s">
        <v>24</v>
      </c>
      <c r="AC103" t="s">
        <v>20</v>
      </c>
      <c r="AD103" s="5">
        <v>1178374.26</v>
      </c>
      <c r="AE103" t="s">
        <v>21</v>
      </c>
      <c r="AF103" t="s">
        <v>66</v>
      </c>
      <c r="AG103" s="11">
        <v>0</v>
      </c>
      <c r="AH103">
        <v>0</v>
      </c>
    </row>
    <row r="104" spans="1:34" x14ac:dyDescent="0.25">
      <c r="A104" s="3">
        <v>45351</v>
      </c>
      <c r="B104" s="1">
        <v>39133400014461</v>
      </c>
      <c r="C104" s="5">
        <v>360000000</v>
      </c>
      <c r="D104">
        <v>240</v>
      </c>
      <c r="E104" s="3">
        <v>40595</v>
      </c>
      <c r="F104" s="1">
        <v>81.466666666666669</v>
      </c>
      <c r="G104" s="5">
        <v>135676127</v>
      </c>
      <c r="H104" s="5" t="s">
        <v>36</v>
      </c>
      <c r="I104" s="6">
        <v>41532</v>
      </c>
      <c r="J104" s="7">
        <f t="shared" si="38"/>
        <v>127.3</v>
      </c>
      <c r="K104" s="7">
        <f t="shared" si="35"/>
        <v>158.53333333333333</v>
      </c>
      <c r="L104" s="6">
        <v>19451</v>
      </c>
      <c r="M104" s="7">
        <f t="shared" si="39"/>
        <v>70.958904109589042</v>
      </c>
      <c r="N104" s="12">
        <v>1791000</v>
      </c>
      <c r="O104" s="6">
        <v>35493</v>
      </c>
      <c r="P104" s="8">
        <f t="shared" si="40"/>
        <v>14.172222222222222</v>
      </c>
      <c r="Q104" s="8">
        <f t="shared" si="41"/>
        <v>16.774999999999999</v>
      </c>
      <c r="R104" s="8" t="s">
        <v>49</v>
      </c>
      <c r="S104" s="9">
        <v>1.61E-2</v>
      </c>
      <c r="T104" s="5">
        <f t="shared" si="42"/>
        <v>1500000</v>
      </c>
      <c r="U104" s="5">
        <f t="shared" si="43"/>
        <v>182032.13705833332</v>
      </c>
      <c r="V104" s="10">
        <f t="shared" si="45"/>
        <v>1682032.1370583333</v>
      </c>
      <c r="W104" s="5">
        <v>18628</v>
      </c>
      <c r="X104">
        <v>0</v>
      </c>
      <c r="Y104" s="7">
        <v>0</v>
      </c>
      <c r="Z104" t="s">
        <v>17</v>
      </c>
      <c r="AA104" t="s">
        <v>24</v>
      </c>
      <c r="AB104" t="s">
        <v>24</v>
      </c>
      <c r="AC104" t="s">
        <v>20</v>
      </c>
      <c r="AD104" s="5">
        <v>1356761.27</v>
      </c>
      <c r="AE104" t="s">
        <v>21</v>
      </c>
      <c r="AF104" t="s">
        <v>66</v>
      </c>
      <c r="AG104" s="11">
        <v>0</v>
      </c>
      <c r="AH104">
        <v>0</v>
      </c>
    </row>
    <row r="105" spans="1:34" x14ac:dyDescent="0.25">
      <c r="A105" s="3">
        <v>45351</v>
      </c>
      <c r="B105" s="1">
        <v>39134540013151</v>
      </c>
      <c r="C105" s="5">
        <v>170000000</v>
      </c>
      <c r="D105">
        <v>240</v>
      </c>
      <c r="E105" s="3">
        <v>40416</v>
      </c>
      <c r="F105" s="1">
        <v>75.5</v>
      </c>
      <c r="G105" s="5">
        <v>54463787</v>
      </c>
      <c r="H105" s="5" t="s">
        <v>36</v>
      </c>
      <c r="I105" s="6">
        <v>41363</v>
      </c>
      <c r="J105" s="7">
        <f t="shared" si="38"/>
        <v>132.93333333333334</v>
      </c>
      <c r="K105" s="7">
        <f t="shared" si="35"/>
        <v>164.5</v>
      </c>
      <c r="L105" s="6">
        <v>28713</v>
      </c>
      <c r="M105" s="7">
        <f t="shared" si="39"/>
        <v>45.583561643835615</v>
      </c>
      <c r="N105" s="12">
        <v>888000</v>
      </c>
      <c r="O105" s="6">
        <v>39405</v>
      </c>
      <c r="P105" s="8">
        <f t="shared" si="40"/>
        <v>2.8083333333333331</v>
      </c>
      <c r="Q105" s="8">
        <f t="shared" si="41"/>
        <v>5.4388888888888891</v>
      </c>
      <c r="R105" s="8" t="s">
        <v>49</v>
      </c>
      <c r="S105" s="9">
        <v>1.61E-2</v>
      </c>
      <c r="T105" s="5">
        <f t="shared" si="42"/>
        <v>708333.33333333337</v>
      </c>
      <c r="U105" s="5">
        <f t="shared" si="43"/>
        <v>73072.247558333329</v>
      </c>
      <c r="V105" s="10">
        <f t="shared" si="45"/>
        <v>781405.5808916667</v>
      </c>
      <c r="W105" s="5">
        <v>7401</v>
      </c>
      <c r="X105">
        <v>0</v>
      </c>
      <c r="Y105" s="7">
        <v>0</v>
      </c>
      <c r="Z105" t="s">
        <v>17</v>
      </c>
      <c r="AA105" t="s">
        <v>24</v>
      </c>
      <c r="AB105" t="s">
        <v>24</v>
      </c>
      <c r="AC105" t="s">
        <v>20</v>
      </c>
      <c r="AD105" s="5">
        <v>544637.87</v>
      </c>
      <c r="AE105" t="s">
        <v>21</v>
      </c>
      <c r="AF105" t="s">
        <v>66</v>
      </c>
      <c r="AG105" s="11">
        <v>0</v>
      </c>
      <c r="AH105">
        <v>0</v>
      </c>
    </row>
    <row r="106" spans="1:34" x14ac:dyDescent="0.25">
      <c r="A106" s="3">
        <v>45351</v>
      </c>
      <c r="B106" s="1">
        <v>39141150017021</v>
      </c>
      <c r="C106" s="5">
        <v>177216157</v>
      </c>
      <c r="D106">
        <v>240</v>
      </c>
      <c r="E106" s="3">
        <v>41675</v>
      </c>
      <c r="F106" s="1">
        <v>117.46666666666667</v>
      </c>
      <c r="G106" s="5">
        <v>88360615</v>
      </c>
      <c r="H106" s="5" t="s">
        <v>36</v>
      </c>
      <c r="I106" s="6">
        <v>41973</v>
      </c>
      <c r="J106" s="7">
        <f t="shared" si="38"/>
        <v>112.6</v>
      </c>
      <c r="K106" s="7">
        <f t="shared" si="35"/>
        <v>122.53333333333333</v>
      </c>
      <c r="L106" s="6">
        <v>30226</v>
      </c>
      <c r="M106" s="7">
        <f t="shared" si="39"/>
        <v>41.438356164383563</v>
      </c>
      <c r="N106" s="12">
        <v>4020000</v>
      </c>
      <c r="O106" s="6">
        <v>41282</v>
      </c>
      <c r="P106" s="8">
        <f t="shared" si="40"/>
        <v>1.0916666666666666</v>
      </c>
      <c r="Q106" s="8">
        <f t="shared" si="41"/>
        <v>1.9194444444444445</v>
      </c>
      <c r="R106" s="8" t="s">
        <v>49</v>
      </c>
      <c r="S106" s="9">
        <v>1.61E-2</v>
      </c>
      <c r="T106" s="5">
        <f t="shared" si="42"/>
        <v>738400.65416666667</v>
      </c>
      <c r="U106" s="5">
        <f t="shared" si="43"/>
        <v>118550.49179166666</v>
      </c>
      <c r="V106" s="10">
        <f t="shared" si="45"/>
        <v>856951.14595833328</v>
      </c>
      <c r="W106" s="5">
        <v>11820</v>
      </c>
      <c r="X106">
        <v>0</v>
      </c>
      <c r="Y106" s="7">
        <v>0</v>
      </c>
      <c r="Z106" t="s">
        <v>17</v>
      </c>
      <c r="AA106" t="s">
        <v>24</v>
      </c>
      <c r="AB106" t="s">
        <v>24</v>
      </c>
      <c r="AC106" t="s">
        <v>20</v>
      </c>
      <c r="AD106" s="5">
        <v>883606.15</v>
      </c>
      <c r="AE106" t="s">
        <v>21</v>
      </c>
      <c r="AF106" t="s">
        <v>66</v>
      </c>
      <c r="AG106" s="11">
        <v>0</v>
      </c>
      <c r="AH106">
        <v>0</v>
      </c>
    </row>
    <row r="107" spans="1:34" x14ac:dyDescent="0.25">
      <c r="A107" s="3">
        <v>45351</v>
      </c>
      <c r="B107" s="1">
        <v>39143500016491</v>
      </c>
      <c r="C107" s="5">
        <v>305600000</v>
      </c>
      <c r="D107">
        <v>240</v>
      </c>
      <c r="E107" s="3">
        <v>40850</v>
      </c>
      <c r="F107" s="1">
        <v>89.966666666666669</v>
      </c>
      <c r="G107" s="5">
        <v>119822303</v>
      </c>
      <c r="H107" s="5" t="s">
        <v>35</v>
      </c>
      <c r="I107" s="6">
        <v>41926</v>
      </c>
      <c r="J107" s="7">
        <f t="shared" si="38"/>
        <v>114.16666666666667</v>
      </c>
      <c r="K107" s="7">
        <f t="shared" si="35"/>
        <v>150.03333333333333</v>
      </c>
      <c r="L107" s="6">
        <v>27308</v>
      </c>
      <c r="M107" s="7">
        <f t="shared" si="39"/>
        <v>49.43287671232877</v>
      </c>
      <c r="N107" s="12">
        <v>1100000</v>
      </c>
      <c r="O107" s="6">
        <v>36255</v>
      </c>
      <c r="P107" s="8">
        <f t="shared" si="40"/>
        <v>12.763888888888889</v>
      </c>
      <c r="Q107" s="8">
        <f t="shared" si="41"/>
        <v>15.752777777777778</v>
      </c>
      <c r="R107" s="8" t="s">
        <v>56</v>
      </c>
      <c r="S107" s="9">
        <v>1.61E-2</v>
      </c>
      <c r="T107" s="5">
        <f t="shared" si="42"/>
        <v>1273333.3333333333</v>
      </c>
      <c r="U107" s="5">
        <f t="shared" si="43"/>
        <v>160761.58985833332</v>
      </c>
      <c r="V107" s="10">
        <f t="shared" si="45"/>
        <v>1434094.9231916666</v>
      </c>
      <c r="W107" s="5">
        <v>32280</v>
      </c>
      <c r="X107">
        <v>1</v>
      </c>
      <c r="Y107">
        <v>10</v>
      </c>
      <c r="Z107" t="s">
        <v>17</v>
      </c>
      <c r="AA107" t="s">
        <v>24</v>
      </c>
      <c r="AB107" t="s">
        <v>24</v>
      </c>
      <c r="AC107" t="s">
        <v>25</v>
      </c>
      <c r="AD107" s="5">
        <v>1198223.03</v>
      </c>
      <c r="AE107" t="s">
        <v>21</v>
      </c>
      <c r="AF107" t="s">
        <v>67</v>
      </c>
      <c r="AG107" s="11">
        <v>2</v>
      </c>
      <c r="AH107">
        <v>2</v>
      </c>
    </row>
    <row r="108" spans="1:34" x14ac:dyDescent="0.25">
      <c r="A108" s="3">
        <v>45351</v>
      </c>
      <c r="B108" s="1">
        <v>39144500014731</v>
      </c>
      <c r="C108" s="5">
        <v>238817555</v>
      </c>
      <c r="D108">
        <v>240</v>
      </c>
      <c r="E108" s="3">
        <v>41652</v>
      </c>
      <c r="F108" s="1">
        <v>116.7</v>
      </c>
      <c r="G108" s="5">
        <v>124384160</v>
      </c>
      <c r="H108" s="5" t="s">
        <v>36</v>
      </c>
      <c r="I108" s="6">
        <v>41662</v>
      </c>
      <c r="J108" s="7">
        <f t="shared" si="38"/>
        <v>122.96666666666667</v>
      </c>
      <c r="K108" s="7">
        <f t="shared" si="35"/>
        <v>123.3</v>
      </c>
      <c r="L108" s="6">
        <v>30918</v>
      </c>
      <c r="M108" s="7">
        <f t="shared" si="39"/>
        <v>39.542465753424658</v>
      </c>
      <c r="N108" s="12">
        <v>196000</v>
      </c>
      <c r="O108" s="6">
        <v>40850</v>
      </c>
      <c r="P108" s="8">
        <f t="shared" si="40"/>
        <v>2.2277777777777779</v>
      </c>
      <c r="Q108" s="8">
        <f t="shared" si="41"/>
        <v>2.2555555555555555</v>
      </c>
      <c r="R108" s="8" t="s">
        <v>49</v>
      </c>
      <c r="S108" s="9">
        <v>1.61E-2</v>
      </c>
      <c r="T108" s="5">
        <f t="shared" si="42"/>
        <v>995073.14583333337</v>
      </c>
      <c r="U108" s="5">
        <f t="shared" si="43"/>
        <v>166882.08133333334</v>
      </c>
      <c r="V108" s="10">
        <f t="shared" ref="V108:V113" si="46">+T108+U108</f>
        <v>1161955.2271666666</v>
      </c>
      <c r="W108" s="5">
        <v>17051</v>
      </c>
      <c r="X108">
        <v>0</v>
      </c>
      <c r="Y108" s="7">
        <v>0</v>
      </c>
      <c r="Z108" t="s">
        <v>17</v>
      </c>
      <c r="AA108" t="s">
        <v>24</v>
      </c>
      <c r="AB108" t="s">
        <v>24</v>
      </c>
      <c r="AC108" t="s">
        <v>20</v>
      </c>
      <c r="AD108" s="5">
        <v>1243841.6000000001</v>
      </c>
      <c r="AE108" t="s">
        <v>21</v>
      </c>
      <c r="AF108" t="s">
        <v>66</v>
      </c>
      <c r="AG108" s="11">
        <v>0</v>
      </c>
      <c r="AH108">
        <v>0</v>
      </c>
    </row>
    <row r="109" spans="1:34" x14ac:dyDescent="0.25">
      <c r="A109" s="3">
        <v>45351</v>
      </c>
      <c r="B109" s="1">
        <v>39144530015381</v>
      </c>
      <c r="C109" s="5">
        <v>250000000</v>
      </c>
      <c r="D109">
        <v>240</v>
      </c>
      <c r="E109" s="3">
        <v>41389</v>
      </c>
      <c r="F109" s="1">
        <v>107.93333333333334</v>
      </c>
      <c r="G109" s="5">
        <v>116393092</v>
      </c>
      <c r="H109" s="5" t="s">
        <v>37</v>
      </c>
      <c r="I109" s="6">
        <v>41729</v>
      </c>
      <c r="J109" s="7">
        <f t="shared" si="38"/>
        <v>120.73333333333333</v>
      </c>
      <c r="K109" s="7">
        <f t="shared" si="35"/>
        <v>132.06666666666666</v>
      </c>
      <c r="L109" s="6">
        <v>20419</v>
      </c>
      <c r="M109" s="7">
        <f t="shared" si="39"/>
        <v>68.30684931506849</v>
      </c>
      <c r="N109" s="12">
        <v>6788000</v>
      </c>
      <c r="O109" s="6">
        <v>33298</v>
      </c>
      <c r="P109" s="8">
        <f t="shared" si="40"/>
        <v>22.475000000000001</v>
      </c>
      <c r="Q109" s="8">
        <f t="shared" si="41"/>
        <v>23.419444444444444</v>
      </c>
      <c r="R109" s="8" t="s">
        <v>49</v>
      </c>
      <c r="S109" s="9">
        <v>1.61E-2</v>
      </c>
      <c r="T109" s="5">
        <f t="shared" si="42"/>
        <v>1041666.6666666666</v>
      </c>
      <c r="U109" s="5">
        <f t="shared" si="43"/>
        <v>156160.73176666666</v>
      </c>
      <c r="V109" s="10">
        <f t="shared" si="46"/>
        <v>1197827.3984333333</v>
      </c>
      <c r="W109" s="5">
        <v>15579</v>
      </c>
      <c r="X109">
        <v>1</v>
      </c>
      <c r="Y109">
        <v>24</v>
      </c>
      <c r="Z109" t="s">
        <v>17</v>
      </c>
      <c r="AA109" t="s">
        <v>24</v>
      </c>
      <c r="AB109" t="s">
        <v>24</v>
      </c>
      <c r="AC109" t="s">
        <v>25</v>
      </c>
      <c r="AD109" s="5">
        <v>1163930.92</v>
      </c>
      <c r="AE109" t="s">
        <v>21</v>
      </c>
      <c r="AF109" t="s">
        <v>67</v>
      </c>
      <c r="AG109" s="11">
        <v>5</v>
      </c>
      <c r="AH109">
        <v>3</v>
      </c>
    </row>
    <row r="110" spans="1:34" x14ac:dyDescent="0.25">
      <c r="A110" s="3">
        <v>45351</v>
      </c>
      <c r="B110" s="1">
        <v>39144570016251</v>
      </c>
      <c r="C110" s="5">
        <v>105000000</v>
      </c>
      <c r="D110">
        <v>240</v>
      </c>
      <c r="E110" s="3">
        <v>39801</v>
      </c>
      <c r="F110" s="1">
        <v>55</v>
      </c>
      <c r="G110" s="5">
        <v>26250000</v>
      </c>
      <c r="H110" s="5" t="s">
        <v>37</v>
      </c>
      <c r="I110" s="6">
        <v>41912</v>
      </c>
      <c r="J110" s="7">
        <f t="shared" si="38"/>
        <v>114.63333333333334</v>
      </c>
      <c r="K110" s="7">
        <f t="shared" si="35"/>
        <v>185</v>
      </c>
      <c r="L110" s="6">
        <v>20949</v>
      </c>
      <c r="M110" s="7">
        <f t="shared" si="39"/>
        <v>66.854794520547941</v>
      </c>
      <c r="N110" s="12">
        <v>270000</v>
      </c>
      <c r="O110" s="6">
        <v>33086</v>
      </c>
      <c r="P110" s="8">
        <f t="shared" si="40"/>
        <v>18.652777777777779</v>
      </c>
      <c r="Q110" s="8">
        <f t="shared" si="41"/>
        <v>24.516666666666666</v>
      </c>
      <c r="R110" s="8" t="s">
        <v>49</v>
      </c>
      <c r="S110" s="9">
        <v>1.61E-2</v>
      </c>
      <c r="T110" s="5">
        <f t="shared" si="42"/>
        <v>437500</v>
      </c>
      <c r="U110" s="5">
        <f t="shared" si="43"/>
        <v>35218.75</v>
      </c>
      <c r="V110" s="10">
        <f t="shared" si="46"/>
        <v>472718.75</v>
      </c>
      <c r="W110" s="5">
        <v>3511</v>
      </c>
      <c r="X110">
        <v>0</v>
      </c>
      <c r="Y110" s="7">
        <v>0</v>
      </c>
      <c r="Z110" t="s">
        <v>17</v>
      </c>
      <c r="AA110" t="s">
        <v>24</v>
      </c>
      <c r="AB110" t="s">
        <v>24</v>
      </c>
      <c r="AC110" t="s">
        <v>20</v>
      </c>
      <c r="AD110" s="5">
        <v>262500</v>
      </c>
      <c r="AE110" t="s">
        <v>21</v>
      </c>
      <c r="AF110" t="s">
        <v>66</v>
      </c>
      <c r="AG110" s="11">
        <v>0</v>
      </c>
      <c r="AH110">
        <v>0</v>
      </c>
    </row>
    <row r="111" spans="1:34" x14ac:dyDescent="0.25">
      <c r="A111" s="3">
        <v>45351</v>
      </c>
      <c r="B111" s="1">
        <v>39149050015161</v>
      </c>
      <c r="C111" s="5">
        <v>290000000</v>
      </c>
      <c r="D111">
        <v>240</v>
      </c>
      <c r="E111" s="3">
        <v>41719</v>
      </c>
      <c r="F111" s="1">
        <v>118.93333333333334</v>
      </c>
      <c r="G111" s="5">
        <v>147416706</v>
      </c>
      <c r="H111" s="5" t="s">
        <v>36</v>
      </c>
      <c r="I111" s="6">
        <v>41721</v>
      </c>
      <c r="J111" s="7">
        <f t="shared" si="38"/>
        <v>121</v>
      </c>
      <c r="K111" s="7">
        <f t="shared" si="35"/>
        <v>121.06666666666666</v>
      </c>
      <c r="L111" s="6">
        <v>30032</v>
      </c>
      <c r="M111" s="7">
        <f t="shared" si="39"/>
        <v>41.969863013698628</v>
      </c>
      <c r="N111" s="12">
        <v>2341000</v>
      </c>
      <c r="O111" s="6">
        <v>41232</v>
      </c>
      <c r="P111" s="8">
        <f t="shared" si="40"/>
        <v>1.3527777777777779</v>
      </c>
      <c r="Q111" s="8">
        <f t="shared" si="41"/>
        <v>1.3583333333333334</v>
      </c>
      <c r="R111" s="8" t="s">
        <v>49</v>
      </c>
      <c r="S111" s="9">
        <v>1.61E-2</v>
      </c>
      <c r="T111" s="5">
        <f t="shared" si="42"/>
        <v>1208333.3333333333</v>
      </c>
      <c r="U111" s="5">
        <f t="shared" si="43"/>
        <v>197784.08054999998</v>
      </c>
      <c r="V111" s="10">
        <f t="shared" si="46"/>
        <v>1406117.4138833333</v>
      </c>
      <c r="W111" s="5">
        <v>39469</v>
      </c>
      <c r="X111">
        <v>1</v>
      </c>
      <c r="Y111">
        <v>10</v>
      </c>
      <c r="Z111" t="s">
        <v>17</v>
      </c>
      <c r="AA111" t="s">
        <v>24</v>
      </c>
      <c r="AB111" t="s">
        <v>24</v>
      </c>
      <c r="AC111" t="s">
        <v>25</v>
      </c>
      <c r="AD111" s="5">
        <v>1474167.06</v>
      </c>
      <c r="AE111" t="s">
        <v>21</v>
      </c>
      <c r="AF111" t="s">
        <v>67</v>
      </c>
      <c r="AG111" s="11">
        <v>2</v>
      </c>
      <c r="AH111">
        <v>2</v>
      </c>
    </row>
    <row r="112" spans="1:34" x14ac:dyDescent="0.25">
      <c r="A112" s="3">
        <v>45351</v>
      </c>
      <c r="B112" s="1">
        <v>39151080018151</v>
      </c>
      <c r="C112" s="5">
        <v>239884000</v>
      </c>
      <c r="D112">
        <v>240</v>
      </c>
      <c r="E112" s="3">
        <v>41502</v>
      </c>
      <c r="F112" s="1">
        <v>111.69999999999999</v>
      </c>
      <c r="G112" s="5">
        <v>117206831</v>
      </c>
      <c r="H112" s="5" t="s">
        <v>36</v>
      </c>
      <c r="I112" s="6">
        <v>42041</v>
      </c>
      <c r="J112" s="7">
        <f t="shared" si="38"/>
        <v>110.33333333333333</v>
      </c>
      <c r="K112" s="7">
        <f t="shared" si="35"/>
        <v>128.30000000000001</v>
      </c>
      <c r="L112" s="6">
        <v>31205</v>
      </c>
      <c r="M112" s="7">
        <f t="shared" si="39"/>
        <v>38.756164383561647</v>
      </c>
      <c r="N112" s="12">
        <v>483000</v>
      </c>
      <c r="O112" s="6">
        <v>40771</v>
      </c>
      <c r="P112" s="8">
        <f t="shared" si="40"/>
        <v>2.0305555555555554</v>
      </c>
      <c r="Q112" s="8">
        <f t="shared" si="41"/>
        <v>3.5277777777777777</v>
      </c>
      <c r="R112" s="8" t="s">
        <v>49</v>
      </c>
      <c r="S112" s="9">
        <v>1.61E-2</v>
      </c>
      <c r="T112" s="5">
        <f t="shared" si="42"/>
        <v>999516.66666666663</v>
      </c>
      <c r="U112" s="5">
        <f t="shared" si="43"/>
        <v>157252.4982583333</v>
      </c>
      <c r="V112" s="10">
        <f t="shared" si="46"/>
        <v>1156769.1649249999</v>
      </c>
      <c r="W112" s="5">
        <v>16027</v>
      </c>
      <c r="X112">
        <v>0</v>
      </c>
      <c r="Y112" s="7">
        <v>0</v>
      </c>
      <c r="Z112" t="s">
        <v>17</v>
      </c>
      <c r="AA112" t="s">
        <v>24</v>
      </c>
      <c r="AB112" t="s">
        <v>24</v>
      </c>
      <c r="AC112" t="s">
        <v>20</v>
      </c>
      <c r="AD112" s="5">
        <v>1172068.31</v>
      </c>
      <c r="AE112" t="s">
        <v>21</v>
      </c>
      <c r="AF112" t="s">
        <v>66</v>
      </c>
      <c r="AG112" s="11">
        <v>2</v>
      </c>
      <c r="AH112">
        <v>0</v>
      </c>
    </row>
    <row r="113" spans="1:34" x14ac:dyDescent="0.25">
      <c r="A113" s="3">
        <v>45351</v>
      </c>
      <c r="B113" s="1">
        <v>39151250018631</v>
      </c>
      <c r="C113" s="5">
        <v>200826837</v>
      </c>
      <c r="D113">
        <v>240</v>
      </c>
      <c r="E113" s="3">
        <v>41478</v>
      </c>
      <c r="F113" s="1">
        <v>110.9</v>
      </c>
      <c r="G113" s="5">
        <v>94961133</v>
      </c>
      <c r="H113" s="5" t="s">
        <v>36</v>
      </c>
      <c r="I113" s="6">
        <v>42078</v>
      </c>
      <c r="J113" s="7">
        <f t="shared" si="38"/>
        <v>109.1</v>
      </c>
      <c r="K113" s="7">
        <f t="shared" si="35"/>
        <v>129.1</v>
      </c>
      <c r="L113" s="6">
        <v>21314</v>
      </c>
      <c r="M113" s="7">
        <f t="shared" si="39"/>
        <v>65.854794520547941</v>
      </c>
      <c r="N113" s="12">
        <v>11522000</v>
      </c>
      <c r="O113" s="6">
        <v>39980</v>
      </c>
      <c r="P113" s="8">
        <f t="shared" si="40"/>
        <v>4.1611111111111114</v>
      </c>
      <c r="Q113" s="8">
        <f t="shared" si="41"/>
        <v>5.8277777777777775</v>
      </c>
      <c r="R113" s="8" t="s">
        <v>49</v>
      </c>
      <c r="S113" s="9">
        <v>1.61E-2</v>
      </c>
      <c r="T113" s="5">
        <f t="shared" si="42"/>
        <v>836778.48750000005</v>
      </c>
      <c r="U113" s="5">
        <f t="shared" si="43"/>
        <v>127406.18677499998</v>
      </c>
      <c r="V113" s="10">
        <f t="shared" si="46"/>
        <v>964184.674275</v>
      </c>
      <c r="W113" s="5">
        <v>12833</v>
      </c>
      <c r="X113">
        <v>0</v>
      </c>
      <c r="Y113" s="7">
        <v>0</v>
      </c>
      <c r="Z113" t="s">
        <v>17</v>
      </c>
      <c r="AA113" t="s">
        <v>24</v>
      </c>
      <c r="AB113" t="s">
        <v>24</v>
      </c>
      <c r="AC113" t="s">
        <v>20</v>
      </c>
      <c r="AD113" s="5">
        <v>949611.33</v>
      </c>
      <c r="AE113" t="s">
        <v>21</v>
      </c>
      <c r="AF113" t="s">
        <v>66</v>
      </c>
      <c r="AG113" s="11">
        <v>0</v>
      </c>
      <c r="AH113">
        <v>0</v>
      </c>
    </row>
    <row r="114" spans="1:34" x14ac:dyDescent="0.25">
      <c r="A114" s="3">
        <v>45351</v>
      </c>
      <c r="B114" s="1">
        <v>39152100019351</v>
      </c>
      <c r="C114" s="5">
        <v>125000000</v>
      </c>
      <c r="D114">
        <v>240</v>
      </c>
      <c r="E114" s="3">
        <v>41296</v>
      </c>
      <c r="F114" s="1">
        <v>104.83333333333334</v>
      </c>
      <c r="G114" s="5">
        <v>57594916</v>
      </c>
      <c r="H114" s="5" t="s">
        <v>37</v>
      </c>
      <c r="I114" s="6">
        <v>42216</v>
      </c>
      <c r="J114" s="7">
        <f t="shared" si="38"/>
        <v>104.5</v>
      </c>
      <c r="K114" s="7">
        <f t="shared" si="35"/>
        <v>135.16666666666666</v>
      </c>
      <c r="L114" s="6">
        <v>21782</v>
      </c>
      <c r="M114" s="7">
        <f t="shared" si="39"/>
        <v>64.572602739726022</v>
      </c>
      <c r="N114" s="12">
        <v>1698000</v>
      </c>
      <c r="O114" s="6">
        <v>35978</v>
      </c>
      <c r="P114" s="8">
        <f t="shared" si="40"/>
        <v>14.772222222222222</v>
      </c>
      <c r="Q114" s="8">
        <f t="shared" si="41"/>
        <v>17.327777777777779</v>
      </c>
      <c r="R114" s="8" t="s">
        <v>63</v>
      </c>
      <c r="S114" s="9">
        <v>1.61E-2</v>
      </c>
      <c r="T114" s="5">
        <f t="shared" si="42"/>
        <v>520833.33333333331</v>
      </c>
      <c r="U114" s="5">
        <f t="shared" si="43"/>
        <v>77273.178966666674</v>
      </c>
      <c r="V114" s="10">
        <f t="shared" ref="V114:V118" si="47">+T114+U114</f>
        <v>598106.51229999994</v>
      </c>
      <c r="W114" s="5">
        <v>210088</v>
      </c>
      <c r="X114">
        <v>0</v>
      </c>
      <c r="Y114" s="7">
        <v>0</v>
      </c>
      <c r="Z114" t="s">
        <v>17</v>
      </c>
      <c r="AA114" t="s">
        <v>24</v>
      </c>
      <c r="AB114" t="s">
        <v>24</v>
      </c>
      <c r="AC114" t="s">
        <v>20</v>
      </c>
      <c r="AD114" s="5">
        <v>575949.16</v>
      </c>
      <c r="AE114" t="s">
        <v>21</v>
      </c>
      <c r="AF114" t="s">
        <v>66</v>
      </c>
      <c r="AG114" s="11">
        <v>0</v>
      </c>
      <c r="AH114">
        <v>0</v>
      </c>
    </row>
    <row r="115" spans="1:34" x14ac:dyDescent="0.25">
      <c r="A115" s="3">
        <v>45351</v>
      </c>
      <c r="B115" s="1">
        <v>39152150019551</v>
      </c>
      <c r="C115" s="5">
        <v>116900000</v>
      </c>
      <c r="D115">
        <v>240</v>
      </c>
      <c r="E115" s="3">
        <v>41339</v>
      </c>
      <c r="F115" s="1">
        <v>106.26666666666668</v>
      </c>
      <c r="G115" s="5">
        <v>54041142</v>
      </c>
      <c r="H115" s="5" t="s">
        <v>36</v>
      </c>
      <c r="I115" s="6">
        <v>42277</v>
      </c>
      <c r="J115" s="7">
        <f t="shared" si="38"/>
        <v>102.46666666666667</v>
      </c>
      <c r="K115" s="7">
        <f t="shared" si="35"/>
        <v>133.73333333333332</v>
      </c>
      <c r="L115" s="6">
        <v>24288</v>
      </c>
      <c r="M115" s="7">
        <f t="shared" si="39"/>
        <v>57.706849315068496</v>
      </c>
      <c r="N115" s="12">
        <v>958000</v>
      </c>
      <c r="O115" s="6">
        <v>40940</v>
      </c>
      <c r="P115" s="8">
        <f t="shared" si="40"/>
        <v>1.1083333333333334</v>
      </c>
      <c r="Q115" s="8">
        <f t="shared" si="41"/>
        <v>3.713888888888889</v>
      </c>
      <c r="R115" s="8" t="s">
        <v>54</v>
      </c>
      <c r="S115" s="9">
        <v>1.61E-2</v>
      </c>
      <c r="T115" s="5">
        <f t="shared" si="42"/>
        <v>487083.33333333331</v>
      </c>
      <c r="U115" s="5">
        <f t="shared" si="43"/>
        <v>72505.198850000001</v>
      </c>
      <c r="V115" s="10">
        <f t="shared" si="47"/>
        <v>559588.5321833333</v>
      </c>
      <c r="W115" s="5">
        <v>7323</v>
      </c>
      <c r="X115">
        <v>0</v>
      </c>
      <c r="Y115" s="7">
        <v>0</v>
      </c>
      <c r="Z115" t="s">
        <v>17</v>
      </c>
      <c r="AA115" t="s">
        <v>24</v>
      </c>
      <c r="AB115" t="s">
        <v>24</v>
      </c>
      <c r="AC115" t="s">
        <v>20</v>
      </c>
      <c r="AD115" s="5">
        <v>540411.42000000004</v>
      </c>
      <c r="AE115" t="s">
        <v>21</v>
      </c>
      <c r="AF115" t="s">
        <v>66</v>
      </c>
      <c r="AG115" s="11">
        <v>0</v>
      </c>
      <c r="AH115">
        <v>0</v>
      </c>
    </row>
    <row r="116" spans="1:34" x14ac:dyDescent="0.25">
      <c r="A116" s="3">
        <v>45351</v>
      </c>
      <c r="B116" s="1">
        <v>39152200017501</v>
      </c>
      <c r="C116" s="5">
        <v>175434686</v>
      </c>
      <c r="D116">
        <v>240</v>
      </c>
      <c r="E116" s="3">
        <v>41989</v>
      </c>
      <c r="F116" s="1">
        <v>127.93333333333334</v>
      </c>
      <c r="G116" s="5">
        <v>167886523</v>
      </c>
      <c r="H116" s="5" t="s">
        <v>36</v>
      </c>
      <c r="I116" s="6">
        <v>42019</v>
      </c>
      <c r="J116" s="7">
        <f t="shared" si="38"/>
        <v>111.06666666666666</v>
      </c>
      <c r="K116" s="7">
        <f t="shared" ref="K116:K127" si="48">+_xlfn.DAYS(A116,E116)/30</f>
        <v>112.06666666666666</v>
      </c>
      <c r="L116" s="6">
        <v>27288</v>
      </c>
      <c r="M116" s="7">
        <f t="shared" si="39"/>
        <v>49.487671232876714</v>
      </c>
      <c r="N116" s="12">
        <v>1050000</v>
      </c>
      <c r="O116" s="6">
        <v>38372</v>
      </c>
      <c r="P116" s="8">
        <f t="shared" si="40"/>
        <v>10.047222222222222</v>
      </c>
      <c r="Q116" s="8">
        <f t="shared" si="41"/>
        <v>10.130555555555556</v>
      </c>
      <c r="R116" s="8" t="s">
        <v>54</v>
      </c>
      <c r="S116" s="9">
        <v>1E-4</v>
      </c>
      <c r="T116" s="5">
        <f t="shared" si="42"/>
        <v>730977.85833333328</v>
      </c>
      <c r="U116" s="5">
        <f t="shared" si="43"/>
        <v>1399.0543583333333</v>
      </c>
      <c r="V116" s="10">
        <f t="shared" si="47"/>
        <v>732376.91269166663</v>
      </c>
      <c r="W116" s="5">
        <v>7372658</v>
      </c>
      <c r="X116">
        <v>2</v>
      </c>
      <c r="Y116">
        <v>2708</v>
      </c>
      <c r="Z116" t="s">
        <v>32</v>
      </c>
      <c r="AA116" t="s">
        <v>24</v>
      </c>
      <c r="AB116" t="s">
        <v>24</v>
      </c>
      <c r="AC116" t="s">
        <v>29</v>
      </c>
      <c r="AD116" s="5">
        <v>1678865.23</v>
      </c>
      <c r="AE116" t="s">
        <v>26</v>
      </c>
      <c r="AF116" t="s">
        <v>68</v>
      </c>
      <c r="AG116" s="11">
        <v>6</v>
      </c>
      <c r="AH116">
        <v>3</v>
      </c>
    </row>
    <row r="117" spans="1:34" x14ac:dyDescent="0.25">
      <c r="A117" s="3">
        <v>45351</v>
      </c>
      <c r="B117" s="1">
        <v>39154450019401</v>
      </c>
      <c r="C117" s="5">
        <v>208500000</v>
      </c>
      <c r="D117">
        <v>240</v>
      </c>
      <c r="E117" s="3">
        <v>41654</v>
      </c>
      <c r="F117" s="1">
        <v>116.76666666666667</v>
      </c>
      <c r="G117" s="5">
        <v>105984053</v>
      </c>
      <c r="H117" s="5" t="s">
        <v>35</v>
      </c>
      <c r="I117" s="6">
        <v>42246</v>
      </c>
      <c r="J117" s="7">
        <f t="shared" si="38"/>
        <v>103.5</v>
      </c>
      <c r="K117" s="7">
        <f t="shared" si="48"/>
        <v>123.23333333333333</v>
      </c>
      <c r="L117" s="6">
        <v>31331</v>
      </c>
      <c r="M117" s="7">
        <f t="shared" si="39"/>
        <v>38.410958904109592</v>
      </c>
      <c r="N117" s="12">
        <v>1359000</v>
      </c>
      <c r="O117" s="6">
        <v>41093</v>
      </c>
      <c r="P117" s="8">
        <f t="shared" si="40"/>
        <v>1.5583333333333333</v>
      </c>
      <c r="Q117" s="8">
        <f t="shared" si="41"/>
        <v>3.2027777777777779</v>
      </c>
      <c r="R117" s="8" t="s">
        <v>49</v>
      </c>
      <c r="S117" s="9">
        <v>1.61E-2</v>
      </c>
      <c r="T117" s="5">
        <f t="shared" si="42"/>
        <v>868750</v>
      </c>
      <c r="U117" s="5">
        <f t="shared" si="43"/>
        <v>142195.27110833334</v>
      </c>
      <c r="V117" s="10">
        <f t="shared" si="47"/>
        <v>1010945.2711083334</v>
      </c>
      <c r="W117" s="5">
        <v>0</v>
      </c>
      <c r="X117">
        <v>0</v>
      </c>
      <c r="Y117" s="7">
        <v>0</v>
      </c>
      <c r="Z117" t="s">
        <v>17</v>
      </c>
      <c r="AA117" t="s">
        <v>24</v>
      </c>
      <c r="AB117" t="s">
        <v>24</v>
      </c>
      <c r="AC117" t="s">
        <v>20</v>
      </c>
      <c r="AD117" s="5">
        <v>1059840.53</v>
      </c>
      <c r="AE117" t="s">
        <v>21</v>
      </c>
      <c r="AF117" t="s">
        <v>66</v>
      </c>
      <c r="AG117" s="11">
        <v>0</v>
      </c>
      <c r="AH117">
        <v>0</v>
      </c>
    </row>
    <row r="118" spans="1:34" x14ac:dyDescent="0.25">
      <c r="A118" s="3">
        <v>45351</v>
      </c>
      <c r="B118" s="1">
        <v>39154500017931</v>
      </c>
      <c r="C118" s="5">
        <v>192205603</v>
      </c>
      <c r="D118">
        <v>240</v>
      </c>
      <c r="E118" s="3">
        <v>41663</v>
      </c>
      <c r="F118" s="1">
        <v>117.06666666666666</v>
      </c>
      <c r="G118" s="5">
        <v>97490303</v>
      </c>
      <c r="H118" s="5" t="s">
        <v>36</v>
      </c>
      <c r="I118" s="6">
        <v>42032</v>
      </c>
      <c r="J118" s="7">
        <f t="shared" si="38"/>
        <v>110.63333333333334</v>
      </c>
      <c r="K118" s="7">
        <f t="shared" si="48"/>
        <v>122.93333333333334</v>
      </c>
      <c r="L118" s="6">
        <v>30615</v>
      </c>
      <c r="M118" s="7">
        <f t="shared" si="39"/>
        <v>40.372602739726027</v>
      </c>
      <c r="N118" s="12">
        <v>1027000</v>
      </c>
      <c r="O118" s="6">
        <v>41122</v>
      </c>
      <c r="P118" s="8">
        <f t="shared" si="40"/>
        <v>1.5027777777777778</v>
      </c>
      <c r="Q118" s="8">
        <f t="shared" si="41"/>
        <v>2.5277777777777777</v>
      </c>
      <c r="R118" s="8" t="s">
        <v>49</v>
      </c>
      <c r="S118" s="9">
        <v>1.61E-2</v>
      </c>
      <c r="T118" s="5">
        <f t="shared" si="42"/>
        <v>800856.6791666667</v>
      </c>
      <c r="U118" s="5">
        <f t="shared" si="43"/>
        <v>130799.48985833334</v>
      </c>
      <c r="V118" s="10">
        <f t="shared" si="47"/>
        <v>931656.16902500007</v>
      </c>
      <c r="W118" s="5">
        <v>13332</v>
      </c>
      <c r="X118">
        <v>0</v>
      </c>
      <c r="Y118" s="7">
        <v>0</v>
      </c>
      <c r="Z118" t="s">
        <v>17</v>
      </c>
      <c r="AA118" t="s">
        <v>24</v>
      </c>
      <c r="AB118" t="s">
        <v>24</v>
      </c>
      <c r="AC118" t="s">
        <v>20</v>
      </c>
      <c r="AD118" s="5">
        <v>974903.03</v>
      </c>
      <c r="AE118" t="s">
        <v>21</v>
      </c>
      <c r="AF118" t="s">
        <v>66</v>
      </c>
      <c r="AG118" s="11">
        <v>1</v>
      </c>
      <c r="AH118">
        <v>0</v>
      </c>
    </row>
    <row r="119" spans="1:34" x14ac:dyDescent="0.25">
      <c r="A119" s="3">
        <v>45351</v>
      </c>
      <c r="B119" s="1">
        <v>39161600020221</v>
      </c>
      <c r="C119" s="5">
        <v>94149000</v>
      </c>
      <c r="D119">
        <v>240</v>
      </c>
      <c r="E119" s="3">
        <v>41465</v>
      </c>
      <c r="F119" s="1">
        <v>110.46666666666667</v>
      </c>
      <c r="G119" s="5">
        <v>43629767</v>
      </c>
      <c r="H119" s="5" t="s">
        <v>36</v>
      </c>
      <c r="I119" s="6">
        <v>42430</v>
      </c>
      <c r="J119" s="7">
        <f t="shared" si="38"/>
        <v>97.36666666666666</v>
      </c>
      <c r="K119" s="7">
        <f t="shared" si="48"/>
        <v>129.53333333333333</v>
      </c>
      <c r="L119" s="6">
        <v>29528</v>
      </c>
      <c r="M119" s="7">
        <f t="shared" si="39"/>
        <v>43.350684931506848</v>
      </c>
      <c r="N119" s="12">
        <v>1043000</v>
      </c>
      <c r="O119" s="6">
        <v>40969</v>
      </c>
      <c r="P119" s="8">
        <f t="shared" si="40"/>
        <v>1.3777777777777778</v>
      </c>
      <c r="Q119" s="8">
        <f t="shared" si="41"/>
        <v>4.0583333333333336</v>
      </c>
      <c r="R119" s="8" t="s">
        <v>54</v>
      </c>
      <c r="S119" s="9">
        <v>1.61E-2</v>
      </c>
      <c r="T119" s="5">
        <f t="shared" si="42"/>
        <v>392287.5</v>
      </c>
      <c r="U119" s="5">
        <f t="shared" si="43"/>
        <v>58536.604058333331</v>
      </c>
      <c r="V119" s="10">
        <f t="shared" ref="V119:V122" si="49">+T119+U119</f>
        <v>450824.10405833332</v>
      </c>
      <c r="W119" s="5">
        <v>114765</v>
      </c>
      <c r="X119">
        <v>0</v>
      </c>
      <c r="Y119" s="7">
        <v>0</v>
      </c>
      <c r="Z119" t="s">
        <v>17</v>
      </c>
      <c r="AA119" t="s">
        <v>24</v>
      </c>
      <c r="AB119" t="s">
        <v>24</v>
      </c>
      <c r="AC119" t="s">
        <v>20</v>
      </c>
      <c r="AD119" s="5">
        <v>436297.67</v>
      </c>
      <c r="AE119" t="s">
        <v>21</v>
      </c>
      <c r="AF119" t="s">
        <v>66</v>
      </c>
      <c r="AG119" s="11">
        <v>0</v>
      </c>
      <c r="AH119">
        <v>0</v>
      </c>
    </row>
    <row r="120" spans="1:34" x14ac:dyDescent="0.25">
      <c r="A120" s="3">
        <v>45351</v>
      </c>
      <c r="B120" s="1">
        <v>39161830020331</v>
      </c>
      <c r="C120" s="5">
        <v>133300000</v>
      </c>
      <c r="D120">
        <v>240</v>
      </c>
      <c r="E120" s="3">
        <v>41653</v>
      </c>
      <c r="F120" s="1">
        <v>116.73333333333333</v>
      </c>
      <c r="G120" s="5">
        <v>46939441</v>
      </c>
      <c r="H120" s="5" t="s">
        <v>36</v>
      </c>
      <c r="I120" s="6">
        <v>42475</v>
      </c>
      <c r="J120" s="7">
        <f t="shared" si="38"/>
        <v>95.86666666666666</v>
      </c>
      <c r="K120" s="7">
        <f t="shared" si="48"/>
        <v>123.26666666666667</v>
      </c>
      <c r="L120" s="6">
        <v>26448</v>
      </c>
      <c r="M120" s="7">
        <f t="shared" si="39"/>
        <v>51.789041095890411</v>
      </c>
      <c r="N120" s="12">
        <v>6391000</v>
      </c>
      <c r="O120" s="6">
        <v>40945</v>
      </c>
      <c r="P120" s="8">
        <f t="shared" si="40"/>
        <v>1.9666666666666666</v>
      </c>
      <c r="Q120" s="8">
        <f t="shared" si="41"/>
        <v>4.25</v>
      </c>
      <c r="R120" s="8" t="s">
        <v>55</v>
      </c>
      <c r="S120" s="9">
        <v>1.61E-2</v>
      </c>
      <c r="T120" s="5">
        <f t="shared" si="42"/>
        <v>555416.66666666663</v>
      </c>
      <c r="U120" s="5">
        <f t="shared" si="43"/>
        <v>62977.083341666665</v>
      </c>
      <c r="V120" s="10">
        <f t="shared" si="49"/>
        <v>618393.75000833324</v>
      </c>
      <c r="W120" s="5">
        <v>0</v>
      </c>
      <c r="X120">
        <v>0</v>
      </c>
      <c r="Y120" s="7">
        <v>0</v>
      </c>
      <c r="Z120" t="s">
        <v>17</v>
      </c>
      <c r="AA120" t="s">
        <v>24</v>
      </c>
      <c r="AB120" t="s">
        <v>24</v>
      </c>
      <c r="AC120" t="s">
        <v>20</v>
      </c>
      <c r="AD120" s="5">
        <v>469394.41</v>
      </c>
      <c r="AE120" t="s">
        <v>21</v>
      </c>
      <c r="AF120" t="s">
        <v>66</v>
      </c>
      <c r="AG120" s="11">
        <v>1</v>
      </c>
      <c r="AH120">
        <v>1</v>
      </c>
    </row>
    <row r="121" spans="1:34" x14ac:dyDescent="0.25">
      <c r="A121" s="3">
        <v>45351</v>
      </c>
      <c r="B121" s="1">
        <v>39162000021561</v>
      </c>
      <c r="C121" s="5">
        <v>598693905</v>
      </c>
      <c r="D121">
        <v>240</v>
      </c>
      <c r="E121" s="3">
        <v>40942</v>
      </c>
      <c r="F121" s="1">
        <v>93.033333333333331</v>
      </c>
      <c r="G121" s="5">
        <v>345432020</v>
      </c>
      <c r="H121" s="5" t="s">
        <v>36</v>
      </c>
      <c r="I121" s="6">
        <v>42713</v>
      </c>
      <c r="J121" s="7">
        <f t="shared" si="38"/>
        <v>87.933333333333337</v>
      </c>
      <c r="K121" s="7">
        <f t="shared" si="48"/>
        <v>146.96666666666667</v>
      </c>
      <c r="L121" s="6">
        <v>22378</v>
      </c>
      <c r="M121" s="7">
        <f t="shared" si="39"/>
        <v>62.939726027397263</v>
      </c>
      <c r="N121" s="12">
        <v>35548000</v>
      </c>
      <c r="O121" s="6">
        <v>40554</v>
      </c>
      <c r="P121" s="8">
        <f t="shared" si="40"/>
        <v>1.0777777777777777</v>
      </c>
      <c r="Q121" s="8">
        <f t="shared" si="41"/>
        <v>5.9972222222222218</v>
      </c>
      <c r="R121" s="8" t="s">
        <v>61</v>
      </c>
      <c r="S121" s="9">
        <v>1E-4</v>
      </c>
      <c r="T121" s="5">
        <f t="shared" si="42"/>
        <v>2494557.9375</v>
      </c>
      <c r="U121" s="5">
        <f t="shared" si="43"/>
        <v>2878.6001666666671</v>
      </c>
      <c r="V121" s="10">
        <f t="shared" si="49"/>
        <v>2497436.5376666668</v>
      </c>
      <c r="W121" s="5">
        <v>4759884</v>
      </c>
      <c r="X121">
        <v>1</v>
      </c>
      <c r="Y121">
        <v>1009</v>
      </c>
      <c r="Z121" t="s">
        <v>32</v>
      </c>
      <c r="AA121" t="s">
        <v>24</v>
      </c>
      <c r="AB121" t="s">
        <v>24</v>
      </c>
      <c r="AC121" t="s">
        <v>29</v>
      </c>
      <c r="AD121" s="5">
        <v>3454320.2</v>
      </c>
      <c r="AE121" t="s">
        <v>21</v>
      </c>
      <c r="AF121" t="s">
        <v>68</v>
      </c>
      <c r="AG121" s="11">
        <v>6</v>
      </c>
      <c r="AH121">
        <v>3</v>
      </c>
    </row>
    <row r="122" spans="1:34" x14ac:dyDescent="0.25">
      <c r="A122" s="3">
        <v>45351</v>
      </c>
      <c r="B122" s="1">
        <v>39163000020151</v>
      </c>
      <c r="C122" s="5">
        <v>92000000</v>
      </c>
      <c r="D122">
        <v>240</v>
      </c>
      <c r="E122" s="3">
        <v>40492</v>
      </c>
      <c r="F122" s="1">
        <v>78.033333333333331</v>
      </c>
      <c r="G122" s="5">
        <v>30918054</v>
      </c>
      <c r="H122" s="5" t="s">
        <v>37</v>
      </c>
      <c r="I122" s="6">
        <v>42429</v>
      </c>
      <c r="J122" s="7">
        <f t="shared" si="38"/>
        <v>97.4</v>
      </c>
      <c r="K122" s="7">
        <f t="shared" si="48"/>
        <v>161.96666666666667</v>
      </c>
      <c r="L122" s="6">
        <v>21313</v>
      </c>
      <c r="M122" s="7">
        <f t="shared" si="39"/>
        <v>65.857534246575341</v>
      </c>
      <c r="N122" s="12">
        <v>1280000</v>
      </c>
      <c r="O122" s="6">
        <v>33028</v>
      </c>
      <c r="P122" s="8">
        <f t="shared" si="40"/>
        <v>20.733333333333334</v>
      </c>
      <c r="Q122" s="8">
        <f t="shared" si="41"/>
        <v>26.113888888888887</v>
      </c>
      <c r="R122" s="8" t="s">
        <v>63</v>
      </c>
      <c r="S122" s="9">
        <v>1.61E-2</v>
      </c>
      <c r="T122" s="5">
        <f t="shared" si="42"/>
        <v>383333.33333333331</v>
      </c>
      <c r="U122" s="5">
        <f t="shared" si="43"/>
        <v>41481.722450000001</v>
      </c>
      <c r="V122" s="10">
        <f t="shared" si="49"/>
        <v>424815.05578333332</v>
      </c>
      <c r="W122" s="5">
        <v>283710</v>
      </c>
      <c r="X122">
        <v>0</v>
      </c>
      <c r="Y122" s="7">
        <v>0</v>
      </c>
      <c r="Z122" t="s">
        <v>17</v>
      </c>
      <c r="AA122" t="s">
        <v>24</v>
      </c>
      <c r="AB122" t="s">
        <v>24</v>
      </c>
      <c r="AC122" t="s">
        <v>20</v>
      </c>
      <c r="AD122" s="5">
        <v>309180.53999999998</v>
      </c>
      <c r="AE122" t="s">
        <v>21</v>
      </c>
      <c r="AF122" t="s">
        <v>66</v>
      </c>
      <c r="AG122" s="11">
        <v>0</v>
      </c>
      <c r="AH122">
        <v>0</v>
      </c>
    </row>
    <row r="123" spans="1:34" x14ac:dyDescent="0.25">
      <c r="A123" s="3">
        <v>45351</v>
      </c>
      <c r="B123" s="1">
        <v>39163010019821</v>
      </c>
      <c r="C123" s="5">
        <v>222000000</v>
      </c>
      <c r="D123">
        <v>240</v>
      </c>
      <c r="E123" s="3">
        <v>41673</v>
      </c>
      <c r="F123" s="1">
        <v>117.4</v>
      </c>
      <c r="G123" s="5">
        <v>109150141</v>
      </c>
      <c r="H123" s="5" t="s">
        <v>35</v>
      </c>
      <c r="I123" s="6">
        <v>42369</v>
      </c>
      <c r="J123" s="7">
        <f t="shared" si="38"/>
        <v>99.4</v>
      </c>
      <c r="K123" s="7">
        <f t="shared" si="48"/>
        <v>122.6</v>
      </c>
      <c r="L123" s="6">
        <v>31452</v>
      </c>
      <c r="M123" s="7">
        <f t="shared" si="39"/>
        <v>38.079452054794523</v>
      </c>
      <c r="N123" s="12">
        <v>354000</v>
      </c>
      <c r="O123" s="6">
        <v>41229</v>
      </c>
      <c r="P123" s="8">
        <f t="shared" si="40"/>
        <v>1.2333333333333334</v>
      </c>
      <c r="Q123" s="8">
        <f t="shared" si="41"/>
        <v>3.1666666666666665</v>
      </c>
      <c r="R123" s="8" t="s">
        <v>49</v>
      </c>
      <c r="S123" s="9">
        <v>1.61E-2</v>
      </c>
      <c r="T123" s="5">
        <f t="shared" si="42"/>
        <v>925000</v>
      </c>
      <c r="U123" s="5">
        <f t="shared" si="43"/>
        <v>146443.10584166666</v>
      </c>
      <c r="V123" s="10">
        <f t="shared" ref="V123:V128" si="50">+T123+U123</f>
        <v>1071443.1058416667</v>
      </c>
      <c r="W123" s="5">
        <v>251152</v>
      </c>
      <c r="X123">
        <v>0</v>
      </c>
      <c r="Y123" s="7">
        <v>0</v>
      </c>
      <c r="Z123" t="s">
        <v>17</v>
      </c>
      <c r="AA123" t="s">
        <v>24</v>
      </c>
      <c r="AB123" t="s">
        <v>24</v>
      </c>
      <c r="AC123" t="s">
        <v>20</v>
      </c>
      <c r="AD123" s="5">
        <v>1091501.4099999999</v>
      </c>
      <c r="AE123" t="s">
        <v>21</v>
      </c>
      <c r="AF123" t="s">
        <v>66</v>
      </c>
      <c r="AG123" s="11">
        <v>1</v>
      </c>
      <c r="AH123">
        <v>0</v>
      </c>
    </row>
    <row r="124" spans="1:34" x14ac:dyDescent="0.25">
      <c r="A124" s="3">
        <v>45351</v>
      </c>
      <c r="B124" s="1">
        <v>39163450020461</v>
      </c>
      <c r="C124" s="5">
        <v>450000000</v>
      </c>
      <c r="D124">
        <v>240</v>
      </c>
      <c r="E124" s="3">
        <v>42368</v>
      </c>
      <c r="F124" s="1">
        <v>140.56666666666666</v>
      </c>
      <c r="G124" s="5">
        <v>278079305</v>
      </c>
      <c r="H124" s="5" t="s">
        <v>37</v>
      </c>
      <c r="I124" s="6">
        <v>42472</v>
      </c>
      <c r="J124" s="7">
        <f t="shared" si="38"/>
        <v>95.966666666666669</v>
      </c>
      <c r="K124" s="7">
        <f t="shared" si="48"/>
        <v>99.433333333333337</v>
      </c>
      <c r="L124" s="6">
        <v>21237</v>
      </c>
      <c r="M124" s="7">
        <f t="shared" si="39"/>
        <v>66.06575342465753</v>
      </c>
      <c r="N124" s="12">
        <v>2940000</v>
      </c>
      <c r="O124" s="6">
        <v>33329</v>
      </c>
      <c r="P124" s="8">
        <f t="shared" si="40"/>
        <v>25.108333333333334</v>
      </c>
      <c r="Q124" s="8">
        <f t="shared" si="41"/>
        <v>25.397222222222222</v>
      </c>
      <c r="R124" s="8" t="s">
        <v>49</v>
      </c>
      <c r="S124" s="9">
        <v>1.61E-2</v>
      </c>
      <c r="T124" s="5">
        <f t="shared" si="42"/>
        <v>1875000</v>
      </c>
      <c r="U124" s="5">
        <f t="shared" si="43"/>
        <v>373089.73420833331</v>
      </c>
      <c r="V124" s="10">
        <f t="shared" si="50"/>
        <v>2248089.7342083333</v>
      </c>
      <c r="W124" s="5">
        <v>38101</v>
      </c>
      <c r="X124">
        <v>0</v>
      </c>
      <c r="Y124" s="7">
        <v>0</v>
      </c>
      <c r="Z124" t="s">
        <v>17</v>
      </c>
      <c r="AA124" t="s">
        <v>24</v>
      </c>
      <c r="AB124" t="s">
        <v>24</v>
      </c>
      <c r="AC124" t="s">
        <v>20</v>
      </c>
      <c r="AD124" s="5">
        <v>2780793.05</v>
      </c>
      <c r="AE124" t="s">
        <v>21</v>
      </c>
      <c r="AF124" t="s">
        <v>66</v>
      </c>
      <c r="AG124" s="11">
        <v>0</v>
      </c>
      <c r="AH124">
        <v>0</v>
      </c>
    </row>
    <row r="125" spans="1:34" x14ac:dyDescent="0.25">
      <c r="A125" s="3">
        <v>45351</v>
      </c>
      <c r="B125" s="1">
        <v>39164100020611</v>
      </c>
      <c r="C125" s="5">
        <v>329792357</v>
      </c>
      <c r="D125">
        <v>240</v>
      </c>
      <c r="E125" s="3">
        <v>41270</v>
      </c>
      <c r="F125" s="1">
        <v>103.96666666666667</v>
      </c>
      <c r="G125" s="5">
        <v>154440969</v>
      </c>
      <c r="H125" s="5" t="s">
        <v>35</v>
      </c>
      <c r="I125" s="6">
        <v>42576</v>
      </c>
      <c r="J125" s="7">
        <f t="shared" si="38"/>
        <v>92.5</v>
      </c>
      <c r="K125" s="7">
        <f t="shared" si="48"/>
        <v>136.03333333333333</v>
      </c>
      <c r="L125" s="6">
        <v>26710</v>
      </c>
      <c r="M125" s="7">
        <f t="shared" si="39"/>
        <v>51.07123287671233</v>
      </c>
      <c r="N125" s="12">
        <v>1085000</v>
      </c>
      <c r="O125" s="6">
        <v>40787</v>
      </c>
      <c r="P125" s="8">
        <f t="shared" si="40"/>
        <v>1.3416666666666666</v>
      </c>
      <c r="Q125" s="8">
        <f t="shared" si="41"/>
        <v>4.9694444444444441</v>
      </c>
      <c r="R125" s="8" t="s">
        <v>49</v>
      </c>
      <c r="S125" s="9">
        <v>1.61E-2</v>
      </c>
      <c r="T125" s="5">
        <f t="shared" si="42"/>
        <v>1374134.8208333333</v>
      </c>
      <c r="U125" s="5">
        <f t="shared" si="43"/>
        <v>207208.30007500001</v>
      </c>
      <c r="V125" s="10">
        <f t="shared" si="50"/>
        <v>1581343.1209083332</v>
      </c>
      <c r="W125" s="5">
        <v>21196</v>
      </c>
      <c r="X125">
        <v>0</v>
      </c>
      <c r="Y125" s="7">
        <v>0</v>
      </c>
      <c r="Z125" t="s">
        <v>17</v>
      </c>
      <c r="AA125" t="s">
        <v>24</v>
      </c>
      <c r="AB125" t="s">
        <v>24</v>
      </c>
      <c r="AC125" t="s">
        <v>20</v>
      </c>
      <c r="AD125" s="5">
        <v>1544409.69</v>
      </c>
      <c r="AE125" t="s">
        <v>21</v>
      </c>
      <c r="AF125" t="s">
        <v>66</v>
      </c>
      <c r="AG125" s="11">
        <v>0</v>
      </c>
      <c r="AH125">
        <v>0</v>
      </c>
    </row>
    <row r="126" spans="1:34" x14ac:dyDescent="0.25">
      <c r="A126" s="3">
        <v>45351</v>
      </c>
      <c r="B126" s="1">
        <v>39164550019941</v>
      </c>
      <c r="C126" s="5">
        <v>184446000</v>
      </c>
      <c r="D126">
        <v>240</v>
      </c>
      <c r="E126" s="3">
        <v>41703</v>
      </c>
      <c r="F126" s="1">
        <v>118.4</v>
      </c>
      <c r="G126" s="5">
        <v>94614265</v>
      </c>
      <c r="H126" s="5" t="s">
        <v>35</v>
      </c>
      <c r="I126" s="6">
        <v>42390</v>
      </c>
      <c r="J126" s="7">
        <f t="shared" si="38"/>
        <v>98.7</v>
      </c>
      <c r="K126" s="7">
        <f t="shared" si="48"/>
        <v>121.6</v>
      </c>
      <c r="L126" s="6">
        <v>28212</v>
      </c>
      <c r="M126" s="7">
        <f t="shared" si="39"/>
        <v>46.956164383561642</v>
      </c>
      <c r="N126" s="12">
        <v>941000</v>
      </c>
      <c r="O126" s="6">
        <v>41214</v>
      </c>
      <c r="P126" s="8">
        <f t="shared" si="40"/>
        <v>1.3583333333333334</v>
      </c>
      <c r="Q126" s="8">
        <f t="shared" si="41"/>
        <v>3.2666666666666666</v>
      </c>
      <c r="R126" s="8" t="s">
        <v>49</v>
      </c>
      <c r="S126" s="9">
        <v>1.61E-2</v>
      </c>
      <c r="T126" s="5">
        <f t="shared" si="42"/>
        <v>768525</v>
      </c>
      <c r="U126" s="5">
        <f t="shared" si="43"/>
        <v>126940.80554166668</v>
      </c>
      <c r="V126" s="10">
        <f t="shared" si="50"/>
        <v>895465.80554166669</v>
      </c>
      <c r="W126" s="5">
        <v>12817</v>
      </c>
      <c r="X126">
        <v>0</v>
      </c>
      <c r="Y126" s="7">
        <v>0</v>
      </c>
      <c r="Z126" t="s">
        <v>17</v>
      </c>
      <c r="AA126" t="s">
        <v>24</v>
      </c>
      <c r="AB126" t="s">
        <v>24</v>
      </c>
      <c r="AC126" t="s">
        <v>20</v>
      </c>
      <c r="AD126" s="5">
        <v>946142.65</v>
      </c>
      <c r="AE126" t="s">
        <v>21</v>
      </c>
      <c r="AF126" t="s">
        <v>66</v>
      </c>
      <c r="AG126" s="11">
        <v>0</v>
      </c>
      <c r="AH126">
        <v>0</v>
      </c>
    </row>
    <row r="127" spans="1:34" x14ac:dyDescent="0.25">
      <c r="A127" s="3">
        <v>45351</v>
      </c>
      <c r="B127" s="1">
        <v>39165120021421</v>
      </c>
      <c r="C127" s="5">
        <v>144435000</v>
      </c>
      <c r="D127">
        <v>240</v>
      </c>
      <c r="E127" s="3">
        <v>40606</v>
      </c>
      <c r="F127" s="1">
        <v>81.833333333333343</v>
      </c>
      <c r="G127" s="5">
        <v>48399276.469999999</v>
      </c>
      <c r="H127" s="5" t="s">
        <v>36</v>
      </c>
      <c r="I127" s="6">
        <v>42706</v>
      </c>
      <c r="J127" s="7">
        <f t="shared" si="38"/>
        <v>88.166666666666671</v>
      </c>
      <c r="K127" s="7">
        <f t="shared" si="48"/>
        <v>158.16666666666666</v>
      </c>
      <c r="L127" s="6">
        <v>27043</v>
      </c>
      <c r="M127" s="7">
        <f t="shared" si="39"/>
        <v>50.158904109589038</v>
      </c>
      <c r="N127" s="12">
        <v>2391000</v>
      </c>
      <c r="O127" s="6">
        <v>40058</v>
      </c>
      <c r="P127" s="8">
        <f t="shared" si="40"/>
        <v>1.5222222222222221</v>
      </c>
      <c r="Q127" s="8">
        <f t="shared" si="41"/>
        <v>7.3555555555555552</v>
      </c>
      <c r="R127" s="8" t="s">
        <v>49</v>
      </c>
      <c r="S127" s="9">
        <v>1.61E-2</v>
      </c>
      <c r="T127" s="5">
        <f t="shared" si="42"/>
        <v>601812.5</v>
      </c>
      <c r="U127" s="5">
        <f t="shared" si="43"/>
        <v>64935.69593058333</v>
      </c>
      <c r="V127" s="10">
        <f t="shared" si="50"/>
        <v>666748.19593058329</v>
      </c>
      <c r="W127" s="5">
        <v>6474</v>
      </c>
      <c r="X127">
        <v>0</v>
      </c>
      <c r="Y127" s="7">
        <v>0</v>
      </c>
      <c r="Z127" t="s">
        <v>17</v>
      </c>
      <c r="AA127" t="s">
        <v>24</v>
      </c>
      <c r="AB127" t="s">
        <v>24</v>
      </c>
      <c r="AC127" t="s">
        <v>20</v>
      </c>
      <c r="AD127" s="5">
        <v>483992.76</v>
      </c>
      <c r="AE127" t="s">
        <v>21</v>
      </c>
      <c r="AF127" t="s">
        <v>66</v>
      </c>
      <c r="AG127" s="11">
        <v>0</v>
      </c>
      <c r="AH127">
        <v>0</v>
      </c>
    </row>
    <row r="128" spans="1:34" x14ac:dyDescent="0.25">
      <c r="A128" s="3">
        <v>45351</v>
      </c>
      <c r="B128" s="1">
        <v>39168300020711</v>
      </c>
      <c r="C128" s="5">
        <v>272000000</v>
      </c>
      <c r="D128">
        <v>240</v>
      </c>
      <c r="E128" s="3">
        <v>40326</v>
      </c>
      <c r="F128" s="1">
        <v>72.5</v>
      </c>
      <c r="G128" s="5">
        <v>87383431.120000005</v>
      </c>
      <c r="H128" s="5" t="s">
        <v>36</v>
      </c>
      <c r="I128" s="6">
        <v>42591</v>
      </c>
      <c r="J128" s="7">
        <f t="shared" si="38"/>
        <v>92</v>
      </c>
      <c r="K128" s="7">
        <v>167</v>
      </c>
      <c r="L128" s="6">
        <v>24398</v>
      </c>
      <c r="M128" s="7">
        <f t="shared" si="39"/>
        <v>57.405479452054792</v>
      </c>
      <c r="N128" s="12">
        <v>653000</v>
      </c>
      <c r="O128" s="6">
        <v>39014</v>
      </c>
      <c r="P128" s="8">
        <f t="shared" si="40"/>
        <v>3.6444444444444444</v>
      </c>
      <c r="Q128" s="8">
        <f t="shared" si="41"/>
        <v>9.9361111111111118</v>
      </c>
      <c r="R128" s="8" t="s">
        <v>56</v>
      </c>
      <c r="S128" s="9">
        <v>1.61E-2</v>
      </c>
      <c r="T128" s="5">
        <f t="shared" si="42"/>
        <v>1133333.3333333333</v>
      </c>
      <c r="U128" s="5">
        <f t="shared" si="43"/>
        <v>117239.43675266669</v>
      </c>
      <c r="V128" s="10">
        <f t="shared" si="50"/>
        <v>1250572.770086</v>
      </c>
      <c r="W128" s="5">
        <v>11853</v>
      </c>
      <c r="X128">
        <v>0</v>
      </c>
      <c r="Y128" s="7">
        <v>0</v>
      </c>
      <c r="Z128" t="s">
        <v>17</v>
      </c>
      <c r="AA128" t="s">
        <v>24</v>
      </c>
      <c r="AB128" t="s">
        <v>24</v>
      </c>
      <c r="AC128" t="s">
        <v>20</v>
      </c>
      <c r="AD128" s="5">
        <v>873834.31</v>
      </c>
      <c r="AE128" t="s">
        <v>21</v>
      </c>
      <c r="AF128" t="s">
        <v>66</v>
      </c>
      <c r="AG128" s="11">
        <v>0</v>
      </c>
      <c r="AH128">
        <v>0</v>
      </c>
    </row>
    <row r="129" spans="1:34" x14ac:dyDescent="0.25">
      <c r="A129" s="3">
        <v>45351</v>
      </c>
      <c r="B129" s="1">
        <v>39171000023381</v>
      </c>
      <c r="C129" s="5">
        <v>489341802</v>
      </c>
      <c r="D129">
        <v>240</v>
      </c>
      <c r="E129" s="3">
        <v>40953</v>
      </c>
      <c r="F129" s="1">
        <v>93.4</v>
      </c>
      <c r="G129" s="5">
        <v>177228555</v>
      </c>
      <c r="H129" s="5" t="s">
        <v>35</v>
      </c>
      <c r="I129" s="6">
        <v>42977</v>
      </c>
      <c r="J129" s="7">
        <f t="shared" si="38"/>
        <v>79.13333333333334</v>
      </c>
      <c r="K129" s="7">
        <f t="shared" ref="K129:K146" si="51">+_xlfn.DAYS(A129,E129)/30</f>
        <v>146.6</v>
      </c>
      <c r="L129" s="6">
        <v>20426</v>
      </c>
      <c r="M129" s="7">
        <f t="shared" si="39"/>
        <v>68.287671232876718</v>
      </c>
      <c r="N129" s="12">
        <v>9490000</v>
      </c>
      <c r="O129" s="6">
        <v>40491</v>
      </c>
      <c r="P129" s="8">
        <f t="shared" si="40"/>
        <v>1.2833333333333334</v>
      </c>
      <c r="Q129" s="8">
        <f t="shared" si="41"/>
        <v>6.9055555555555559</v>
      </c>
      <c r="R129" s="8" t="s">
        <v>62</v>
      </c>
      <c r="S129" s="9">
        <v>1.61E-2</v>
      </c>
      <c r="T129" s="5">
        <f t="shared" si="42"/>
        <v>2038924.175</v>
      </c>
      <c r="U129" s="5">
        <f t="shared" si="43"/>
        <v>237781.64462499999</v>
      </c>
      <c r="V129" s="10">
        <f t="shared" ref="V129:V133" si="52">+T129+U129</f>
        <v>2276705.819625</v>
      </c>
      <c r="W129" s="5">
        <v>23707</v>
      </c>
      <c r="X129">
        <v>0</v>
      </c>
      <c r="Y129" s="7">
        <v>0</v>
      </c>
      <c r="Z129" t="s">
        <v>17</v>
      </c>
      <c r="AA129" t="s">
        <v>24</v>
      </c>
      <c r="AB129" t="s">
        <v>24</v>
      </c>
      <c r="AC129" t="s">
        <v>20</v>
      </c>
      <c r="AD129" s="5">
        <v>1772285.55</v>
      </c>
      <c r="AE129" t="s">
        <v>21</v>
      </c>
      <c r="AF129" t="s">
        <v>66</v>
      </c>
      <c r="AG129" s="11">
        <v>0</v>
      </c>
      <c r="AH129">
        <v>0</v>
      </c>
    </row>
    <row r="130" spans="1:34" x14ac:dyDescent="0.25">
      <c r="A130" s="3">
        <v>45351</v>
      </c>
      <c r="B130" s="1">
        <v>39172050022091</v>
      </c>
      <c r="C130" s="5">
        <v>224000000</v>
      </c>
      <c r="D130">
        <v>240</v>
      </c>
      <c r="E130" s="3">
        <v>42485</v>
      </c>
      <c r="F130" s="1">
        <v>144.46666666666667</v>
      </c>
      <c r="G130" s="5">
        <v>136266687</v>
      </c>
      <c r="H130" s="5" t="s">
        <v>35</v>
      </c>
      <c r="I130" s="6">
        <v>42805</v>
      </c>
      <c r="J130" s="7">
        <f t="shared" ref="J130:J161" si="53">+_xlfn.DAYS(A130,I130)/30</f>
        <v>84.86666666666666</v>
      </c>
      <c r="K130" s="7">
        <f t="shared" si="51"/>
        <v>95.533333333333331</v>
      </c>
      <c r="L130" s="6">
        <v>32302</v>
      </c>
      <c r="M130" s="7">
        <f t="shared" ref="M130:M161" si="54">+_xlfn.DAYS(A130,L130)/365</f>
        <v>35.750684931506846</v>
      </c>
      <c r="N130" s="12">
        <v>4589000</v>
      </c>
      <c r="O130" s="6">
        <v>41663</v>
      </c>
      <c r="P130" s="8">
        <f t="shared" ref="P130:P161" si="55">+_xlfn.DAYS(E130,O130)/360</f>
        <v>2.2833333333333332</v>
      </c>
      <c r="Q130" s="8">
        <f t="shared" ref="Q130:Q146" si="56">+_xlfn.DAYS(I130,O130)/360</f>
        <v>3.1722222222222221</v>
      </c>
      <c r="R130" s="8" t="s">
        <v>49</v>
      </c>
      <c r="S130" s="9">
        <v>4.5600000000000002E-2</v>
      </c>
      <c r="T130" s="5">
        <f t="shared" ref="T130:T146" si="57">C130/D130</f>
        <v>933333.33333333337</v>
      </c>
      <c r="U130" s="5">
        <f t="shared" ref="U130:U146" si="58">G130*S130/360*30</f>
        <v>517813.4106</v>
      </c>
      <c r="V130" s="10">
        <f t="shared" si="52"/>
        <v>1451146.7439333333</v>
      </c>
      <c r="W130" s="5">
        <v>18234</v>
      </c>
      <c r="X130">
        <v>0</v>
      </c>
      <c r="Y130" s="7">
        <v>0</v>
      </c>
      <c r="Z130" t="s">
        <v>17</v>
      </c>
      <c r="AA130" t="s">
        <v>24</v>
      </c>
      <c r="AB130" t="s">
        <v>24</v>
      </c>
      <c r="AC130" t="s">
        <v>20</v>
      </c>
      <c r="AD130" s="5">
        <v>1362666.87</v>
      </c>
      <c r="AE130" t="s">
        <v>21</v>
      </c>
      <c r="AF130" t="s">
        <v>66</v>
      </c>
      <c r="AG130" s="11">
        <v>0</v>
      </c>
      <c r="AH130">
        <v>0</v>
      </c>
    </row>
    <row r="131" spans="1:34" x14ac:dyDescent="0.25">
      <c r="A131" s="3">
        <v>45351</v>
      </c>
      <c r="B131" s="1">
        <v>39174000023501</v>
      </c>
      <c r="C131" s="5">
        <v>646800000</v>
      </c>
      <c r="D131">
        <v>240</v>
      </c>
      <c r="E131" s="3">
        <v>41992</v>
      </c>
      <c r="F131" s="1">
        <v>128</v>
      </c>
      <c r="G131" s="5">
        <v>390193890</v>
      </c>
      <c r="H131" s="5" t="s">
        <v>36</v>
      </c>
      <c r="I131" s="6">
        <v>44585</v>
      </c>
      <c r="J131" s="7">
        <f t="shared" si="53"/>
        <v>25.533333333333335</v>
      </c>
      <c r="K131" s="7">
        <f t="shared" si="51"/>
        <v>111.96666666666667</v>
      </c>
      <c r="L131" s="6">
        <v>25835</v>
      </c>
      <c r="M131" s="7">
        <f t="shared" si="54"/>
        <v>53.468493150684928</v>
      </c>
      <c r="N131" s="12">
        <v>9352000</v>
      </c>
      <c r="O131" s="6">
        <v>41015</v>
      </c>
      <c r="P131" s="8">
        <f t="shared" si="55"/>
        <v>2.713888888888889</v>
      </c>
      <c r="Q131" s="8">
        <f t="shared" si="56"/>
        <v>9.9166666666666661</v>
      </c>
      <c r="R131" s="8" t="s">
        <v>59</v>
      </c>
      <c r="S131" s="9">
        <v>1.61E-2</v>
      </c>
      <c r="T131" s="5">
        <f t="shared" si="57"/>
        <v>2695000</v>
      </c>
      <c r="U131" s="5">
        <f t="shared" si="58"/>
        <v>523510.13574999996</v>
      </c>
      <c r="V131" s="10">
        <f t="shared" si="52"/>
        <v>3218510.1357499999</v>
      </c>
      <c r="W131" s="5">
        <v>53446</v>
      </c>
      <c r="X131">
        <v>2</v>
      </c>
      <c r="Y131">
        <v>34</v>
      </c>
      <c r="Z131" t="s">
        <v>17</v>
      </c>
      <c r="AA131" t="s">
        <v>24</v>
      </c>
      <c r="AB131" t="s">
        <v>24</v>
      </c>
      <c r="AC131" t="s">
        <v>33</v>
      </c>
      <c r="AD131" s="5">
        <v>3901938.9</v>
      </c>
      <c r="AE131" t="s">
        <v>21</v>
      </c>
      <c r="AF131" t="s">
        <v>70</v>
      </c>
      <c r="AG131" s="11">
        <v>2</v>
      </c>
      <c r="AH131">
        <v>2</v>
      </c>
    </row>
    <row r="132" spans="1:34" x14ac:dyDescent="0.25">
      <c r="A132" s="3">
        <v>45351</v>
      </c>
      <c r="B132" s="1">
        <v>39174540022151</v>
      </c>
      <c r="C132" s="5">
        <v>302118914</v>
      </c>
      <c r="D132">
        <v>240</v>
      </c>
      <c r="E132" s="3">
        <v>42342</v>
      </c>
      <c r="F132" s="1">
        <v>139.69999999999999</v>
      </c>
      <c r="G132" s="5">
        <v>177503583</v>
      </c>
      <c r="H132" s="5" t="s">
        <v>37</v>
      </c>
      <c r="I132" s="6">
        <v>42797</v>
      </c>
      <c r="J132" s="7">
        <f t="shared" si="53"/>
        <v>85.13333333333334</v>
      </c>
      <c r="K132" s="7">
        <f t="shared" si="51"/>
        <v>100.3</v>
      </c>
      <c r="L132" s="6">
        <v>21143</v>
      </c>
      <c r="M132" s="7">
        <f t="shared" si="54"/>
        <v>66.323287671232876</v>
      </c>
      <c r="N132" s="12">
        <v>1013000</v>
      </c>
      <c r="O132" s="6">
        <v>34933</v>
      </c>
      <c r="P132" s="8">
        <f t="shared" si="55"/>
        <v>20.580555555555556</v>
      </c>
      <c r="Q132" s="8">
        <f t="shared" si="56"/>
        <v>21.844444444444445</v>
      </c>
      <c r="R132" s="8" t="s">
        <v>49</v>
      </c>
      <c r="S132" s="9">
        <v>1.61E-2</v>
      </c>
      <c r="T132" s="5">
        <f t="shared" si="57"/>
        <v>1258828.8083333333</v>
      </c>
      <c r="U132" s="5">
        <f t="shared" si="58"/>
        <v>238150.64052500002</v>
      </c>
      <c r="V132" s="10">
        <f t="shared" si="52"/>
        <v>1496979.4488583333</v>
      </c>
      <c r="W132" s="5">
        <v>23744</v>
      </c>
      <c r="X132">
        <v>0</v>
      </c>
      <c r="Y132" s="7">
        <v>0</v>
      </c>
      <c r="Z132" t="s">
        <v>17</v>
      </c>
      <c r="AA132" t="s">
        <v>24</v>
      </c>
      <c r="AB132" t="s">
        <v>24</v>
      </c>
      <c r="AC132" t="s">
        <v>20</v>
      </c>
      <c r="AD132" s="5">
        <v>1775035.83</v>
      </c>
      <c r="AE132" t="s">
        <v>21</v>
      </c>
      <c r="AF132" t="s">
        <v>66</v>
      </c>
      <c r="AG132" s="11">
        <v>0</v>
      </c>
      <c r="AH132">
        <v>0</v>
      </c>
    </row>
    <row r="133" spans="1:34" x14ac:dyDescent="0.25">
      <c r="A133" s="3">
        <v>45351</v>
      </c>
      <c r="B133" s="1">
        <v>39175130022971</v>
      </c>
      <c r="C133" s="5">
        <v>219480000</v>
      </c>
      <c r="D133">
        <v>240</v>
      </c>
      <c r="E133" s="3">
        <v>40451</v>
      </c>
      <c r="F133" s="1">
        <v>76.666666666666657</v>
      </c>
      <c r="G133" s="5">
        <v>72790991</v>
      </c>
      <c r="H133" s="5" t="s">
        <v>35</v>
      </c>
      <c r="I133" s="6">
        <v>42922</v>
      </c>
      <c r="J133" s="7">
        <f t="shared" si="53"/>
        <v>80.966666666666669</v>
      </c>
      <c r="K133" s="7">
        <f t="shared" si="51"/>
        <v>163.33333333333334</v>
      </c>
      <c r="L133" s="6">
        <v>30757</v>
      </c>
      <c r="M133" s="7">
        <f t="shared" si="54"/>
        <v>39.983561643835614</v>
      </c>
      <c r="N133" s="12">
        <v>1153000</v>
      </c>
      <c r="O133" s="6">
        <v>40001</v>
      </c>
      <c r="P133" s="8">
        <f t="shared" si="55"/>
        <v>1.25</v>
      </c>
      <c r="Q133" s="8">
        <f t="shared" si="56"/>
        <v>8.1138888888888889</v>
      </c>
      <c r="R133" s="8" t="s">
        <v>49</v>
      </c>
      <c r="S133" s="9">
        <v>1.61E-2</v>
      </c>
      <c r="T133" s="5">
        <f t="shared" si="57"/>
        <v>914500</v>
      </c>
      <c r="U133" s="5">
        <f t="shared" si="58"/>
        <v>97661.246258333325</v>
      </c>
      <c r="V133" s="10">
        <f t="shared" si="52"/>
        <v>1012161.2462583333</v>
      </c>
      <c r="W133" s="5">
        <v>9737</v>
      </c>
      <c r="X133">
        <v>0</v>
      </c>
      <c r="Y133" s="7">
        <v>0</v>
      </c>
      <c r="Z133" t="s">
        <v>17</v>
      </c>
      <c r="AA133" t="s">
        <v>24</v>
      </c>
      <c r="AB133" t="s">
        <v>24</v>
      </c>
      <c r="AC133" t="s">
        <v>20</v>
      </c>
      <c r="AD133" s="5">
        <v>727909.91</v>
      </c>
      <c r="AE133" t="s">
        <v>21</v>
      </c>
      <c r="AF133" t="s">
        <v>66</v>
      </c>
      <c r="AG133" s="11">
        <v>0</v>
      </c>
      <c r="AH133">
        <v>0</v>
      </c>
    </row>
    <row r="134" spans="1:34" x14ac:dyDescent="0.25">
      <c r="A134" s="3">
        <v>45351</v>
      </c>
      <c r="B134" s="1">
        <v>39177000022821</v>
      </c>
      <c r="C134" s="5">
        <v>296166000</v>
      </c>
      <c r="D134">
        <v>240</v>
      </c>
      <c r="E134" s="3">
        <v>41656</v>
      </c>
      <c r="F134" s="1">
        <v>116.83333333333333</v>
      </c>
      <c r="G134" s="5">
        <v>148460329</v>
      </c>
      <c r="H134" s="5" t="s">
        <v>36</v>
      </c>
      <c r="I134" s="6">
        <v>42916</v>
      </c>
      <c r="J134" s="7">
        <f t="shared" si="53"/>
        <v>81.166666666666671</v>
      </c>
      <c r="K134" s="7">
        <f t="shared" si="51"/>
        <v>123.16666666666667</v>
      </c>
      <c r="L134" s="6">
        <v>27662</v>
      </c>
      <c r="M134" s="7">
        <f t="shared" si="54"/>
        <v>48.463013698630135</v>
      </c>
      <c r="N134" s="12">
        <v>11600000</v>
      </c>
      <c r="O134" s="6">
        <v>40679</v>
      </c>
      <c r="P134" s="8">
        <f t="shared" si="55"/>
        <v>2.713888888888889</v>
      </c>
      <c r="Q134" s="8">
        <f t="shared" si="56"/>
        <v>6.2138888888888886</v>
      </c>
      <c r="R134" s="8" t="s">
        <v>49</v>
      </c>
      <c r="S134" s="9">
        <v>1.61E-2</v>
      </c>
      <c r="T134" s="5">
        <f t="shared" si="57"/>
        <v>1234025</v>
      </c>
      <c r="U134" s="5">
        <f t="shared" si="58"/>
        <v>199184.27474166665</v>
      </c>
      <c r="V134" s="10">
        <f t="shared" ref="V134:V138" si="59">+T134+U134</f>
        <v>1433209.2747416666</v>
      </c>
      <c r="W134" s="5">
        <v>39735</v>
      </c>
      <c r="X134">
        <v>0</v>
      </c>
      <c r="Y134">
        <v>1</v>
      </c>
      <c r="Z134" t="s">
        <v>17</v>
      </c>
      <c r="AA134" t="s">
        <v>24</v>
      </c>
      <c r="AB134" t="s">
        <v>24</v>
      </c>
      <c r="AC134" t="s">
        <v>22</v>
      </c>
      <c r="AD134" s="5">
        <v>1484603.29</v>
      </c>
      <c r="AE134" t="s">
        <v>21</v>
      </c>
      <c r="AF134" t="s">
        <v>67</v>
      </c>
      <c r="AG134" s="11">
        <v>3</v>
      </c>
      <c r="AH134">
        <v>2</v>
      </c>
    </row>
    <row r="135" spans="1:34" x14ac:dyDescent="0.25">
      <c r="A135" s="3">
        <v>45351</v>
      </c>
      <c r="B135" s="1">
        <v>39178100022551</v>
      </c>
      <c r="C135" s="5">
        <v>296000000</v>
      </c>
      <c r="D135">
        <v>240</v>
      </c>
      <c r="E135" s="3">
        <v>41976</v>
      </c>
      <c r="F135" s="1">
        <v>127.5</v>
      </c>
      <c r="G135" s="5">
        <v>138732458</v>
      </c>
      <c r="H135" s="5" t="s">
        <v>35</v>
      </c>
      <c r="I135" s="6">
        <v>42888</v>
      </c>
      <c r="J135" s="7">
        <f t="shared" si="53"/>
        <v>82.1</v>
      </c>
      <c r="K135" s="7">
        <f t="shared" si="51"/>
        <v>112.5</v>
      </c>
      <c r="L135" s="6">
        <v>31277</v>
      </c>
      <c r="M135" s="7">
        <f t="shared" si="54"/>
        <v>38.558904109589044</v>
      </c>
      <c r="N135" s="12">
        <v>1032000</v>
      </c>
      <c r="O135" s="6">
        <v>40969</v>
      </c>
      <c r="P135" s="8">
        <f t="shared" si="55"/>
        <v>2.7972222222222221</v>
      </c>
      <c r="Q135" s="8">
        <f t="shared" si="56"/>
        <v>5.3305555555555557</v>
      </c>
      <c r="R135" s="8" t="s">
        <v>49</v>
      </c>
      <c r="S135" s="9">
        <v>3.5799999999999998E-2</v>
      </c>
      <c r="T135" s="5">
        <f t="shared" si="57"/>
        <v>1233333.3333333333</v>
      </c>
      <c r="U135" s="5">
        <f t="shared" si="58"/>
        <v>413885.16636666667</v>
      </c>
      <c r="V135" s="10">
        <f t="shared" si="59"/>
        <v>1647218.4997</v>
      </c>
      <c r="W135" s="5">
        <v>18915</v>
      </c>
      <c r="X135">
        <v>0</v>
      </c>
      <c r="Y135" s="7">
        <v>0</v>
      </c>
      <c r="Z135" t="s">
        <v>17</v>
      </c>
      <c r="AA135" t="s">
        <v>24</v>
      </c>
      <c r="AB135" t="s">
        <v>24</v>
      </c>
      <c r="AC135" t="s">
        <v>20</v>
      </c>
      <c r="AD135" s="5">
        <v>1387324.58</v>
      </c>
      <c r="AE135" t="s">
        <v>21</v>
      </c>
      <c r="AF135" t="s">
        <v>66</v>
      </c>
      <c r="AG135" s="11">
        <v>1</v>
      </c>
      <c r="AH135">
        <v>0</v>
      </c>
    </row>
    <row r="136" spans="1:34" x14ac:dyDescent="0.25">
      <c r="A136" s="3">
        <v>45351</v>
      </c>
      <c r="B136" s="1">
        <v>39179150023251</v>
      </c>
      <c r="C136" s="5">
        <v>188500000</v>
      </c>
      <c r="D136">
        <v>240</v>
      </c>
      <c r="E136" s="3">
        <v>41487</v>
      </c>
      <c r="F136" s="1">
        <v>111.19999999999999</v>
      </c>
      <c r="G136" s="5">
        <v>88958294</v>
      </c>
      <c r="H136" s="5" t="s">
        <v>35</v>
      </c>
      <c r="I136" s="6">
        <v>42969</v>
      </c>
      <c r="J136" s="7">
        <f t="shared" si="53"/>
        <v>79.400000000000006</v>
      </c>
      <c r="K136" s="7">
        <f t="shared" si="51"/>
        <v>128.80000000000001</v>
      </c>
      <c r="L136" s="6">
        <v>31356</v>
      </c>
      <c r="M136" s="7">
        <f t="shared" si="54"/>
        <v>38.342465753424655</v>
      </c>
      <c r="N136" s="12">
        <v>0</v>
      </c>
      <c r="O136" s="6">
        <v>40771</v>
      </c>
      <c r="P136" s="8">
        <f t="shared" si="55"/>
        <v>1.9888888888888889</v>
      </c>
      <c r="Q136" s="8">
        <f t="shared" si="56"/>
        <v>6.1055555555555552</v>
      </c>
      <c r="R136" s="8" t="s">
        <v>54</v>
      </c>
      <c r="S136" s="9">
        <v>1.61E-2</v>
      </c>
      <c r="T136" s="5">
        <f t="shared" si="57"/>
        <v>785416.66666666663</v>
      </c>
      <c r="U136" s="5">
        <f t="shared" si="58"/>
        <v>119352.37778333334</v>
      </c>
      <c r="V136" s="10">
        <f t="shared" si="59"/>
        <v>904769.04444999993</v>
      </c>
      <c r="W136" s="5">
        <v>306523</v>
      </c>
      <c r="X136">
        <v>0</v>
      </c>
      <c r="Y136" s="7">
        <v>0</v>
      </c>
      <c r="Z136" t="s">
        <v>17</v>
      </c>
      <c r="AA136" t="s">
        <v>24</v>
      </c>
      <c r="AB136" t="s">
        <v>24</v>
      </c>
      <c r="AC136" t="s">
        <v>20</v>
      </c>
      <c r="AD136" s="5">
        <v>889582.94</v>
      </c>
      <c r="AE136" t="s">
        <v>21</v>
      </c>
      <c r="AF136" t="s">
        <v>66</v>
      </c>
      <c r="AG136" s="11">
        <v>0</v>
      </c>
      <c r="AH136">
        <v>0</v>
      </c>
    </row>
    <row r="137" spans="1:34" x14ac:dyDescent="0.25">
      <c r="A137" s="3">
        <v>45351</v>
      </c>
      <c r="B137" s="1">
        <v>39181000024271</v>
      </c>
      <c r="C137" s="5">
        <v>610000000</v>
      </c>
      <c r="D137">
        <v>240</v>
      </c>
      <c r="E137" s="3">
        <v>41870</v>
      </c>
      <c r="F137" s="1">
        <v>123.96666666666667</v>
      </c>
      <c r="G137" s="5">
        <v>321097234</v>
      </c>
      <c r="H137" s="5" t="s">
        <v>36</v>
      </c>
      <c r="I137" s="6">
        <v>43411</v>
      </c>
      <c r="J137" s="7">
        <f t="shared" si="53"/>
        <v>64.666666666666671</v>
      </c>
      <c r="K137" s="7">
        <f t="shared" si="51"/>
        <v>116.03333333333333</v>
      </c>
      <c r="L137" s="6">
        <v>24351</v>
      </c>
      <c r="M137" s="7">
        <f t="shared" si="54"/>
        <v>57.534246575342465</v>
      </c>
      <c r="N137" s="12">
        <v>3132000</v>
      </c>
      <c r="O137" s="6">
        <v>37689</v>
      </c>
      <c r="P137" s="8">
        <f t="shared" si="55"/>
        <v>11.613888888888889</v>
      </c>
      <c r="Q137" s="8">
        <f t="shared" si="56"/>
        <v>15.894444444444444</v>
      </c>
      <c r="R137" s="8" t="s">
        <v>62</v>
      </c>
      <c r="S137" s="9">
        <v>1.61E-2</v>
      </c>
      <c r="T137" s="5">
        <f t="shared" si="57"/>
        <v>2541666.6666666665</v>
      </c>
      <c r="U137" s="5">
        <f t="shared" si="58"/>
        <v>430805.45561666664</v>
      </c>
      <c r="V137" s="10">
        <f t="shared" si="59"/>
        <v>2972472.122283333</v>
      </c>
      <c r="W137" s="5">
        <v>43338</v>
      </c>
      <c r="X137">
        <v>0</v>
      </c>
      <c r="Y137" s="7">
        <v>0</v>
      </c>
      <c r="Z137" t="s">
        <v>17</v>
      </c>
      <c r="AA137" t="s">
        <v>24</v>
      </c>
      <c r="AB137" t="s">
        <v>24</v>
      </c>
      <c r="AC137" t="s">
        <v>20</v>
      </c>
      <c r="AD137" s="5">
        <v>3210972.34</v>
      </c>
      <c r="AE137" t="s">
        <v>21</v>
      </c>
      <c r="AF137" t="s">
        <v>66</v>
      </c>
      <c r="AG137" s="11">
        <v>0</v>
      </c>
      <c r="AH137">
        <v>0</v>
      </c>
    </row>
    <row r="138" spans="1:34" x14ac:dyDescent="0.25">
      <c r="A138" s="3">
        <v>45351</v>
      </c>
      <c r="B138" s="1">
        <v>39182050024541</v>
      </c>
      <c r="C138" s="5">
        <v>543000000</v>
      </c>
      <c r="D138">
        <v>240</v>
      </c>
      <c r="E138" s="3">
        <v>41037</v>
      </c>
      <c r="F138" s="1">
        <v>96.199999999999989</v>
      </c>
      <c r="G138" s="5">
        <v>245645043</v>
      </c>
      <c r="H138" s="5" t="s">
        <v>36</v>
      </c>
      <c r="I138" s="6">
        <v>43426</v>
      </c>
      <c r="J138" s="7">
        <f t="shared" si="53"/>
        <v>64.166666666666671</v>
      </c>
      <c r="K138" s="7">
        <f t="shared" si="51"/>
        <v>143.80000000000001</v>
      </c>
      <c r="L138" s="6">
        <v>26772</v>
      </c>
      <c r="M138" s="7">
        <f t="shared" si="54"/>
        <v>50.901369863013699</v>
      </c>
      <c r="N138" s="12">
        <v>11286000</v>
      </c>
      <c r="O138" s="6">
        <v>40576</v>
      </c>
      <c r="P138" s="8">
        <f t="shared" si="55"/>
        <v>1.2805555555555554</v>
      </c>
      <c r="Q138" s="8">
        <f t="shared" si="56"/>
        <v>7.916666666666667</v>
      </c>
      <c r="R138" s="8" t="s">
        <v>48</v>
      </c>
      <c r="S138" s="9">
        <v>1.61E-2</v>
      </c>
      <c r="T138" s="5">
        <f t="shared" si="57"/>
        <v>2262500</v>
      </c>
      <c r="U138" s="5">
        <f t="shared" si="58"/>
        <v>329573.76602500002</v>
      </c>
      <c r="V138" s="10">
        <f t="shared" si="59"/>
        <v>2592073.7660250003</v>
      </c>
      <c r="W138" s="5">
        <v>33126</v>
      </c>
      <c r="X138">
        <v>0</v>
      </c>
      <c r="Y138" s="7">
        <v>0</v>
      </c>
      <c r="Z138" t="s">
        <v>30</v>
      </c>
      <c r="AA138" t="s">
        <v>24</v>
      </c>
      <c r="AB138" t="s">
        <v>24</v>
      </c>
      <c r="AC138" t="s">
        <v>22</v>
      </c>
      <c r="AD138" s="5">
        <v>2456450.4300000002</v>
      </c>
      <c r="AE138" t="s">
        <v>26</v>
      </c>
      <c r="AF138" t="s">
        <v>66</v>
      </c>
      <c r="AG138" s="11">
        <v>1</v>
      </c>
      <c r="AH138">
        <v>0</v>
      </c>
    </row>
    <row r="139" spans="1:34" x14ac:dyDescent="0.25">
      <c r="A139" s="3">
        <v>45351</v>
      </c>
      <c r="B139" s="1">
        <v>39182500025081</v>
      </c>
      <c r="C139" s="5">
        <v>187000000</v>
      </c>
      <c r="D139">
        <v>240</v>
      </c>
      <c r="E139" s="3">
        <v>43061</v>
      </c>
      <c r="F139" s="1">
        <v>163.66666666666669</v>
      </c>
      <c r="G139" s="5">
        <v>131024503</v>
      </c>
      <c r="H139" s="5" t="s">
        <v>36</v>
      </c>
      <c r="I139" s="6">
        <v>43434</v>
      </c>
      <c r="J139" s="7">
        <f t="shared" si="53"/>
        <v>63.9</v>
      </c>
      <c r="K139" s="7">
        <f t="shared" si="51"/>
        <v>76.333333333333329</v>
      </c>
      <c r="L139" s="6">
        <v>23995</v>
      </c>
      <c r="M139" s="7">
        <f t="shared" si="54"/>
        <v>58.509589041095893</v>
      </c>
      <c r="N139" s="12">
        <v>4650000</v>
      </c>
      <c r="O139" s="6">
        <v>42269</v>
      </c>
      <c r="P139" s="8">
        <f t="shared" si="55"/>
        <v>2.2000000000000002</v>
      </c>
      <c r="Q139" s="8">
        <f t="shared" si="56"/>
        <v>3.2361111111111112</v>
      </c>
      <c r="R139" s="8" t="s">
        <v>56</v>
      </c>
      <c r="S139" s="9">
        <v>1.61E-2</v>
      </c>
      <c r="T139" s="5">
        <f t="shared" si="57"/>
        <v>779166.66666666663</v>
      </c>
      <c r="U139" s="5">
        <f t="shared" si="58"/>
        <v>175791.20819166666</v>
      </c>
      <c r="V139" s="10">
        <f t="shared" ref="V139:V144" si="60">+T139+U139</f>
        <v>954957.87485833326</v>
      </c>
      <c r="W139" s="5">
        <v>17733</v>
      </c>
      <c r="X139">
        <v>0</v>
      </c>
      <c r="Y139" s="7">
        <v>0</v>
      </c>
      <c r="Z139" t="s">
        <v>17</v>
      </c>
      <c r="AA139" t="s">
        <v>24</v>
      </c>
      <c r="AB139" t="s">
        <v>24</v>
      </c>
      <c r="AC139" t="s">
        <v>20</v>
      </c>
      <c r="AD139" s="5">
        <v>1310245.03</v>
      </c>
      <c r="AE139" t="s">
        <v>21</v>
      </c>
      <c r="AF139" t="s">
        <v>66</v>
      </c>
      <c r="AG139" s="11">
        <v>0</v>
      </c>
      <c r="AH139">
        <v>0</v>
      </c>
    </row>
    <row r="140" spans="1:34" x14ac:dyDescent="0.25">
      <c r="A140" s="3">
        <v>45351</v>
      </c>
      <c r="B140" s="1">
        <v>39183200024051</v>
      </c>
      <c r="C140" s="5">
        <v>81000000</v>
      </c>
      <c r="D140">
        <v>84</v>
      </c>
      <c r="E140" s="3">
        <v>42993</v>
      </c>
      <c r="F140" s="1">
        <v>5.4000000000000057</v>
      </c>
      <c r="G140" s="5">
        <v>9709461</v>
      </c>
      <c r="H140" s="5" t="s">
        <v>36</v>
      </c>
      <c r="I140" s="6">
        <v>43352</v>
      </c>
      <c r="J140" s="7">
        <f t="shared" si="53"/>
        <v>66.63333333333334</v>
      </c>
      <c r="K140" s="7">
        <f t="shared" si="51"/>
        <v>78.599999999999994</v>
      </c>
      <c r="L140" s="6">
        <v>26160</v>
      </c>
      <c r="M140" s="7">
        <f t="shared" si="54"/>
        <v>52.578082191780823</v>
      </c>
      <c r="N140" s="12">
        <v>3169000</v>
      </c>
      <c r="O140" s="6">
        <v>42325</v>
      </c>
      <c r="P140" s="8">
        <f t="shared" si="55"/>
        <v>1.8555555555555556</v>
      </c>
      <c r="Q140" s="8">
        <f t="shared" si="56"/>
        <v>2.8527777777777779</v>
      </c>
      <c r="R140" s="8" t="s">
        <v>49</v>
      </c>
      <c r="S140" s="9">
        <v>2.9600000000000001E-2</v>
      </c>
      <c r="T140" s="5">
        <f t="shared" si="57"/>
        <v>964285.71428571432</v>
      </c>
      <c r="U140" s="5">
        <f t="shared" si="58"/>
        <v>23950.003800000002</v>
      </c>
      <c r="V140" s="10">
        <f t="shared" si="60"/>
        <v>988235.71808571427</v>
      </c>
      <c r="W140" s="5">
        <v>1380</v>
      </c>
      <c r="X140">
        <v>0</v>
      </c>
      <c r="Y140" s="7">
        <v>0</v>
      </c>
      <c r="Z140" t="s">
        <v>17</v>
      </c>
      <c r="AA140" t="s">
        <v>18</v>
      </c>
      <c r="AB140" t="s">
        <v>23</v>
      </c>
      <c r="AC140" t="s">
        <v>20</v>
      </c>
      <c r="AD140" s="5">
        <v>0</v>
      </c>
      <c r="AE140" t="s">
        <v>21</v>
      </c>
      <c r="AF140" t="s">
        <v>66</v>
      </c>
      <c r="AG140" s="11">
        <v>0</v>
      </c>
      <c r="AH140">
        <v>0</v>
      </c>
    </row>
    <row r="141" spans="1:34" x14ac:dyDescent="0.25">
      <c r="A141" s="3">
        <v>45351</v>
      </c>
      <c r="B141" s="1">
        <v>39186000025391</v>
      </c>
      <c r="C141" s="5">
        <v>805000000</v>
      </c>
      <c r="D141">
        <v>240</v>
      </c>
      <c r="E141" s="3">
        <v>43299</v>
      </c>
      <c r="F141" s="1">
        <v>171.6</v>
      </c>
      <c r="G141" s="5">
        <v>609789731</v>
      </c>
      <c r="H141" s="5" t="s">
        <v>36</v>
      </c>
      <c r="I141" s="6">
        <v>43443</v>
      </c>
      <c r="J141" s="7">
        <f t="shared" si="53"/>
        <v>63.6</v>
      </c>
      <c r="K141" s="7">
        <f t="shared" si="51"/>
        <v>68.400000000000006</v>
      </c>
      <c r="L141" s="6">
        <v>29680</v>
      </c>
      <c r="M141" s="7">
        <f t="shared" si="54"/>
        <v>42.934246575342463</v>
      </c>
      <c r="N141" s="12">
        <v>17540000</v>
      </c>
      <c r="O141" s="6">
        <v>42009</v>
      </c>
      <c r="P141" s="8">
        <f t="shared" si="55"/>
        <v>3.5833333333333335</v>
      </c>
      <c r="Q141" s="8">
        <f t="shared" si="56"/>
        <v>3.9833333333333334</v>
      </c>
      <c r="R141" s="8" t="s">
        <v>59</v>
      </c>
      <c r="S141" s="9">
        <v>1.61E-2</v>
      </c>
      <c r="T141" s="5">
        <f t="shared" si="57"/>
        <v>3354166.6666666665</v>
      </c>
      <c r="U141" s="5">
        <f t="shared" si="58"/>
        <v>818134.5557583333</v>
      </c>
      <c r="V141" s="10">
        <f t="shared" si="60"/>
        <v>4172301.2224249998</v>
      </c>
      <c r="W141" s="5">
        <v>715429</v>
      </c>
      <c r="X141">
        <v>3</v>
      </c>
      <c r="Y141">
        <v>92</v>
      </c>
      <c r="Z141" t="s">
        <v>31</v>
      </c>
      <c r="AA141" t="s">
        <v>24</v>
      </c>
      <c r="AB141" t="s">
        <v>24</v>
      </c>
      <c r="AC141" t="s">
        <v>29</v>
      </c>
      <c r="AD141" s="5">
        <v>6097897.3099999996</v>
      </c>
      <c r="AE141" t="s">
        <v>21</v>
      </c>
      <c r="AF141" t="s">
        <v>68</v>
      </c>
      <c r="AG141" s="11">
        <v>6</v>
      </c>
      <c r="AH141">
        <v>3</v>
      </c>
    </row>
    <row r="142" spans="1:34" x14ac:dyDescent="0.25">
      <c r="A142" s="3">
        <v>45351</v>
      </c>
      <c r="B142" s="1">
        <v>39186050023931</v>
      </c>
      <c r="C142" s="5">
        <v>214145276</v>
      </c>
      <c r="D142">
        <v>240</v>
      </c>
      <c r="E142" s="3">
        <v>41373</v>
      </c>
      <c r="F142" s="1">
        <v>107.4</v>
      </c>
      <c r="G142" s="5">
        <v>98495900</v>
      </c>
      <c r="H142" s="5" t="s">
        <v>36</v>
      </c>
      <c r="I142" s="6">
        <v>43287</v>
      </c>
      <c r="J142" s="7">
        <f t="shared" si="53"/>
        <v>68.8</v>
      </c>
      <c r="K142" s="7">
        <f t="shared" si="51"/>
        <v>132.6</v>
      </c>
      <c r="L142" s="6">
        <v>30343</v>
      </c>
      <c r="M142" s="7">
        <f t="shared" si="54"/>
        <v>41.11780821917808</v>
      </c>
      <c r="N142" s="12">
        <v>321000</v>
      </c>
      <c r="O142" s="6">
        <v>40969</v>
      </c>
      <c r="P142" s="8">
        <f t="shared" si="55"/>
        <v>1.1222222222222222</v>
      </c>
      <c r="Q142" s="8">
        <f t="shared" si="56"/>
        <v>6.4388888888888891</v>
      </c>
      <c r="R142" s="8" t="s">
        <v>49</v>
      </c>
      <c r="S142" s="9">
        <v>1.61E-2</v>
      </c>
      <c r="T142" s="5">
        <f t="shared" si="57"/>
        <v>892271.98333333328</v>
      </c>
      <c r="U142" s="5">
        <f t="shared" si="58"/>
        <v>132148.66583333333</v>
      </c>
      <c r="V142" s="10">
        <f t="shared" si="60"/>
        <v>1024420.6491666667</v>
      </c>
      <c r="W142" s="5">
        <v>13184</v>
      </c>
      <c r="X142">
        <v>1</v>
      </c>
      <c r="Y142">
        <v>25</v>
      </c>
      <c r="Z142" t="s">
        <v>17</v>
      </c>
      <c r="AA142" t="s">
        <v>24</v>
      </c>
      <c r="AB142" t="s">
        <v>24</v>
      </c>
      <c r="AC142" t="s">
        <v>25</v>
      </c>
      <c r="AD142" s="5">
        <v>984959</v>
      </c>
      <c r="AE142" t="s">
        <v>21</v>
      </c>
      <c r="AF142" t="s">
        <v>67</v>
      </c>
      <c r="AG142" s="11">
        <v>6</v>
      </c>
      <c r="AH142">
        <v>3</v>
      </c>
    </row>
    <row r="143" spans="1:34" x14ac:dyDescent="0.25">
      <c r="A143" s="3">
        <v>45351</v>
      </c>
      <c r="B143" s="1">
        <v>39186050025591</v>
      </c>
      <c r="C143" s="5">
        <v>374617065</v>
      </c>
      <c r="D143">
        <v>240</v>
      </c>
      <c r="E143" s="3">
        <v>41033</v>
      </c>
      <c r="F143" s="1">
        <v>96.066666666666663</v>
      </c>
      <c r="G143" s="5">
        <v>159675240</v>
      </c>
      <c r="H143" s="5" t="s">
        <v>36</v>
      </c>
      <c r="I143" s="6">
        <v>43441</v>
      </c>
      <c r="J143" s="7">
        <f t="shared" si="53"/>
        <v>63.666666666666664</v>
      </c>
      <c r="K143" s="7">
        <f t="shared" si="51"/>
        <v>143.93333333333334</v>
      </c>
      <c r="L143" s="6">
        <v>28232</v>
      </c>
      <c r="M143" s="7">
        <f t="shared" si="54"/>
        <v>46.901369863013699</v>
      </c>
      <c r="N143" s="12">
        <v>2536000</v>
      </c>
      <c r="O143" s="6">
        <v>40639</v>
      </c>
      <c r="P143" s="8">
        <f t="shared" si="55"/>
        <v>1.0944444444444446</v>
      </c>
      <c r="Q143" s="8">
        <f t="shared" si="56"/>
        <v>7.7833333333333332</v>
      </c>
      <c r="R143" s="8" t="s">
        <v>48</v>
      </c>
      <c r="S143" s="9">
        <v>1.61E-2</v>
      </c>
      <c r="T143" s="5">
        <f t="shared" si="57"/>
        <v>1560904.4375</v>
      </c>
      <c r="U143" s="5">
        <f t="shared" si="58"/>
        <v>214230.94699999999</v>
      </c>
      <c r="V143" s="10">
        <f t="shared" si="60"/>
        <v>1775135.3844999999</v>
      </c>
      <c r="W143" s="5">
        <v>426324</v>
      </c>
      <c r="X143">
        <v>0</v>
      </c>
      <c r="Y143" s="7">
        <v>0</v>
      </c>
      <c r="Z143" t="s">
        <v>17</v>
      </c>
      <c r="AA143" t="s">
        <v>24</v>
      </c>
      <c r="AB143" t="s">
        <v>24</v>
      </c>
      <c r="AC143" t="s">
        <v>20</v>
      </c>
      <c r="AD143" s="5">
        <v>1596752.4</v>
      </c>
      <c r="AE143" t="s">
        <v>21</v>
      </c>
      <c r="AF143" t="s">
        <v>66</v>
      </c>
      <c r="AG143" s="11">
        <v>0</v>
      </c>
      <c r="AH143">
        <v>0</v>
      </c>
    </row>
    <row r="144" spans="1:34" x14ac:dyDescent="0.25">
      <c r="A144" s="3">
        <v>45351</v>
      </c>
      <c r="B144" s="1">
        <v>39186060024421</v>
      </c>
      <c r="C144" s="5">
        <v>400000000</v>
      </c>
      <c r="D144">
        <v>240</v>
      </c>
      <c r="E144" s="3">
        <v>43412</v>
      </c>
      <c r="F144" s="1">
        <v>175.36666666666667</v>
      </c>
      <c r="G144" s="5">
        <v>319075291</v>
      </c>
      <c r="H144" s="5" t="s">
        <v>36</v>
      </c>
      <c r="I144" s="6">
        <v>43373</v>
      </c>
      <c r="J144" s="7">
        <f t="shared" si="53"/>
        <v>65.933333333333337</v>
      </c>
      <c r="K144" s="7">
        <f t="shared" si="51"/>
        <v>64.63333333333334</v>
      </c>
      <c r="L144" s="6">
        <v>24469</v>
      </c>
      <c r="M144" s="7">
        <f t="shared" si="54"/>
        <v>57.210958904109589</v>
      </c>
      <c r="N144" s="12">
        <v>3591000</v>
      </c>
      <c r="O144" s="6">
        <v>42478</v>
      </c>
      <c r="P144" s="8">
        <f t="shared" si="55"/>
        <v>2.5944444444444446</v>
      </c>
      <c r="Q144" s="8">
        <f t="shared" si="56"/>
        <v>2.4861111111111112</v>
      </c>
      <c r="R144" s="8" t="s">
        <v>49</v>
      </c>
      <c r="S144" s="9">
        <v>1.61E-2</v>
      </c>
      <c r="T144" s="5">
        <f t="shared" si="57"/>
        <v>1666666.6666666667</v>
      </c>
      <c r="U144" s="5">
        <f t="shared" si="58"/>
        <v>428092.68209166668</v>
      </c>
      <c r="V144" s="10">
        <f t="shared" si="60"/>
        <v>2094759.3487583334</v>
      </c>
      <c r="W144" s="5">
        <v>133625</v>
      </c>
      <c r="X144">
        <v>3</v>
      </c>
      <c r="Y144">
        <v>72</v>
      </c>
      <c r="Z144" t="s">
        <v>31</v>
      </c>
      <c r="AA144" t="s">
        <v>24</v>
      </c>
      <c r="AB144" t="s">
        <v>24</v>
      </c>
      <c r="AC144" t="s">
        <v>28</v>
      </c>
      <c r="AD144" s="5">
        <v>3190752.91</v>
      </c>
      <c r="AE144" t="s">
        <v>21</v>
      </c>
      <c r="AF144" t="s">
        <v>69</v>
      </c>
      <c r="AG144" s="11">
        <v>6</v>
      </c>
      <c r="AH144">
        <v>3</v>
      </c>
    </row>
    <row r="145" spans="1:34" x14ac:dyDescent="0.25">
      <c r="A145" s="3">
        <v>45351</v>
      </c>
      <c r="B145" s="1">
        <v>39198100025901</v>
      </c>
      <c r="C145" s="5">
        <v>275000000</v>
      </c>
      <c r="D145">
        <v>240</v>
      </c>
      <c r="E145" s="3">
        <v>41520</v>
      </c>
      <c r="F145" s="1">
        <v>112.3</v>
      </c>
      <c r="G145" s="5">
        <v>131786273</v>
      </c>
      <c r="H145" s="5" t="s">
        <v>36</v>
      </c>
      <c r="I145" s="6">
        <v>43473</v>
      </c>
      <c r="J145" s="7">
        <f t="shared" si="53"/>
        <v>62.6</v>
      </c>
      <c r="K145" s="7">
        <f t="shared" si="51"/>
        <v>127.7</v>
      </c>
      <c r="L145" s="6">
        <v>30279</v>
      </c>
      <c r="M145" s="7">
        <f t="shared" si="54"/>
        <v>41.293150684931504</v>
      </c>
      <c r="N145" s="12">
        <v>276000</v>
      </c>
      <c r="O145" s="6">
        <v>41122</v>
      </c>
      <c r="P145" s="8">
        <f t="shared" si="55"/>
        <v>1.1055555555555556</v>
      </c>
      <c r="Q145" s="8">
        <f t="shared" si="56"/>
        <v>6.5305555555555559</v>
      </c>
      <c r="R145" s="8" t="s">
        <v>49</v>
      </c>
      <c r="S145" s="9">
        <v>1.61E-2</v>
      </c>
      <c r="T145" s="5">
        <f t="shared" si="57"/>
        <v>1145833.3333333333</v>
      </c>
      <c r="U145" s="5">
        <f t="shared" si="58"/>
        <v>176813.24960833334</v>
      </c>
      <c r="V145" s="10">
        <f t="shared" ref="V145:V146" si="61">+T145+U145</f>
        <v>1322646.5829416667</v>
      </c>
      <c r="W145" s="5">
        <v>358226</v>
      </c>
      <c r="X145">
        <v>0</v>
      </c>
      <c r="Y145" s="7">
        <v>0</v>
      </c>
      <c r="Z145" t="s">
        <v>17</v>
      </c>
      <c r="AA145" t="s">
        <v>24</v>
      </c>
      <c r="AB145" t="s">
        <v>24</v>
      </c>
      <c r="AC145" t="s">
        <v>20</v>
      </c>
      <c r="AD145" s="5">
        <v>1317862.73</v>
      </c>
      <c r="AE145" t="s">
        <v>21</v>
      </c>
      <c r="AF145" t="s">
        <v>66</v>
      </c>
      <c r="AG145" s="11">
        <v>0</v>
      </c>
      <c r="AH145">
        <v>0</v>
      </c>
    </row>
    <row r="146" spans="1:34" x14ac:dyDescent="0.25">
      <c r="A146" s="3">
        <v>45351</v>
      </c>
      <c r="B146" s="1">
        <v>39198100026081</v>
      </c>
      <c r="C146" s="5">
        <v>345000000</v>
      </c>
      <c r="D146">
        <v>240</v>
      </c>
      <c r="E146" s="3">
        <v>41381</v>
      </c>
      <c r="F146" s="1">
        <v>107.66666666666666</v>
      </c>
      <c r="G146" s="5">
        <v>157570185</v>
      </c>
      <c r="H146" s="5" t="s">
        <v>36</v>
      </c>
      <c r="I146" s="6">
        <v>43473</v>
      </c>
      <c r="J146" s="7">
        <f t="shared" si="53"/>
        <v>62.6</v>
      </c>
      <c r="K146" s="7">
        <f t="shared" si="51"/>
        <v>132.33333333333334</v>
      </c>
      <c r="L146" s="6">
        <v>28870</v>
      </c>
      <c r="M146" s="7">
        <f t="shared" si="54"/>
        <v>45.153424657534245</v>
      </c>
      <c r="N146" s="12">
        <v>1285000</v>
      </c>
      <c r="O146" s="6">
        <v>40802</v>
      </c>
      <c r="P146" s="8">
        <f t="shared" si="55"/>
        <v>1.6083333333333334</v>
      </c>
      <c r="Q146" s="8">
        <f t="shared" si="56"/>
        <v>7.4194444444444443</v>
      </c>
      <c r="R146" s="8" t="s">
        <v>49</v>
      </c>
      <c r="S146" s="9">
        <v>1.61E-2</v>
      </c>
      <c r="T146" s="5">
        <f t="shared" si="57"/>
        <v>1437500</v>
      </c>
      <c r="U146" s="5">
        <f t="shared" si="58"/>
        <v>211406.66487499999</v>
      </c>
      <c r="V146" s="10">
        <f t="shared" si="61"/>
        <v>1648906.664875</v>
      </c>
      <c r="W146" s="5">
        <v>21077</v>
      </c>
      <c r="X146">
        <v>0</v>
      </c>
      <c r="Y146" s="7">
        <v>0</v>
      </c>
      <c r="Z146" t="s">
        <v>17</v>
      </c>
      <c r="AA146" t="s">
        <v>24</v>
      </c>
      <c r="AB146" t="s">
        <v>24</v>
      </c>
      <c r="AC146" t="s">
        <v>20</v>
      </c>
      <c r="AD146" s="5">
        <v>1575701.85</v>
      </c>
      <c r="AE146" t="s">
        <v>21</v>
      </c>
      <c r="AF146" t="s">
        <v>66</v>
      </c>
      <c r="AG146" s="11">
        <v>0</v>
      </c>
      <c r="AH146">
        <v>0</v>
      </c>
    </row>
  </sheetData>
  <sortState xmlns:xlrd2="http://schemas.microsoft.com/office/spreadsheetml/2017/richdata2" ref="A2:AF146">
    <sortCondition ref="B2:B146"/>
    <sortCondition descending="1" ref="A2:A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SOL GAMBA SOTELO</dc:creator>
  <cp:lastModifiedBy>Carolina Neira Trespalacios</cp:lastModifiedBy>
  <dcterms:created xsi:type="dcterms:W3CDTF">2024-04-09T19:32:53Z</dcterms:created>
  <dcterms:modified xsi:type="dcterms:W3CDTF">2024-04-21T19:52:20Z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0ade7-dadb-419f-ba78-e9aed1267232_Enabled">
    <vt:lpwstr>true</vt:lpwstr>
  </property>
  <property fmtid="{D5CDD505-2E9C-101B-9397-08002B2CF9AE}" pid="3" name="MSIP_Label_7fe0ade7-dadb-419f-ba78-e9aed1267232_SetDate">
    <vt:lpwstr>2024-04-21T19:11:59Z</vt:lpwstr>
  </property>
  <property fmtid="{D5CDD505-2E9C-101B-9397-08002B2CF9AE}" pid="4" name="MSIP_Label_7fe0ade7-dadb-419f-ba78-e9aed1267232_Method">
    <vt:lpwstr>Standard</vt:lpwstr>
  </property>
  <property fmtid="{D5CDD505-2E9C-101B-9397-08002B2CF9AE}" pid="5" name="MSIP_Label_7fe0ade7-dadb-419f-ba78-e9aed1267232_Name">
    <vt:lpwstr>7fe0ade7-dadb-419f-ba78-e9aed1267232</vt:lpwstr>
  </property>
  <property fmtid="{D5CDD505-2E9C-101B-9397-08002B2CF9AE}" pid="6" name="MSIP_Label_7fe0ade7-dadb-419f-ba78-e9aed1267232_SiteId">
    <vt:lpwstr>9a6f75ed-bc9a-49be-9deb-2a0f07483be9</vt:lpwstr>
  </property>
  <property fmtid="{D5CDD505-2E9C-101B-9397-08002B2CF9AE}" pid="7" name="MSIP_Label_7fe0ade7-dadb-419f-ba78-e9aed1267232_ActionId">
    <vt:lpwstr>a6115cd3-7a54-4399-a81c-8609ff16db21</vt:lpwstr>
  </property>
  <property fmtid="{D5CDD505-2E9C-101B-9397-08002B2CF9AE}" pid="8" name="MSIP_Label_7fe0ade7-dadb-419f-ba78-e9aed1267232_ContentBits">
    <vt:lpwstr>0</vt:lpwstr>
  </property>
</Properties>
</file>