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<sst xmlns="http://schemas.openxmlformats.org/spreadsheetml/2006/main" count="58" uniqueCount="43">
  <si>
    <t xml:space="preserve">c=kJ/(kg*K)</t>
  </si>
  <si>
    <t xml:space="preserve">c*kg*K=kJ</t>
  </si>
  <si>
    <t xml:space="preserve">K = kJ/(c*kg)</t>
  </si>
  <si>
    <t xml:space="preserve">c</t>
  </si>
  <si>
    <t xml:space="preserve">J</t>
  </si>
  <si>
    <t xml:space="preserve">=</t>
  </si>
  <si>
    <t xml:space="preserve">Ws</t>
  </si>
  <si>
    <t xml:space="preserve">kJ</t>
  </si>
  <si>
    <t xml:space="preserve">kg</t>
  </si>
  <si>
    <t xml:space="preserve">Heizung</t>
  </si>
  <si>
    <t xml:space="preserve">W</t>
  </si>
  <si>
    <t xml:space="preserve">delta K</t>
  </si>
  <si>
    <t xml:space="preserve">K</t>
  </si>
  <si>
    <t xml:space="preserve">Stunde hat</t>
  </si>
  <si>
    <t xml:space="preserve">s</t>
  </si>
  <si>
    <t xml:space="preserve">Heizung J pro Stunde</t>
  </si>
  <si>
    <t xml:space="preserve">l</t>
  </si>
  <si>
    <t xml:space="preserve">m</t>
  </si>
  <si>
    <t xml:space="preserve">b</t>
  </si>
  <si>
    <t xml:space="preserve">Wohnung</t>
  </si>
  <si>
    <t xml:space="preserve">m²</t>
  </si>
  <si>
    <t xml:space="preserve">Höhe</t>
  </si>
  <si>
    <t xml:space="preserve">Volumen</t>
  </si>
  <si>
    <t xml:space="preserve">m³</t>
  </si>
  <si>
    <t xml:space="preserve">Mantel</t>
  </si>
  <si>
    <t xml:space="preserve">Liter</t>
  </si>
  <si>
    <t xml:space="preserve">dm3</t>
  </si>
  <si>
    <t xml:space="preserve">=Liter</t>
  </si>
  <si>
    <t xml:space="preserve">Inkl Deckel</t>
  </si>
  <si>
    <t xml:space="preserve">g</t>
  </si>
  <si>
    <t xml:space="preserve">g Luft</t>
  </si>
  <si>
    <t xml:space="preserve">Oberfläche</t>
  </si>
  <si>
    <t xml:space="preserve">kg Luft</t>
  </si>
  <si>
    <t xml:space="preserve">Altbau</t>
  </si>
  <si>
    <t xml:space="preserve">W/(m2*K)</t>
  </si>
  <si>
    <t xml:space="preserve">Wärmeverlust</t>
  </si>
  <si>
    <t xml:space="preserve">W/m2</t>
  </si>
  <si>
    <t xml:space="preserve">1 Liter Luft</t>
  </si>
  <si>
    <t xml:space="preserve">Verlust pro h</t>
  </si>
  <si>
    <t xml:space="preserve">J Verlust pro h</t>
  </si>
  <si>
    <t xml:space="preserve">Innen</t>
  </si>
  <si>
    <t xml:space="preserve">°C</t>
  </si>
  <si>
    <t xml:space="preserve">Außen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</si>
</sst>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"/>
    <numFmt numFmtId="167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K22"/>
  <sheetViews>
    <sheetView showFormulas="false" showGridLines="true" showRowColHeaders="true" showZeros="true" rightToLeft="false" tabSelected="true" showOutlineSymbols="true" defaultGridColor="true" view="normal" topLeftCell="A3" colorId="64" zoomScale="160" zoomScaleNormal="160" zoomScalePageLayoutView="100" workbookViewId="0">
      <selection pane="topLeft" activeCell="G9" activeCellId="0" sqref="G9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2.91"/>
    <col collapsed="false" customWidth="true" hidden="false" outlineLevel="0" max="8" min="8" style="0" width="19.31"/>
  </cols>
  <sheetData>
    <row r="2" customFormat="false" ht="12.8" hidden="false" customHeight="false" outlineLevel="0" collapsed="false">
      <c r="B2" s="1" t="s">
        <v>0</v>
      </c>
      <c r="D2" s="1" t="s">
        <v>1</v>
      </c>
      <c r="F2" s="1" t="s">
        <v>2</v>
      </c>
    </row>
    <row r="4" customFormat="false" ht="12.8" hidden="false" customHeight="false" outlineLevel="0" collapsed="false">
      <c r="A4" s="1" t="s">
        <v>3</v>
      </c>
      <c r="B4" s="1" t="n">
        <v>1.01</v>
      </c>
      <c r="D4" s="2" t="n">
        <f aca="false">B4</f>
        <v>1.01</v>
      </c>
      <c r="F4" s="1" t="n">
        <v>1</v>
      </c>
      <c r="G4" s="1" t="s">
        <v>4</v>
      </c>
      <c r="H4" s="1" t="s">
        <v>5</v>
      </c>
      <c r="I4" s="1" t="n">
        <v>1</v>
      </c>
      <c r="J4" s="1" t="s">
        <v>6</v>
      </c>
    </row>
    <row r="5" customFormat="false" ht="12.8" hidden="false" customHeight="false" outlineLevel="0" collapsed="false">
      <c r="A5" s="1" t="s">
        <v>7</v>
      </c>
      <c r="B5" s="1" t="n">
        <f aca="false">I8/1000</f>
        <v>7200</v>
      </c>
      <c r="D5" s="2" t="n">
        <f aca="false">I10/1000</f>
        <v>2763</v>
      </c>
    </row>
    <row r="6" customFormat="false" ht="12.8" hidden="false" customHeight="false" outlineLevel="0" collapsed="false">
      <c r="A6" s="1" t="s">
        <v>8</v>
      </c>
      <c r="B6" s="1" t="n">
        <f aca="false">B16</f>
        <v>129.3</v>
      </c>
      <c r="D6" s="2" t="n">
        <f aca="false">B16</f>
        <v>129.3</v>
      </c>
      <c r="H6" s="1" t="s">
        <v>9</v>
      </c>
      <c r="I6" s="1" t="n">
        <v>2000</v>
      </c>
      <c r="J6" s="1" t="s">
        <v>10</v>
      </c>
    </row>
    <row r="7" customFormat="false" ht="12.8" hidden="false" customHeight="false" outlineLevel="0" collapsed="false">
      <c r="A7" s="1" t="s">
        <v>11</v>
      </c>
      <c r="B7" s="3" t="n">
        <f aca="false">B5/(B4*B6)</f>
        <v>55.1331235211688</v>
      </c>
      <c r="C7" s="2" t="s">
        <v>12</v>
      </c>
      <c r="D7" s="3" t="n">
        <f aca="false">D5/(D4*D6)</f>
        <v>21.1573361512485</v>
      </c>
      <c r="H7" s="1" t="s">
        <v>13</v>
      </c>
      <c r="I7" s="1" t="n">
        <f aca="false">60*60</f>
        <v>3600</v>
      </c>
      <c r="J7" s="1" t="s">
        <v>14</v>
      </c>
    </row>
    <row r="8" customFormat="false" ht="12.8" hidden="false" customHeight="false" outlineLevel="0" collapsed="false">
      <c r="H8" s="1" t="s">
        <v>15</v>
      </c>
      <c r="I8" s="1" t="n">
        <f aca="false">I7*I6</f>
        <v>7200000</v>
      </c>
      <c r="J8" s="1" t="s">
        <v>4</v>
      </c>
      <c r="K8" s="1" t="s">
        <v>6</v>
      </c>
    </row>
    <row r="9" customFormat="false" ht="12.8" hidden="false" customHeight="false" outlineLevel="0" collapsed="false">
      <c r="A9" s="0" t="s">
        <v>16</v>
      </c>
      <c r="B9" s="0" t="n">
        <v>5</v>
      </c>
      <c r="C9" s="0" t="s">
        <v>17</v>
      </c>
    </row>
    <row r="10" customFormat="false" ht="12.8" hidden="false" customHeight="false" outlineLevel="0" collapsed="false">
      <c r="A10" s="0" t="s">
        <v>18</v>
      </c>
      <c r="B10" s="0" t="n">
        <v>8</v>
      </c>
      <c r="C10" s="0" t="s">
        <v>17</v>
      </c>
      <c r="I10" s="0" t="n">
        <f aca="false">I8-G19</f>
        <v>2763000</v>
      </c>
      <c r="J10" s="0" t="s">
        <v>4</v>
      </c>
    </row>
    <row r="11" customFormat="false" ht="12.8" hidden="false" customHeight="false" outlineLevel="0" collapsed="false">
      <c r="A11" s="1" t="s">
        <v>19</v>
      </c>
      <c r="B11" s="1" t="n">
        <f aca="false">B9*B10</f>
        <v>40</v>
      </c>
      <c r="C11" s="1" t="s">
        <v>20</v>
      </c>
    </row>
    <row r="12" customFormat="false" ht="12.8" hidden="false" customHeight="false" outlineLevel="0" collapsed="false">
      <c r="A12" s="1" t="s">
        <v>21</v>
      </c>
      <c r="B12" s="1" t="n">
        <v>2.5</v>
      </c>
      <c r="C12" s="1" t="s">
        <v>17</v>
      </c>
    </row>
    <row r="13" customFormat="false" ht="12.8" hidden="false" customHeight="false" outlineLevel="0" collapsed="false">
      <c r="A13" s="1" t="s">
        <v>22</v>
      </c>
      <c r="B13" s="1" t="n">
        <f aca="false">B11*B12</f>
        <v>100</v>
      </c>
      <c r="C13" s="1" t="s">
        <v>23</v>
      </c>
      <c r="F13" s="2" t="s">
        <v>24</v>
      </c>
      <c r="G13" s="2" t="n">
        <f aca="false">B9*B12*2+B10*B12*2</f>
        <v>65</v>
      </c>
      <c r="H13" s="2" t="s">
        <v>20</v>
      </c>
    </row>
    <row r="14" customFormat="false" ht="12.8" hidden="false" customHeight="false" outlineLevel="0" collapsed="false">
      <c r="A14" s="1" t="s">
        <v>25</v>
      </c>
      <c r="B14" s="1" t="n">
        <f aca="false">B13*1000</f>
        <v>100000</v>
      </c>
      <c r="C14" s="1" t="s">
        <v>26</v>
      </c>
      <c r="D14" s="1" t="s">
        <v>27</v>
      </c>
      <c r="F14" s="2" t="s">
        <v>28</v>
      </c>
      <c r="G14" s="2" t="n">
        <f aca="false">G13+B11</f>
        <v>105</v>
      </c>
      <c r="H14" s="2" t="s">
        <v>20</v>
      </c>
    </row>
    <row r="15" customFormat="false" ht="12.8" hidden="false" customHeight="false" outlineLevel="0" collapsed="false">
      <c r="A15" s="1" t="s">
        <v>29</v>
      </c>
      <c r="B15" s="1" t="n">
        <f aca="false">B14*B18</f>
        <v>129300</v>
      </c>
      <c r="C15" s="1" t="s">
        <v>30</v>
      </c>
      <c r="F15" s="2" t="s">
        <v>31</v>
      </c>
      <c r="G15" s="2" t="n">
        <f aca="false">G14+B11</f>
        <v>145</v>
      </c>
      <c r="H15" s="2" t="s">
        <v>20</v>
      </c>
    </row>
    <row r="16" customFormat="false" ht="12.8" hidden="false" customHeight="false" outlineLevel="0" collapsed="false">
      <c r="A16" s="1" t="s">
        <v>8</v>
      </c>
      <c r="B16" s="1" t="n">
        <f aca="false">B15/1000</f>
        <v>129.3</v>
      </c>
      <c r="C16" s="1" t="s">
        <v>32</v>
      </c>
      <c r="F16" s="2" t="s">
        <v>33</v>
      </c>
      <c r="G16" s="2" t="n">
        <f aca="false">1/2</f>
        <v>0.5</v>
      </c>
      <c r="H16" s="2" t="s">
        <v>34</v>
      </c>
    </row>
    <row r="17" customFormat="false" ht="12.8" hidden="false" customHeight="false" outlineLevel="0" collapsed="false">
      <c r="F17" s="0" t="s">
        <v>35</v>
      </c>
      <c r="G17" s="0" t="n">
        <f aca="false">B22*G16</f>
        <v>8.5</v>
      </c>
      <c r="H17" s="0" t="s">
        <v>36</v>
      </c>
    </row>
    <row r="18" customFormat="false" ht="12.8" hidden="false" customHeight="false" outlineLevel="0" collapsed="false">
      <c r="A18" s="1" t="s">
        <v>37</v>
      </c>
      <c r="B18" s="1" t="n">
        <v>1.293</v>
      </c>
      <c r="C18" s="1" t="s">
        <v>29</v>
      </c>
      <c r="F18" s="2" t="s">
        <v>38</v>
      </c>
      <c r="G18" s="4" t="n">
        <f aca="false">G15*G17</f>
        <v>1232.5</v>
      </c>
      <c r="H18" s="2" t="s">
        <v>10</v>
      </c>
    </row>
    <row r="19" customFormat="false" ht="12.8" hidden="false" customHeight="false" outlineLevel="0" collapsed="false">
      <c r="F19" s="0" t="s">
        <v>39</v>
      </c>
      <c r="G19" s="4" t="n">
        <f aca="false">G18*I7</f>
        <v>4437000</v>
      </c>
      <c r="H19" s="2" t="s">
        <v>4</v>
      </c>
    </row>
    <row r="20" customFormat="false" ht="12.8" hidden="false" customHeight="false" outlineLevel="0" collapsed="false">
      <c r="A20" s="0" t="s">
        <v>40</v>
      </c>
      <c r="B20" s="0" t="n">
        <v>21</v>
      </c>
      <c r="C20" s="0" t="s">
        <v>41</v>
      </c>
    </row>
    <row r="21" customFormat="false" ht="12.8" hidden="false" customHeight="false" outlineLevel="0" collapsed="false">
      <c r="A21" s="0" t="s">
        <v>42</v>
      </c>
      <c r="B21" s="0" t="n">
        <v>4</v>
      </c>
      <c r="C21" s="0" t="s">
        <v>41</v>
      </c>
    </row>
    <row r="22" customFormat="false" ht="12.8" hidden="false" customHeight="false" outlineLevel="0" collapsed="false">
      <c r="A22" s="0" t="s">
        <v>11</v>
      </c>
      <c r="B22" s="0" t="n">
        <f aca="false">B20-B21</f>
        <v>17</v>
      </c>
      <c r="C22" s="0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2024-04-21T20:35:25Z</dcterms:created>
  <dc:creator/>
  <dc:description/>
  <dc:language>de-DE</dc:language>
  <cp:lastModifiedBy/>
  <dcterms:modified xsi:type="dcterms:W3CDTF">2024-04-22T14:48:13Z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