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vin\Mooc Risk and Realities\Week 1\Session 2\"/>
    </mc:Choice>
  </mc:AlternateContent>
  <bookViews>
    <workbookView xWindow="120" yWindow="110" windowWidth="9380" windowHeight="4970"/>
  </bookViews>
  <sheets>
    <sheet name="Model" sheetId="5" r:id="rId1"/>
    <sheet name="Analysis" sheetId="6" r:id="rId2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Model!$B$11:$C$12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Model!$B$15</definedName>
    <definedName name="solver_lhs2" localSheetId="0" hidden="1">Model!$B$16:$B$18</definedName>
    <definedName name="solver_lhs3" localSheetId="0" hidden="1">Model!#REF!</definedName>
    <definedName name="solver_lhs4" localSheetId="0" hidden="1">Model!#REF!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Model!$D$15</definedName>
    <definedName name="solver_rhs2" localSheetId="0" hidden="1">Model!$D$16:$D$18</definedName>
    <definedName name="solver_rhs3" localSheetId="0" hidden="1">Model!#REF!</definedName>
    <definedName name="solver_rhs4" localSheetId="0" hidden="1">Model!#REF!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21" i="6" l="1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F2" i="6" l="1"/>
  <c r="E2" i="6"/>
  <c r="D2" i="6"/>
  <c r="C2" i="6"/>
  <c r="A2" i="6"/>
  <c r="D18" i="5"/>
  <c r="B18" i="5"/>
  <c r="B17" i="5"/>
  <c r="B16" i="5"/>
  <c r="B15" i="5"/>
  <c r="E6" i="5"/>
  <c r="B2" i="6" l="1"/>
</calcChain>
</file>

<file path=xl/comments1.xml><?xml version="1.0" encoding="utf-8"?>
<comments xmlns="http://schemas.openxmlformats.org/spreadsheetml/2006/main">
  <authors>
    <author>Savin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=SUMPRODUCT(B11:C12,B6:C7)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=SUM(B11:C12)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=SUMPRODUCT(B11:B12,B6:B7)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=SUMPRODUCT(C11:C12,C6:C7)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=SUMPRODUCT(B12:C12,B7:C7)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=0.8*SUMPRODUCT(B11:C11,B6:C6)</t>
        </r>
      </text>
    </comment>
  </commentList>
</comments>
</file>

<file path=xl/sharedStrings.xml><?xml version="1.0" encoding="utf-8"?>
<sst xmlns="http://schemas.openxmlformats.org/spreadsheetml/2006/main" count="39" uniqueCount="27">
  <si>
    <t>=&gt;</t>
  </si>
  <si>
    <t>Standard</t>
  </si>
  <si>
    <t>Enhanced</t>
  </si>
  <si>
    <t>Hudson Readers.xlsx</t>
  </si>
  <si>
    <t>Product/Market</t>
  </si>
  <si>
    <t xml:space="preserve">India </t>
  </si>
  <si>
    <t>China</t>
  </si>
  <si>
    <t xml:space="preserve">Standard </t>
  </si>
  <si>
    <t>Constraints</t>
  </si>
  <si>
    <t>Sales Increase in India</t>
  </si>
  <si>
    <t>Total Spending Budget</t>
  </si>
  <si>
    <t>&lt;=</t>
  </si>
  <si>
    <t xml:space="preserve">Total Net Sales Increase </t>
  </si>
  <si>
    <t>(in $ millions)</t>
  </si>
  <si>
    <t>Sales Increase in China</t>
  </si>
  <si>
    <t>Sales Increase for Enhanced Version</t>
  </si>
  <si>
    <t>Spending Amounts (in $ millions)</t>
  </si>
  <si>
    <t>Net Sales Increase (in $ per $ spent on advertising)</t>
  </si>
  <si>
    <t>Optimal Total Net Sales Increase ($ millions)</t>
  </si>
  <si>
    <t>Budget ($ millions)</t>
  </si>
  <si>
    <t>Spending % S-I</t>
  </si>
  <si>
    <t>Spending % S-C</t>
  </si>
  <si>
    <t>Spending % E-I</t>
  </si>
  <si>
    <t>Spending % E-C</t>
  </si>
  <si>
    <t>Results for Alternative Budget Values</t>
  </si>
  <si>
    <t>Extra Net Sales Increase/Extra Budget</t>
  </si>
  <si>
    <t>Modeling Risk and Realities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</si>
</sst>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0.0000"/>
  </numFmts>
  <fonts count="8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9"/>
      <color indexed="81"/>
      <name val="Tahoma"/>
      <family val="2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164" fontId="0" fillId="0" borderId="0"/>
    <xf numFmtId="0" fontId="1" fillId="0" borderId="0"/>
  </cellStyleXfs>
  <cellXfs count="40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Border="1"/>
    <xf numFmtId="164" fontId="2" fillId="0" borderId="0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Font="1" applyBorder="1" applyAlignment="1">
      <alignment horizontal="center"/>
    </xf>
    <xf numFmtId="164" fontId="2" fillId="0" borderId="0" xfId="0" applyFont="1" applyBorder="1" applyAlignment="1">
      <alignment horizontal="left"/>
    </xf>
    <xf numFmtId="164" fontId="2" fillId="0" borderId="0" xfId="0" applyFont="1" applyBorder="1" applyAlignment="1">
      <alignment horizontal="right"/>
    </xf>
    <xf numFmtId="164" fontId="2" fillId="0" borderId="0" xfId="0" quotePrefix="1" applyFont="1" applyAlignment="1">
      <alignment horizontal="right"/>
    </xf>
    <xf numFmtId="164" fontId="4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quotePrefix="1" applyNumberFormat="1" applyFont="1" applyAlignment="1">
      <alignment horizontal="right"/>
    </xf>
    <xf numFmtId="164" fontId="4" fillId="0" borderId="0" xfId="0" applyFont="1"/>
    <xf numFmtId="2" fontId="2" fillId="0" borderId="0" xfId="0" quotePrefix="1" applyNumberFormat="1" applyFont="1"/>
    <xf numFmtId="2" fontId="2" fillId="0" borderId="0" xfId="0" applyNumberFormat="1" applyFont="1" applyBorder="1" applyAlignment="1">
      <alignment horizontal="right"/>
    </xf>
    <xf numFmtId="164" fontId="4" fillId="0" borderId="0" xfId="0" applyFont="1" applyBorder="1"/>
    <xf numFmtId="2" fontId="2" fillId="0" borderId="0" xfId="0" applyNumberFormat="1" applyFont="1" applyAlignment="1">
      <alignment horizontal="left"/>
    </xf>
    <xf numFmtId="2" fontId="2" fillId="0" borderId="0" xfId="0" quotePrefix="1" applyNumberFormat="1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164" fontId="2" fillId="0" borderId="0" xfId="0" quotePrefix="1" applyFont="1" applyBorder="1" applyAlignment="1">
      <alignment horizontal="center"/>
    </xf>
    <xf numFmtId="2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/>
    <xf numFmtId="164" fontId="4" fillId="0" borderId="0" xfId="0" applyFont="1" applyBorder="1" applyAlignment="1">
      <alignment horizontal="left"/>
    </xf>
    <xf numFmtId="164" fontId="4" fillId="0" borderId="0" xfId="0" applyFont="1" applyAlignment="1">
      <alignment horizontal="center"/>
    </xf>
    <xf numFmtId="164" fontId="2" fillId="0" borderId="0" xfId="0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64" fontId="2" fillId="0" borderId="0" xfId="0" quotePrefix="1" applyFont="1" applyAlignment="1">
      <alignment horizontal="center"/>
    </xf>
    <xf numFmtId="164" fontId="4" fillId="0" borderId="0" xfId="0" quotePrefix="1" applyFont="1"/>
    <xf numFmtId="2" fontId="3" fillId="0" borderId="1" xfId="0" quotePrefix="1" applyNumberFormat="1" applyFont="1" applyBorder="1"/>
    <xf numFmtId="2" fontId="0" fillId="0" borderId="0" xfId="0" applyNumberFormat="1"/>
    <xf numFmtId="164" fontId="7" fillId="0" borderId="0" xfId="0" applyFont="1" applyAlignment="1">
      <alignment wrapText="1"/>
    </xf>
    <xf numFmtId="164" fontId="7" fillId="0" borderId="0" xfId="0" applyFont="1"/>
    <xf numFmtId="165" fontId="0" fillId="0" borderId="0" xfId="0" applyNumberFormat="1"/>
    <xf numFmtId="166" fontId="0" fillId="0" borderId="0" xfId="0" applyNumberFormat="1"/>
  </cellXfs>
  <cellStyles count="2">
    <cellStyle name="Curren - Style1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Analysis!$A$6:$A$21</c:f>
              <c:numCache>
                <c:formatCode>0.000</c:formatCode>
                <c:ptCount val="16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</c:numCache>
            </c:numRef>
          </c:xVal>
          <c:yVal>
            <c:numRef>
              <c:f>Analysis!$B$6:$B$21</c:f>
              <c:numCache>
                <c:formatCode>0.000</c:formatCode>
                <c:ptCount val="16"/>
                <c:pt idx="0">
                  <c:v>7.3828125018568898</c:v>
                </c:pt>
                <c:pt idx="1">
                  <c:v>7.5937500028800713</c:v>
                </c:pt>
                <c:pt idx="2">
                  <c:v>7.8046875039032528</c:v>
                </c:pt>
                <c:pt idx="3">
                  <c:v>8.0156250049264344</c:v>
                </c:pt>
                <c:pt idx="4">
                  <c:v>8.2265625059496159</c:v>
                </c:pt>
                <c:pt idx="5">
                  <c:v>8.4375000069727975</c:v>
                </c:pt>
                <c:pt idx="6">
                  <c:v>8.648437507995979</c:v>
                </c:pt>
                <c:pt idx="7">
                  <c:v>8.8593750090191605</c:v>
                </c:pt>
                <c:pt idx="8">
                  <c:v>9.0642857284773051</c:v>
                </c:pt>
                <c:pt idx="9">
                  <c:v>9.2571428713344464</c:v>
                </c:pt>
                <c:pt idx="10">
                  <c:v>9.4500000141915894</c:v>
                </c:pt>
                <c:pt idx="11">
                  <c:v>9.6428571428571423</c:v>
                </c:pt>
                <c:pt idx="12">
                  <c:v>9.8357142857142854</c:v>
                </c:pt>
                <c:pt idx="13">
                  <c:v>10.028571428571428</c:v>
                </c:pt>
                <c:pt idx="14">
                  <c:v>10.221428571428572</c:v>
                </c:pt>
                <c:pt idx="15">
                  <c:v>10.414285714285713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16640"/>
        <c:axId val="536417032"/>
      </c:scatterChart>
      <c:valAx>
        <c:axId val="536416640"/>
        <c:scaling>
          <c:orientation val="minMax"/>
          <c:max val="270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Advertising Budget, $ 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7032"/>
        <c:crosses val="autoZero"/>
        <c:crossBetween val="midCat"/>
        <c:majorUnit val="5"/>
      </c:valAx>
      <c:valAx>
        <c:axId val="536417032"/>
        <c:scaling>
          <c:orientation val="minMax"/>
          <c:max val="10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Optimal Total Net Sales Increase ($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Allocation</a:t>
            </a:r>
            <a:r>
              <a:rPr lang="en-US" b="1" baseline="0"/>
              <a:t> of Advertising Budget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Spending % S-I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Analysis!$A$6:$A$21</c:f>
              <c:numCache>
                <c:formatCode>0.000</c:formatCode>
                <c:ptCount val="16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</c:numCache>
            </c:numRef>
          </c:xVal>
          <c:yVal>
            <c:numRef>
              <c:f>Analysis!$C$6:$C$21</c:f>
              <c:numCache>
                <c:formatCode>0.000</c:formatCode>
                <c:ptCount val="16"/>
                <c:pt idx="0">
                  <c:v>0.34695512839557846</c:v>
                </c:pt>
                <c:pt idx="1">
                  <c:v>0.35937500028800712</c:v>
                </c:pt>
                <c:pt idx="2">
                  <c:v>0.37118902477104904</c:v>
                </c:pt>
                <c:pt idx="3">
                  <c:v>0.38244047665966041</c:v>
                </c:pt>
                <c:pt idx="4">
                  <c:v>0.39316860520461544</c:v>
                </c:pt>
                <c:pt idx="5">
                  <c:v>0.4034090915429816</c:v>
                </c:pt>
                <c:pt idx="6">
                  <c:v>0.41319444515519815</c:v>
                </c:pt>
                <c:pt idx="7">
                  <c:v>0.42255434861036179</c:v>
                </c:pt>
                <c:pt idx="8">
                  <c:v>0.42857143159091571</c:v>
                </c:pt>
                <c:pt idx="9">
                  <c:v>0.42857143152800969</c:v>
                </c:pt>
                <c:pt idx="10">
                  <c:v>0.42857143146767129</c:v>
                </c:pt>
                <c:pt idx="11">
                  <c:v>0.42857142857142849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0.42857142857142849</c:v>
                </c:pt>
                <c:pt idx="15">
                  <c:v>0.42857142857142849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Analysis!$D$5</c:f>
              <c:strCache>
                <c:ptCount val="1"/>
                <c:pt idx="0">
                  <c:v>Spending % S-C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Analysis!$A$6:$A$21</c:f>
              <c:numCache>
                <c:formatCode>0.000</c:formatCode>
                <c:ptCount val="16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</c:numCache>
            </c:numRef>
          </c:xVal>
          <c:yVal>
            <c:numRef>
              <c:f>Analysis!$D$6:$D$21</c:f>
              <c:numCache>
                <c:formatCode>0.000</c:formatCode>
                <c:ptCount val="16"/>
                <c:pt idx="0">
                  <c:v>9.2147436468786578E-2</c:v>
                </c:pt>
                <c:pt idx="1">
                  <c:v>7.8125000864021382E-2</c:v>
                </c:pt>
                <c:pt idx="2">
                  <c:v>6.4786586508269114E-2</c:v>
                </c:pt>
                <c:pt idx="3">
                  <c:v>5.2083334740886014E-2</c:v>
                </c:pt>
                <c:pt idx="4">
                  <c:v>3.9970931892916076E-2</c:v>
                </c:pt>
                <c:pt idx="5">
                  <c:v>2.8409092810762954E-2</c:v>
                </c:pt>
                <c:pt idx="6">
                  <c:v>1.7361113243372191E-2</c:v>
                </c:pt>
                <c:pt idx="7">
                  <c:v>6.7934806136940723E-3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Analysis!$E$5</c:f>
              <c:strCache>
                <c:ptCount val="1"/>
                <c:pt idx="0">
                  <c:v>Spending % E-I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Analysis!$A$6:$A$21</c:f>
              <c:numCache>
                <c:formatCode>0.000</c:formatCode>
                <c:ptCount val="16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</c:numCache>
            </c:numRef>
          </c:xVal>
          <c:yVal>
            <c:numRef>
              <c:f>Analysis!$E$6:$E$21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Analysis!$F$5</c:f>
              <c:strCache>
                <c:ptCount val="1"/>
                <c:pt idx="0">
                  <c:v>Spending % E-C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Analysis!$A$6:$A$21</c:f>
              <c:numCache>
                <c:formatCode>0.000</c:formatCode>
                <c:ptCount val="16"/>
                <c:pt idx="0">
                  <c:v>195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</c:numCache>
            </c:numRef>
          </c:xVal>
          <c:yVal>
            <c:numRef>
              <c:f>Analysis!$F$6:$F$21</c:f>
              <c:numCache>
                <c:formatCode>0.000</c:formatCode>
                <c:ptCount val="16"/>
                <c:pt idx="0">
                  <c:v>0.56089743513563495</c:v>
                </c:pt>
                <c:pt idx="1">
                  <c:v>0.56249999884797153</c:v>
                </c:pt>
                <c:pt idx="2">
                  <c:v>0.56402438872068184</c:v>
                </c:pt>
                <c:pt idx="3">
                  <c:v>0.56547618859945359</c:v>
                </c:pt>
                <c:pt idx="4">
                  <c:v>0.5668604629024685</c:v>
                </c:pt>
                <c:pt idx="5">
                  <c:v>0.56818181564625547</c:v>
                </c:pt>
                <c:pt idx="6">
                  <c:v>0.56944444160142971</c:v>
                </c:pt>
                <c:pt idx="7">
                  <c:v>0.57065217077594421</c:v>
                </c:pt>
                <c:pt idx="8">
                  <c:v>0.57142856840908429</c:v>
                </c:pt>
                <c:pt idx="9">
                  <c:v>0.57142856847199031</c:v>
                </c:pt>
                <c:pt idx="10">
                  <c:v>0.57142856853232871</c:v>
                </c:pt>
                <c:pt idx="11">
                  <c:v>0.57142857142857151</c:v>
                </c:pt>
                <c:pt idx="12">
                  <c:v>0.57142857142857151</c:v>
                </c:pt>
                <c:pt idx="13">
                  <c:v>0.5714285714285714</c:v>
                </c:pt>
                <c:pt idx="14">
                  <c:v>0.57142857142857151</c:v>
                </c:pt>
                <c:pt idx="15">
                  <c:v>0.5714285714285714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06888"/>
        <c:axId val="595207280"/>
      </c:scatterChart>
      <c:valAx>
        <c:axId val="595206888"/>
        <c:scaling>
          <c:orientation val="minMax"/>
          <c:min val="1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Advertising</a:t>
                </a:r>
                <a:r>
                  <a:rPr lang="en-US" sz="1400" b="1" baseline="0"/>
                  <a:t> Budget ($ millions)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7280"/>
        <c:crosses val="autoZero"/>
        <c:crossBetween val="midCat"/>
      </c:valAx>
      <c:valAx>
        <c:axId val="595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4</xdr:row>
      <xdr:rowOff>260350</xdr:rowOff>
    </xdr:from>
    <xdr:to>
      <xdr:col>14</xdr:col>
      <xdr:colOff>619125</xdr:colOff>
      <xdr:row>17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625475</xdr:colOff>
      <xdr:row>17</xdr:row>
      <xdr:rowOff>190500</xdr:rowOff>
    </xdr:from>
    <xdr:to>
      <xdr:col>14</xdr:col>
      <xdr:colOff>625475</xdr:colOff>
      <xdr:row>31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O30"/>
  <sheetViews>
    <sheetView showGridLines="0" tabSelected="1" zoomScale="110" zoomScaleNormal="110" workbookViewId="0"/>
  </sheetViews>
  <sheetFormatPr defaultColWidth="10.84375" defaultRowHeight="15.5" x14ac:dyDescent="0.35"/>
  <cols>
    <col min="1" max="1" width="32.4609375" style="2" customWidth="1"/>
    <col min="2" max="2" width="7.23046875" style="2" customWidth="1"/>
    <col min="3" max="3" width="7.69140625" style="1" customWidth="1"/>
    <col min="4" max="4" width="8.23046875" style="3" customWidth="1"/>
    <col min="5" max="5" width="6.4609375" style="2" customWidth="1"/>
    <col min="6" max="6" width="5.84375" style="2" customWidth="1"/>
    <col min="7" max="7" width="6.765625" style="2" customWidth="1"/>
    <col min="8" max="8" width="9.765625" style="2" customWidth="1"/>
    <col min="9" max="9" width="10.07421875" style="2" customWidth="1"/>
    <col min="10" max="16384" width="10.84375" style="2"/>
  </cols>
  <sheetData>
    <row r="1" spans="1:7" x14ac:dyDescent="0.35">
      <c r="A1" s="11" t="s">
        <v>3</v>
      </c>
    </row>
    <row r="2" spans="1:7" x14ac:dyDescent="0.35">
      <c r="A2" s="11" t="s">
        <v>26</v>
      </c>
    </row>
    <row r="3" spans="1:7" x14ac:dyDescent="0.35">
      <c r="A3" s="1"/>
    </row>
    <row r="4" spans="1:7" x14ac:dyDescent="0.35">
      <c r="A4" s="11" t="s">
        <v>17</v>
      </c>
      <c r="B4" s="15"/>
      <c r="C4" s="11"/>
      <c r="E4" s="15" t="s">
        <v>12</v>
      </c>
    </row>
    <row r="5" spans="1:7" ht="16" thickBot="1" x14ac:dyDescent="0.4">
      <c r="A5" s="11" t="s">
        <v>4</v>
      </c>
      <c r="B5" s="26" t="s">
        <v>5</v>
      </c>
      <c r="C5" s="26" t="s">
        <v>6</v>
      </c>
      <c r="E5" s="33" t="s">
        <v>13</v>
      </c>
    </row>
    <row r="6" spans="1:7" ht="16" thickBot="1" x14ac:dyDescent="0.4">
      <c r="A6" s="11" t="s">
        <v>7</v>
      </c>
      <c r="B6" s="27">
        <v>0.05</v>
      </c>
      <c r="C6" s="27">
        <v>0.04</v>
      </c>
      <c r="D6" s="17"/>
      <c r="E6" s="34">
        <f>SUMPRODUCT(B11:C12,B6:C7)</f>
        <v>7.3828124999999947</v>
      </c>
    </row>
    <row r="7" spans="1:7" x14ac:dyDescent="0.35">
      <c r="A7" s="11" t="s">
        <v>2</v>
      </c>
      <c r="B7" s="27">
        <v>0.02</v>
      </c>
      <c r="C7" s="27">
        <v>0.03</v>
      </c>
    </row>
    <row r="8" spans="1:7" x14ac:dyDescent="0.35">
      <c r="A8" s="1"/>
    </row>
    <row r="9" spans="1:7" x14ac:dyDescent="0.35">
      <c r="A9" s="11" t="s">
        <v>16</v>
      </c>
      <c r="E9" s="4"/>
    </row>
    <row r="10" spans="1:7" ht="16" thickBot="1" x14ac:dyDescent="0.4">
      <c r="A10" s="11" t="s">
        <v>4</v>
      </c>
      <c r="B10" s="26" t="s">
        <v>5</v>
      </c>
      <c r="C10" s="26" t="s">
        <v>6</v>
      </c>
      <c r="E10" s="4"/>
    </row>
    <row r="11" spans="1:7" x14ac:dyDescent="0.35">
      <c r="A11" s="11" t="s">
        <v>1</v>
      </c>
      <c r="B11" s="28">
        <v>67.656249999999488</v>
      </c>
      <c r="C11" s="29">
        <v>17.968750000000576</v>
      </c>
      <c r="D11" s="10"/>
      <c r="E11" s="24"/>
      <c r="F11" s="16"/>
    </row>
    <row r="12" spans="1:7" ht="16" thickBot="1" x14ac:dyDescent="0.4">
      <c r="A12" s="11" t="s">
        <v>2</v>
      </c>
      <c r="B12" s="30">
        <v>0</v>
      </c>
      <c r="C12" s="31">
        <v>109.37499999999991</v>
      </c>
      <c r="D12" s="10"/>
      <c r="E12" s="13"/>
      <c r="F12" s="13"/>
    </row>
    <row r="13" spans="1:7" x14ac:dyDescent="0.35">
      <c r="A13" s="1"/>
      <c r="B13" s="14"/>
      <c r="C13" s="20"/>
    </row>
    <row r="14" spans="1:7" x14ac:dyDescent="0.35">
      <c r="A14" s="11" t="s">
        <v>8</v>
      </c>
      <c r="B14" s="13"/>
      <c r="C14" s="19"/>
    </row>
    <row r="15" spans="1:7" x14ac:dyDescent="0.35">
      <c r="A15" s="11" t="s">
        <v>10</v>
      </c>
      <c r="B15" s="12">
        <f>SUM(B11:C12)</f>
        <v>194.99999999999997</v>
      </c>
      <c r="C15" s="21" t="s">
        <v>11</v>
      </c>
      <c r="D15" s="19">
        <v>195</v>
      </c>
    </row>
    <row r="16" spans="1:7" x14ac:dyDescent="0.35">
      <c r="A16" s="18" t="s">
        <v>9</v>
      </c>
      <c r="B16" s="13">
        <f>SUMPRODUCT(B11:B12,B6:B7)</f>
        <v>3.3828124999999747</v>
      </c>
      <c r="C16" s="32" t="s">
        <v>0</v>
      </c>
      <c r="D16" s="19">
        <v>3</v>
      </c>
      <c r="E16" s="21"/>
      <c r="F16" s="19"/>
      <c r="G16" s="3"/>
    </row>
    <row r="17" spans="1:15" x14ac:dyDescent="0.35">
      <c r="A17" s="18" t="s">
        <v>14</v>
      </c>
      <c r="B17" s="13">
        <f>SUMPRODUCT(C11:C12,C6:C7)</f>
        <v>4.0000000000000204</v>
      </c>
      <c r="C17" s="32" t="s">
        <v>0</v>
      </c>
      <c r="D17" s="23">
        <v>4</v>
      </c>
      <c r="E17" s="7"/>
      <c r="F17" s="23"/>
      <c r="G17" s="9"/>
      <c r="H17" s="4"/>
      <c r="I17" s="4"/>
      <c r="J17" s="4"/>
      <c r="K17" s="4"/>
      <c r="L17" s="4"/>
      <c r="M17" s="4"/>
      <c r="N17" s="4"/>
      <c r="O17" s="4"/>
    </row>
    <row r="18" spans="1:15" x14ac:dyDescent="0.35">
      <c r="A18" s="25" t="s">
        <v>15</v>
      </c>
      <c r="B18" s="13">
        <f>SUMPRODUCT(B12:C12,B7:C7)</f>
        <v>3.2812499999999973</v>
      </c>
      <c r="C18" s="32" t="s">
        <v>0</v>
      </c>
      <c r="D18" s="23">
        <f>0.8*SUMPRODUCT(B11:C11,B6:C6)</f>
        <v>3.2812499999999982</v>
      </c>
      <c r="E18" s="22"/>
      <c r="F18" s="23"/>
      <c r="G18" s="9"/>
      <c r="H18" s="4"/>
      <c r="I18" s="4"/>
      <c r="J18" s="4"/>
      <c r="K18" s="4"/>
      <c r="L18" s="4"/>
      <c r="M18" s="4"/>
      <c r="N18" s="4"/>
      <c r="O18" s="4"/>
    </row>
    <row r="19" spans="1:15" x14ac:dyDescent="0.35">
      <c r="C19" s="2"/>
      <c r="D19" s="18"/>
      <c r="E19" s="7"/>
      <c r="F19" s="23"/>
      <c r="G19" s="9"/>
      <c r="H19" s="4"/>
      <c r="I19" s="4"/>
      <c r="J19" s="4"/>
      <c r="K19" s="4"/>
      <c r="L19" s="4"/>
      <c r="M19" s="4"/>
      <c r="N19" s="4"/>
      <c r="O19" s="4"/>
    </row>
    <row r="20" spans="1:15" x14ac:dyDescent="0.35">
      <c r="C20" s="2"/>
      <c r="D20" s="24"/>
      <c r="E20" s="22"/>
      <c r="F20" s="23"/>
      <c r="G20" s="9"/>
      <c r="H20" s="4"/>
      <c r="I20" s="4"/>
      <c r="J20" s="6"/>
      <c r="K20" s="4"/>
      <c r="L20" s="6"/>
      <c r="M20" s="6"/>
      <c r="N20" s="4"/>
      <c r="O20" s="4"/>
    </row>
    <row r="21" spans="1:15" x14ac:dyDescent="0.35">
      <c r="C21" s="2"/>
      <c r="D21" s="4"/>
      <c r="E21" s="4"/>
      <c r="F21" s="23"/>
      <c r="G21" s="9"/>
      <c r="H21" s="4"/>
      <c r="I21" s="4"/>
      <c r="J21" s="6"/>
      <c r="K21" s="4"/>
      <c r="L21" s="6"/>
      <c r="M21" s="6"/>
      <c r="N21" s="4"/>
      <c r="O21" s="4"/>
    </row>
    <row r="22" spans="1:15" x14ac:dyDescent="0.35">
      <c r="C22" s="2"/>
      <c r="D22" s="24"/>
      <c r="E22" s="22"/>
      <c r="F22" s="23"/>
      <c r="G22" s="9"/>
      <c r="H22" s="4"/>
      <c r="I22" s="4"/>
      <c r="J22" s="4"/>
      <c r="K22" s="5"/>
      <c r="L22" s="4"/>
      <c r="M22" s="4"/>
      <c r="N22" s="4"/>
      <c r="O22" s="4"/>
    </row>
    <row r="23" spans="1:15" x14ac:dyDescent="0.35">
      <c r="C23" s="2"/>
      <c r="D23" s="8"/>
      <c r="E23" s="4"/>
      <c r="F23" s="23"/>
      <c r="G23" s="9"/>
      <c r="H23" s="4"/>
      <c r="I23" s="4"/>
      <c r="J23" s="4"/>
      <c r="K23" s="5"/>
      <c r="L23" s="4"/>
      <c r="M23" s="4"/>
      <c r="N23" s="4"/>
      <c r="O23" s="4"/>
    </row>
    <row r="24" spans="1:15" x14ac:dyDescent="0.35">
      <c r="C24" s="2"/>
      <c r="D24" s="17"/>
      <c r="E24" s="22"/>
      <c r="F24" s="23"/>
      <c r="G24" s="9"/>
      <c r="H24" s="4"/>
      <c r="I24" s="4"/>
      <c r="J24" s="4"/>
      <c r="K24" s="5"/>
      <c r="L24" s="4"/>
      <c r="M24" s="4"/>
      <c r="N24" s="4"/>
      <c r="O24" s="4"/>
    </row>
    <row r="25" spans="1:15" x14ac:dyDescent="0.35">
      <c r="A25" s="4"/>
      <c r="B25" s="4"/>
      <c r="C25" s="23"/>
      <c r="D25" s="9"/>
      <c r="E25" s="4"/>
      <c r="F25" s="4"/>
      <c r="G25" s="4"/>
      <c r="H25" s="5"/>
      <c r="I25" s="4"/>
      <c r="J25" s="4"/>
      <c r="K25" s="4"/>
      <c r="L25" s="4"/>
    </row>
    <row r="26" spans="1:15" x14ac:dyDescent="0.35">
      <c r="A26" s="4"/>
      <c r="B26" s="4"/>
      <c r="C26" s="23"/>
      <c r="D26" s="9"/>
      <c r="E26" s="4"/>
      <c r="F26" s="4"/>
      <c r="G26" s="4"/>
      <c r="H26" s="5"/>
      <c r="I26" s="4"/>
      <c r="J26" s="4"/>
      <c r="K26" s="4"/>
      <c r="L26" s="4"/>
    </row>
    <row r="27" spans="1:15" x14ac:dyDescent="0.35">
      <c r="A27" s="4"/>
      <c r="B27" s="4"/>
      <c r="C27" s="23"/>
      <c r="D27" s="9"/>
      <c r="E27" s="4"/>
      <c r="F27" s="4"/>
      <c r="G27" s="4"/>
      <c r="H27" s="5"/>
      <c r="I27" s="4"/>
      <c r="J27" s="4"/>
      <c r="K27" s="4"/>
      <c r="L27" s="4"/>
    </row>
    <row r="28" spans="1:15" x14ac:dyDescent="0.35">
      <c r="A28" s="4"/>
      <c r="B28" s="4"/>
      <c r="C28" s="23"/>
      <c r="D28" s="9"/>
      <c r="E28" s="4"/>
      <c r="F28" s="4"/>
      <c r="G28" s="4"/>
      <c r="H28" s="4"/>
      <c r="I28" s="4"/>
      <c r="J28" s="4"/>
      <c r="K28" s="4"/>
      <c r="L28" s="4"/>
    </row>
    <row r="29" spans="1:15" x14ac:dyDescent="0.35">
      <c r="A29" s="4"/>
      <c r="B29" s="4"/>
      <c r="C29" s="23"/>
      <c r="D29" s="9"/>
      <c r="E29" s="4"/>
      <c r="F29" s="4"/>
      <c r="G29" s="4"/>
      <c r="H29" s="4"/>
      <c r="I29" s="4"/>
      <c r="J29" s="4"/>
      <c r="K29" s="4"/>
      <c r="L29" s="4"/>
    </row>
    <row r="30" spans="1:15" x14ac:dyDescent="0.35">
      <c r="A30" s="4"/>
      <c r="B30" s="4"/>
      <c r="C30" s="8"/>
      <c r="D30" s="9"/>
      <c r="E30" s="4"/>
      <c r="F30" s="4"/>
      <c r="G30" s="4"/>
      <c r="H30" s="4"/>
      <c r="I30" s="4"/>
      <c r="J30" s="4"/>
      <c r="K30" s="4"/>
      <c r="L30" s="4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2" sqref="B2"/>
    </sheetView>
  </sheetViews>
  <sheetFormatPr defaultRowHeight="15.5" x14ac:dyDescent="0.35"/>
  <cols>
    <col min="1" max="1" width="14.4609375" customWidth="1"/>
    <col min="2" max="2" width="30.69140625" customWidth="1"/>
    <col min="3" max="3" width="26" customWidth="1"/>
    <col min="4" max="4" width="10.765625" customWidth="1"/>
    <col min="5" max="5" width="11.07421875" customWidth="1"/>
    <col min="6" max="6" width="10.69140625" customWidth="1"/>
  </cols>
  <sheetData>
    <row r="1" spans="1:8" ht="35.5" customHeight="1" x14ac:dyDescent="0.35">
      <c r="A1" s="36" t="s">
        <v>19</v>
      </c>
      <c r="B1" s="36" t="s">
        <v>18</v>
      </c>
      <c r="C1" s="36" t="s">
        <v>20</v>
      </c>
      <c r="D1" s="36" t="s">
        <v>21</v>
      </c>
      <c r="E1" s="36" t="s">
        <v>22</v>
      </c>
      <c r="F1" s="36" t="s">
        <v>23</v>
      </c>
    </row>
    <row r="2" spans="1:8" x14ac:dyDescent="0.35">
      <c r="A2">
        <f>Model!$D$15</f>
        <v>195</v>
      </c>
      <c r="B2" s="35">
        <f>Model!$E$6</f>
        <v>7.3828124999999947</v>
      </c>
      <c r="C2" s="35">
        <f>Model!$B$11/SUM(Model!$B$11:$C$12)</f>
        <v>0.34695512820512564</v>
      </c>
      <c r="D2" s="35">
        <f>Model!$C$11/SUM(Model!$B$11:$C$12)</f>
        <v>9.2147435897438859E-2</v>
      </c>
      <c r="E2" s="35">
        <f>Model!$B$12/SUM(Model!$B$11:$C$12)</f>
        <v>0</v>
      </c>
      <c r="F2" s="35">
        <f>Model!$C$12/SUM(Model!$B$11:$C$12)</f>
        <v>0.56089743589743557</v>
      </c>
    </row>
    <row r="4" spans="1:8" ht="17" customHeight="1" x14ac:dyDescent="0.35">
      <c r="A4" s="37" t="s">
        <v>24</v>
      </c>
    </row>
    <row r="5" spans="1:8" ht="94.5" customHeight="1" x14ac:dyDescent="0.35">
      <c r="A5" s="36" t="s">
        <v>19</v>
      </c>
      <c r="B5" s="36" t="s">
        <v>18</v>
      </c>
      <c r="C5" s="36" t="s">
        <v>20</v>
      </c>
      <c r="D5" s="36" t="s">
        <v>21</v>
      </c>
      <c r="E5" s="36" t="s">
        <v>22</v>
      </c>
      <c r="F5" s="36" t="s">
        <v>23</v>
      </c>
      <c r="H5" s="36" t="s">
        <v>25</v>
      </c>
    </row>
    <row r="6" spans="1:8" x14ac:dyDescent="0.35">
      <c r="A6" s="38">
        <v>195</v>
      </c>
      <c r="B6" s="38">
        <v>7.3828125018568898</v>
      </c>
      <c r="C6" s="38">
        <v>0.34695512839557846</v>
      </c>
      <c r="D6" s="38">
        <v>9.2147436468786578E-2</v>
      </c>
      <c r="E6" s="38">
        <v>0</v>
      </c>
      <c r="F6" s="38">
        <v>0.56089743513563495</v>
      </c>
    </row>
    <row r="7" spans="1:8" x14ac:dyDescent="0.35">
      <c r="A7" s="38">
        <v>200</v>
      </c>
      <c r="B7" s="38">
        <v>7.5937500028800713</v>
      </c>
      <c r="C7" s="38">
        <v>0.35937500028800712</v>
      </c>
      <c r="D7" s="38">
        <v>7.8125000864021382E-2</v>
      </c>
      <c r="E7" s="38">
        <v>0</v>
      </c>
      <c r="F7" s="38">
        <v>0.56249999884797153</v>
      </c>
      <c r="H7">
        <f>(B7-B6)/(A7-A6)</f>
        <v>4.2187500204636311E-2</v>
      </c>
    </row>
    <row r="8" spans="1:8" x14ac:dyDescent="0.35">
      <c r="A8" s="38">
        <v>205</v>
      </c>
      <c r="B8" s="38">
        <v>7.8046875039032528</v>
      </c>
      <c r="C8" s="38">
        <v>0.37118902477104904</v>
      </c>
      <c r="D8" s="38">
        <v>6.4786586508269114E-2</v>
      </c>
      <c r="E8" s="38">
        <v>0</v>
      </c>
      <c r="F8" s="38">
        <v>0.56402438872068184</v>
      </c>
      <c r="H8">
        <f t="shared" ref="H8:H21" si="0">(B8-B7)/(A8-A7)</f>
        <v>4.2187500204636311E-2</v>
      </c>
    </row>
    <row r="9" spans="1:8" x14ac:dyDescent="0.35">
      <c r="A9" s="38">
        <v>210</v>
      </c>
      <c r="B9" s="38">
        <v>8.0156250049264344</v>
      </c>
      <c r="C9" s="38">
        <v>0.38244047665966041</v>
      </c>
      <c r="D9" s="38">
        <v>5.2083334740886014E-2</v>
      </c>
      <c r="E9" s="38">
        <v>0</v>
      </c>
      <c r="F9" s="38">
        <v>0.56547618859945359</v>
      </c>
      <c r="H9">
        <f t="shared" si="0"/>
        <v>4.2187500204636311E-2</v>
      </c>
    </row>
    <row r="10" spans="1:8" x14ac:dyDescent="0.35">
      <c r="A10" s="38">
        <v>215</v>
      </c>
      <c r="B10" s="38">
        <v>8.2265625059496159</v>
      </c>
      <c r="C10" s="38">
        <v>0.39316860520461544</v>
      </c>
      <c r="D10" s="38">
        <v>3.9970931892916076E-2</v>
      </c>
      <c r="E10" s="38">
        <v>0</v>
      </c>
      <c r="F10" s="38">
        <v>0.5668604629024685</v>
      </c>
      <c r="H10">
        <f t="shared" si="0"/>
        <v>4.2187500204636311E-2</v>
      </c>
    </row>
    <row r="11" spans="1:8" x14ac:dyDescent="0.35">
      <c r="A11" s="38">
        <v>220</v>
      </c>
      <c r="B11" s="38">
        <v>8.4375000069727975</v>
      </c>
      <c r="C11" s="38">
        <v>0.4034090915429816</v>
      </c>
      <c r="D11" s="38">
        <v>2.8409092810762954E-2</v>
      </c>
      <c r="E11" s="38">
        <v>0</v>
      </c>
      <c r="F11" s="38">
        <v>0.56818181564625547</v>
      </c>
      <c r="H11">
        <f t="shared" si="0"/>
        <v>4.2187500204636311E-2</v>
      </c>
    </row>
    <row r="12" spans="1:8" x14ac:dyDescent="0.35">
      <c r="A12" s="38">
        <v>225</v>
      </c>
      <c r="B12" s="38">
        <v>8.648437507995979</v>
      </c>
      <c r="C12" s="38">
        <v>0.41319444515519815</v>
      </c>
      <c r="D12" s="38">
        <v>1.7361113243372191E-2</v>
      </c>
      <c r="E12" s="38">
        <v>0</v>
      </c>
      <c r="F12" s="38">
        <v>0.56944444160142971</v>
      </c>
      <c r="H12">
        <f t="shared" si="0"/>
        <v>4.2187500204636311E-2</v>
      </c>
    </row>
    <row r="13" spans="1:8" x14ac:dyDescent="0.35">
      <c r="A13" s="38">
        <v>230</v>
      </c>
      <c r="B13" s="38">
        <v>8.8593750090191605</v>
      </c>
      <c r="C13" s="38">
        <v>0.42255434861036179</v>
      </c>
      <c r="D13" s="38">
        <v>6.7934806136940723E-3</v>
      </c>
      <c r="E13" s="38">
        <v>0</v>
      </c>
      <c r="F13" s="38">
        <v>0.57065217077594421</v>
      </c>
      <c r="H13">
        <f t="shared" si="0"/>
        <v>4.2187500204636311E-2</v>
      </c>
    </row>
    <row r="14" spans="1:8" x14ac:dyDescent="0.35">
      <c r="A14" s="38">
        <v>235</v>
      </c>
      <c r="B14" s="38">
        <v>9.0642857284773051</v>
      </c>
      <c r="C14" s="38">
        <v>0.42857143159091571</v>
      </c>
      <c r="D14" s="38">
        <v>0</v>
      </c>
      <c r="E14" s="38">
        <v>0</v>
      </c>
      <c r="F14" s="38">
        <v>0.57142856840908429</v>
      </c>
      <c r="H14">
        <f t="shared" si="0"/>
        <v>4.0982143891628908E-2</v>
      </c>
    </row>
    <row r="15" spans="1:8" x14ac:dyDescent="0.35">
      <c r="A15" s="38">
        <v>240</v>
      </c>
      <c r="B15" s="38">
        <v>9.2571428713344464</v>
      </c>
      <c r="C15" s="38">
        <v>0.42857143152800969</v>
      </c>
      <c r="D15" s="38">
        <v>0</v>
      </c>
      <c r="E15" s="38">
        <v>0</v>
      </c>
      <c r="F15" s="38">
        <v>0.57142856847199031</v>
      </c>
      <c r="H15">
        <f t="shared" si="0"/>
        <v>3.8571428571428257E-2</v>
      </c>
    </row>
    <row r="16" spans="1:8" x14ac:dyDescent="0.35">
      <c r="A16" s="38">
        <v>245</v>
      </c>
      <c r="B16" s="38">
        <v>9.4500000141915894</v>
      </c>
      <c r="C16" s="38">
        <v>0.42857143146767129</v>
      </c>
      <c r="D16" s="38">
        <v>0</v>
      </c>
      <c r="E16" s="38">
        <v>0</v>
      </c>
      <c r="F16" s="38">
        <v>0.57142856853232871</v>
      </c>
      <c r="H16">
        <f t="shared" si="0"/>
        <v>3.8571428571428611E-2</v>
      </c>
    </row>
    <row r="17" spans="1:8" x14ac:dyDescent="0.35">
      <c r="A17" s="38">
        <v>250</v>
      </c>
      <c r="B17" s="38">
        <v>9.6428571428571423</v>
      </c>
      <c r="C17" s="38">
        <v>0.42857142857142849</v>
      </c>
      <c r="D17" s="38">
        <v>0</v>
      </c>
      <c r="E17" s="38">
        <v>0</v>
      </c>
      <c r="F17" s="38">
        <v>0.57142857142857151</v>
      </c>
      <c r="H17">
        <f t="shared" si="0"/>
        <v>3.8571425733110586E-2</v>
      </c>
    </row>
    <row r="18" spans="1:8" x14ac:dyDescent="0.35">
      <c r="A18" s="38">
        <v>255</v>
      </c>
      <c r="B18" s="38">
        <v>9.8357142857142854</v>
      </c>
      <c r="C18" s="38">
        <v>0.42857142857142855</v>
      </c>
      <c r="D18" s="38">
        <v>0</v>
      </c>
      <c r="E18" s="38">
        <v>0</v>
      </c>
      <c r="F18" s="38">
        <v>0.57142857142857151</v>
      </c>
      <c r="H18">
        <f t="shared" si="0"/>
        <v>3.8571428571428611E-2</v>
      </c>
    </row>
    <row r="19" spans="1:8" x14ac:dyDescent="0.35">
      <c r="A19" s="38">
        <v>260</v>
      </c>
      <c r="B19" s="38">
        <v>10.028571428571428</v>
      </c>
      <c r="C19" s="38">
        <v>0.42857142857142855</v>
      </c>
      <c r="D19" s="38">
        <v>0</v>
      </c>
      <c r="E19" s="38">
        <v>0</v>
      </c>
      <c r="F19" s="38">
        <v>0.5714285714285714</v>
      </c>
      <c r="H19">
        <f t="shared" si="0"/>
        <v>3.8571428571428611E-2</v>
      </c>
    </row>
    <row r="20" spans="1:8" x14ac:dyDescent="0.35">
      <c r="A20" s="38">
        <v>265</v>
      </c>
      <c r="B20" s="38">
        <v>10.221428571428572</v>
      </c>
      <c r="C20" s="38">
        <v>0.42857142857142849</v>
      </c>
      <c r="D20" s="38">
        <v>0</v>
      </c>
      <c r="E20" s="38">
        <v>0</v>
      </c>
      <c r="F20" s="38">
        <v>0.57142857142857151</v>
      </c>
      <c r="H20">
        <f t="shared" si="0"/>
        <v>3.8571428571428611E-2</v>
      </c>
    </row>
    <row r="21" spans="1:8" x14ac:dyDescent="0.35">
      <c r="A21" s="38">
        <v>270</v>
      </c>
      <c r="B21" s="38">
        <v>10.414285714285713</v>
      </c>
      <c r="C21" s="38">
        <v>0.42857142857142849</v>
      </c>
      <c r="D21" s="38">
        <v>0</v>
      </c>
      <c r="E21" s="38">
        <v>0</v>
      </c>
      <c r="F21" s="38">
        <v>0.5714285714285714</v>
      </c>
      <c r="H21">
        <f t="shared" si="0"/>
        <v>3.8571428571428257E-2</v>
      </c>
    </row>
    <row r="26" spans="1:8" x14ac:dyDescent="0.35">
      <c r="A26" s="36"/>
      <c r="B26" s="36"/>
      <c r="C26" s="36"/>
    </row>
    <row r="27" spans="1:8" x14ac:dyDescent="0.35">
      <c r="A27" s="38"/>
      <c r="B27" s="38"/>
    </row>
    <row r="28" spans="1:8" x14ac:dyDescent="0.35">
      <c r="A28" s="38"/>
      <c r="B28" s="38"/>
      <c r="C28" s="39"/>
    </row>
    <row r="29" spans="1:8" x14ac:dyDescent="0.35">
      <c r="A29" s="38"/>
      <c r="B29" s="38"/>
      <c r="C29" s="39"/>
    </row>
    <row r="30" spans="1:8" x14ac:dyDescent="0.35">
      <c r="A30" s="38"/>
      <c r="B30" s="38"/>
      <c r="C30" s="39"/>
    </row>
    <row r="31" spans="1:8" x14ac:dyDescent="0.35">
      <c r="A31" s="38"/>
      <c r="B31" s="38"/>
      <c r="C31" s="39"/>
    </row>
    <row r="32" spans="1:8" x14ac:dyDescent="0.35">
      <c r="A32" s="38"/>
      <c r="B32" s="38"/>
      <c r="C32" s="39"/>
    </row>
    <row r="33" spans="1:3" x14ac:dyDescent="0.35">
      <c r="A33" s="38"/>
      <c r="B33" s="38"/>
      <c r="C33" s="39"/>
    </row>
    <row r="34" spans="1:3" x14ac:dyDescent="0.35">
      <c r="A34" s="38"/>
      <c r="B34" s="38"/>
      <c r="C34" s="39"/>
    </row>
    <row r="35" spans="1:3" x14ac:dyDescent="0.35">
      <c r="A35" s="38"/>
      <c r="B35" s="38"/>
      <c r="C35" s="39"/>
    </row>
    <row r="36" spans="1:3" x14ac:dyDescent="0.35">
      <c r="A36" s="38"/>
      <c r="B36" s="38"/>
      <c r="C36" s="39"/>
    </row>
    <row r="37" spans="1:3" x14ac:dyDescent="0.35">
      <c r="A37" s="38"/>
      <c r="B37" s="38"/>
      <c r="C37" s="39"/>
    </row>
    <row r="38" spans="1:3" x14ac:dyDescent="0.35">
      <c r="A38" s="38"/>
      <c r="B38" s="38"/>
      <c r="C38" s="39"/>
    </row>
    <row r="39" spans="1:3" x14ac:dyDescent="0.35">
      <c r="A39" s="38"/>
      <c r="B39" s="38"/>
      <c r="C39" s="39"/>
    </row>
    <row r="40" spans="1:3" x14ac:dyDescent="0.35">
      <c r="A40" s="38"/>
      <c r="B40" s="38"/>
      <c r="C40" s="39"/>
    </row>
    <row r="41" spans="1:3" x14ac:dyDescent="0.35">
      <c r="A41" s="38"/>
      <c r="B41" s="38"/>
      <c r="C41" s="39"/>
    </row>
    <row r="42" spans="1:3" x14ac:dyDescent="0.35">
      <c r="A42" s="38"/>
      <c r="B42" s="38"/>
      <c r="C42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Savin</cp:lastModifiedBy>
  <cp:lastPrinted>1997-01-10T16:07:55Z</cp:lastPrinted>
  <dcterms:created xsi:type="dcterms:W3CDTF">1997-12-13T05:28:31Z</dcterms:created>
  <dcterms:modified xsi:type="dcterms:W3CDTF">2016-03-09T21:41:21Z</dcterms:modified>
</cp:coreProperties>
</file>