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320" windowHeight="10005" activeTab="2"/>
  </bookViews>
  <sheets>
    <sheet name="Fichier plat" sheetId="1" r:id="rId1"/>
    <sheet name="Alimentation" sheetId="2" r:id="rId2"/>
    <sheet name="TdB" sheetId="3" r:id="rId3"/>
  </sheets>
  <calcPr calcId="145621"/>
</workbook>
</file>

<file path=xl/calcChain.xml><?xml version="1.0" encoding="utf-8"?>
<calcChain xmlns="http://schemas.openxmlformats.org/spreadsheetml/2006/main">
  <c r="H51" i="1" l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A3" i="1"/>
  <c r="B3" i="1"/>
  <c r="C3" i="1"/>
  <c r="G3" i="1"/>
  <c r="H3" i="1"/>
  <c r="I3" i="1" s="1"/>
  <c r="T3" i="1" s="1"/>
  <c r="R3" i="1"/>
  <c r="S3" i="1"/>
  <c r="U3" i="1"/>
  <c r="W3" i="1"/>
  <c r="X3" i="1"/>
  <c r="AA3" i="1"/>
  <c r="Y3" i="1" s="1"/>
  <c r="Z3" i="1" s="1"/>
  <c r="A4" i="1"/>
  <c r="B4" i="1"/>
  <c r="C4" i="1"/>
  <c r="G4" i="1"/>
  <c r="H4" i="1"/>
  <c r="I4" i="1" s="1"/>
  <c r="R4" i="1"/>
  <c r="S4" i="1"/>
  <c r="U4" i="1"/>
  <c r="W4" i="1"/>
  <c r="X4" i="1"/>
  <c r="AA4" i="1"/>
  <c r="Y4" i="1" s="1"/>
  <c r="Z4" i="1" s="1"/>
  <c r="A5" i="1"/>
  <c r="B5" i="1"/>
  <c r="C5" i="1"/>
  <c r="G5" i="1"/>
  <c r="H5" i="1"/>
  <c r="I5" i="1" s="1"/>
  <c r="T5" i="1" s="1"/>
  <c r="R5" i="1"/>
  <c r="S5" i="1"/>
  <c r="U5" i="1"/>
  <c r="V5" i="1"/>
  <c r="W5" i="1"/>
  <c r="X5" i="1"/>
  <c r="AA5" i="1"/>
  <c r="Y5" i="1" s="1"/>
  <c r="Z5" i="1" s="1"/>
  <c r="A6" i="1"/>
  <c r="B6" i="1"/>
  <c r="C6" i="1"/>
  <c r="G6" i="1"/>
  <c r="H6" i="1"/>
  <c r="I6" i="1" s="1"/>
  <c r="R6" i="1"/>
  <c r="S6" i="1"/>
  <c r="U6" i="1"/>
  <c r="W6" i="1"/>
  <c r="X6" i="1"/>
  <c r="AA6" i="1"/>
  <c r="Y6" i="1" s="1"/>
  <c r="Z6" i="1" s="1"/>
  <c r="A7" i="1"/>
  <c r="B7" i="1"/>
  <c r="C7" i="1"/>
  <c r="G7" i="1"/>
  <c r="H7" i="1"/>
  <c r="I7" i="1" s="1"/>
  <c r="T7" i="1" s="1"/>
  <c r="R7" i="1"/>
  <c r="S7" i="1"/>
  <c r="U7" i="1"/>
  <c r="W7" i="1"/>
  <c r="X7" i="1"/>
  <c r="AA7" i="1"/>
  <c r="Y7" i="1" s="1"/>
  <c r="Z7" i="1" s="1"/>
  <c r="A8" i="1"/>
  <c r="B8" i="1"/>
  <c r="C8" i="1"/>
  <c r="G8" i="1"/>
  <c r="H8" i="1"/>
  <c r="I8" i="1" s="1"/>
  <c r="T8" i="1" s="1"/>
  <c r="R8" i="1"/>
  <c r="S8" i="1"/>
  <c r="U8" i="1"/>
  <c r="W8" i="1"/>
  <c r="X8" i="1"/>
  <c r="AA8" i="1"/>
  <c r="Y8" i="1" s="1"/>
  <c r="Z8" i="1" s="1"/>
  <c r="A9" i="1"/>
  <c r="B9" i="1"/>
  <c r="C9" i="1"/>
  <c r="G9" i="1"/>
  <c r="H9" i="1"/>
  <c r="I9" i="1" s="1"/>
  <c r="T9" i="1" s="1"/>
  <c r="R9" i="1"/>
  <c r="S9" i="1"/>
  <c r="U9" i="1"/>
  <c r="V9" i="1"/>
  <c r="W9" i="1"/>
  <c r="X9" i="1"/>
  <c r="AA9" i="1"/>
  <c r="Y9" i="1" s="1"/>
  <c r="Z9" i="1" s="1"/>
  <c r="A10" i="1"/>
  <c r="B10" i="1"/>
  <c r="C10" i="1"/>
  <c r="G10" i="1"/>
  <c r="H10" i="1"/>
  <c r="I10" i="1" s="1"/>
  <c r="R10" i="1"/>
  <c r="S10" i="1"/>
  <c r="U10" i="1"/>
  <c r="W10" i="1"/>
  <c r="X10" i="1"/>
  <c r="AA10" i="1"/>
  <c r="Y10" i="1" s="1"/>
  <c r="Z10" i="1" s="1"/>
  <c r="A11" i="1"/>
  <c r="B11" i="1"/>
  <c r="C11" i="1"/>
  <c r="G11" i="1"/>
  <c r="H11" i="1"/>
  <c r="I11" i="1" s="1"/>
  <c r="T11" i="1" s="1"/>
  <c r="R11" i="1"/>
  <c r="S11" i="1"/>
  <c r="U11" i="1"/>
  <c r="V11" i="1"/>
  <c r="W11" i="1"/>
  <c r="X11" i="1"/>
  <c r="AA11" i="1"/>
  <c r="Y11" i="1" s="1"/>
  <c r="Z11" i="1" s="1"/>
  <c r="A12" i="1"/>
  <c r="B12" i="1"/>
  <c r="C12" i="1"/>
  <c r="G12" i="1"/>
  <c r="H12" i="1"/>
  <c r="I12" i="1" s="1"/>
  <c r="R12" i="1"/>
  <c r="S12" i="1"/>
  <c r="U12" i="1"/>
  <c r="W12" i="1"/>
  <c r="X12" i="1"/>
  <c r="AA12" i="1"/>
  <c r="Y12" i="1" s="1"/>
  <c r="Z12" i="1" s="1"/>
  <c r="A13" i="1"/>
  <c r="B13" i="1"/>
  <c r="C13" i="1"/>
  <c r="G13" i="1"/>
  <c r="H13" i="1"/>
  <c r="I13" i="1" s="1"/>
  <c r="T13" i="1" s="1"/>
  <c r="R13" i="1"/>
  <c r="S13" i="1"/>
  <c r="U13" i="1"/>
  <c r="V13" i="1"/>
  <c r="W13" i="1"/>
  <c r="X13" i="1"/>
  <c r="AA13" i="1"/>
  <c r="Y13" i="1" s="1"/>
  <c r="Z13" i="1" s="1"/>
  <c r="A14" i="1"/>
  <c r="B14" i="1"/>
  <c r="C14" i="1"/>
  <c r="G14" i="1"/>
  <c r="H14" i="1"/>
  <c r="I14" i="1" s="1"/>
  <c r="R14" i="1"/>
  <c r="S14" i="1"/>
  <c r="U14" i="1"/>
  <c r="W14" i="1"/>
  <c r="X14" i="1"/>
  <c r="AA14" i="1"/>
  <c r="Y14" i="1" s="1"/>
  <c r="Z14" i="1" s="1"/>
  <c r="A15" i="1"/>
  <c r="B15" i="1"/>
  <c r="C15" i="1"/>
  <c r="G15" i="1"/>
  <c r="H15" i="1"/>
  <c r="I15" i="1" s="1"/>
  <c r="T15" i="1" s="1"/>
  <c r="R15" i="1"/>
  <c r="S15" i="1"/>
  <c r="U15" i="1"/>
  <c r="V15" i="1"/>
  <c r="W15" i="1"/>
  <c r="X15" i="1"/>
  <c r="AA15" i="1"/>
  <c r="Y15" i="1" s="1"/>
  <c r="Z15" i="1" s="1"/>
  <c r="A16" i="1"/>
  <c r="B16" i="1"/>
  <c r="C16" i="1"/>
  <c r="G16" i="1"/>
  <c r="H16" i="1"/>
  <c r="I16" i="1" s="1"/>
  <c r="R16" i="1"/>
  <c r="S16" i="1"/>
  <c r="U16" i="1"/>
  <c r="W16" i="1"/>
  <c r="X16" i="1"/>
  <c r="AA16" i="1"/>
  <c r="Y16" i="1" s="1"/>
  <c r="Z16" i="1" s="1"/>
  <c r="A17" i="1"/>
  <c r="B17" i="1"/>
  <c r="C17" i="1"/>
  <c r="G17" i="1"/>
  <c r="H17" i="1"/>
  <c r="I17" i="1" s="1"/>
  <c r="T17" i="1" s="1"/>
  <c r="R17" i="1"/>
  <c r="S17" i="1"/>
  <c r="U17" i="1"/>
  <c r="V17" i="1"/>
  <c r="W17" i="1"/>
  <c r="X17" i="1"/>
  <c r="AA17" i="1"/>
  <c r="Y17" i="1" s="1"/>
  <c r="Z17" i="1" s="1"/>
  <c r="A18" i="1"/>
  <c r="B18" i="1"/>
  <c r="C18" i="1"/>
  <c r="G18" i="1"/>
  <c r="H18" i="1"/>
  <c r="I18" i="1" s="1"/>
  <c r="R18" i="1"/>
  <c r="S18" i="1"/>
  <c r="U18" i="1"/>
  <c r="W18" i="1"/>
  <c r="X18" i="1"/>
  <c r="AA18" i="1"/>
  <c r="Y18" i="1" s="1"/>
  <c r="Z18" i="1" s="1"/>
  <c r="A19" i="1"/>
  <c r="B19" i="1"/>
  <c r="C19" i="1"/>
  <c r="G19" i="1"/>
  <c r="H19" i="1"/>
  <c r="I19" i="1" s="1"/>
  <c r="T19" i="1" s="1"/>
  <c r="R19" i="1"/>
  <c r="S19" i="1"/>
  <c r="U19" i="1"/>
  <c r="V19" i="1"/>
  <c r="W19" i="1"/>
  <c r="X19" i="1"/>
  <c r="AA19" i="1"/>
  <c r="Y19" i="1" s="1"/>
  <c r="Z19" i="1" s="1"/>
  <c r="A20" i="1"/>
  <c r="B20" i="1"/>
  <c r="C20" i="1"/>
  <c r="G20" i="1"/>
  <c r="H20" i="1"/>
  <c r="I20" i="1" s="1"/>
  <c r="R20" i="1"/>
  <c r="S20" i="1"/>
  <c r="U20" i="1"/>
  <c r="W20" i="1"/>
  <c r="X20" i="1"/>
  <c r="AA20" i="1"/>
  <c r="Y20" i="1" s="1"/>
  <c r="Z20" i="1" s="1"/>
  <c r="A21" i="1"/>
  <c r="B21" i="1"/>
  <c r="C21" i="1"/>
  <c r="G21" i="1"/>
  <c r="H21" i="1"/>
  <c r="I21" i="1" s="1"/>
  <c r="T21" i="1" s="1"/>
  <c r="R21" i="1"/>
  <c r="S21" i="1"/>
  <c r="U21" i="1"/>
  <c r="W21" i="1"/>
  <c r="X21" i="1"/>
  <c r="AA21" i="1"/>
  <c r="Y21" i="1" s="1"/>
  <c r="Z21" i="1" s="1"/>
  <c r="A22" i="1"/>
  <c r="B22" i="1"/>
  <c r="C22" i="1"/>
  <c r="G22" i="1"/>
  <c r="H22" i="1"/>
  <c r="I22" i="1" s="1"/>
  <c r="R22" i="1"/>
  <c r="S22" i="1"/>
  <c r="U22" i="1"/>
  <c r="W22" i="1"/>
  <c r="X22" i="1"/>
  <c r="AA22" i="1"/>
  <c r="Y22" i="1" s="1"/>
  <c r="Z22" i="1" s="1"/>
  <c r="A23" i="1"/>
  <c r="B23" i="1"/>
  <c r="C23" i="1"/>
  <c r="G23" i="1"/>
  <c r="H23" i="1"/>
  <c r="I23" i="1" s="1"/>
  <c r="T23" i="1" s="1"/>
  <c r="R23" i="1"/>
  <c r="S23" i="1"/>
  <c r="U23" i="1"/>
  <c r="W23" i="1"/>
  <c r="X23" i="1"/>
  <c r="AA23" i="1"/>
  <c r="Y23" i="1" s="1"/>
  <c r="Z23" i="1" s="1"/>
  <c r="A24" i="1"/>
  <c r="B24" i="1"/>
  <c r="C24" i="1"/>
  <c r="G24" i="1"/>
  <c r="H24" i="1"/>
  <c r="I24" i="1" s="1"/>
  <c r="T24" i="1" s="1"/>
  <c r="R24" i="1"/>
  <c r="S24" i="1"/>
  <c r="U24" i="1"/>
  <c r="V24" i="1"/>
  <c r="W24" i="1"/>
  <c r="X24" i="1"/>
  <c r="AA24" i="1"/>
  <c r="Y24" i="1" s="1"/>
  <c r="Z24" i="1" s="1"/>
  <c r="A25" i="1"/>
  <c r="B25" i="1"/>
  <c r="C25" i="1"/>
  <c r="G25" i="1"/>
  <c r="H25" i="1"/>
  <c r="I25" i="1" s="1"/>
  <c r="T25" i="1" s="1"/>
  <c r="R25" i="1"/>
  <c r="S25" i="1"/>
  <c r="U25" i="1"/>
  <c r="V25" i="1"/>
  <c r="W25" i="1"/>
  <c r="X25" i="1"/>
  <c r="AA25" i="1"/>
  <c r="Y25" i="1" s="1"/>
  <c r="Z25" i="1" s="1"/>
  <c r="A26" i="1"/>
  <c r="B26" i="1"/>
  <c r="C26" i="1"/>
  <c r="G26" i="1"/>
  <c r="H26" i="1"/>
  <c r="I26" i="1" s="1"/>
  <c r="T26" i="1" s="1"/>
  <c r="R26" i="1"/>
  <c r="S26" i="1"/>
  <c r="U26" i="1"/>
  <c r="W26" i="1"/>
  <c r="X26" i="1"/>
  <c r="AA26" i="1"/>
  <c r="Y26" i="1" s="1"/>
  <c r="Z26" i="1" s="1"/>
  <c r="A27" i="1"/>
  <c r="B27" i="1"/>
  <c r="C27" i="1"/>
  <c r="G27" i="1"/>
  <c r="H27" i="1"/>
  <c r="I27" i="1" s="1"/>
  <c r="T27" i="1" s="1"/>
  <c r="R27" i="1"/>
  <c r="S27" i="1"/>
  <c r="U27" i="1"/>
  <c r="V27" i="1"/>
  <c r="W27" i="1"/>
  <c r="X27" i="1"/>
  <c r="AA27" i="1"/>
  <c r="Y27" i="1" s="1"/>
  <c r="Z27" i="1" s="1"/>
  <c r="A28" i="1"/>
  <c r="B28" i="1"/>
  <c r="C28" i="1"/>
  <c r="G28" i="1"/>
  <c r="H28" i="1"/>
  <c r="I28" i="1" s="1"/>
  <c r="T28" i="1" s="1"/>
  <c r="R28" i="1"/>
  <c r="S28" i="1"/>
  <c r="U28" i="1"/>
  <c r="V28" i="1"/>
  <c r="W28" i="1"/>
  <c r="X28" i="1"/>
  <c r="AA28" i="1"/>
  <c r="Y28" i="1" s="1"/>
  <c r="Z28" i="1" s="1"/>
  <c r="A29" i="1"/>
  <c r="B29" i="1"/>
  <c r="C29" i="1"/>
  <c r="G29" i="1"/>
  <c r="H29" i="1"/>
  <c r="I29" i="1" s="1"/>
  <c r="T29" i="1" s="1"/>
  <c r="R29" i="1"/>
  <c r="S29" i="1"/>
  <c r="U29" i="1"/>
  <c r="V29" i="1"/>
  <c r="W29" i="1"/>
  <c r="X29" i="1"/>
  <c r="AA29" i="1"/>
  <c r="Y29" i="1" s="1"/>
  <c r="Z29" i="1" s="1"/>
  <c r="A30" i="1"/>
  <c r="B30" i="1"/>
  <c r="C30" i="1"/>
  <c r="G30" i="1"/>
  <c r="H30" i="1"/>
  <c r="I30" i="1" s="1"/>
  <c r="T30" i="1" s="1"/>
  <c r="R30" i="1"/>
  <c r="S30" i="1"/>
  <c r="U30" i="1"/>
  <c r="V30" i="1"/>
  <c r="W30" i="1"/>
  <c r="X30" i="1"/>
  <c r="AA30" i="1"/>
  <c r="Y30" i="1" s="1"/>
  <c r="Z30" i="1" s="1"/>
  <c r="A31" i="1"/>
  <c r="B31" i="1"/>
  <c r="C31" i="1"/>
  <c r="G31" i="1"/>
  <c r="H31" i="1"/>
  <c r="I31" i="1" s="1"/>
  <c r="T31" i="1" s="1"/>
  <c r="R31" i="1"/>
  <c r="S31" i="1"/>
  <c r="U31" i="1"/>
  <c r="V31" i="1"/>
  <c r="W31" i="1"/>
  <c r="X31" i="1"/>
  <c r="AA31" i="1"/>
  <c r="Y31" i="1" s="1"/>
  <c r="Z31" i="1" s="1"/>
  <c r="A32" i="1"/>
  <c r="B32" i="1"/>
  <c r="C32" i="1"/>
  <c r="G32" i="1"/>
  <c r="H32" i="1"/>
  <c r="I32" i="1" s="1"/>
  <c r="T32" i="1" s="1"/>
  <c r="R32" i="1"/>
  <c r="S32" i="1"/>
  <c r="U32" i="1"/>
  <c r="W32" i="1"/>
  <c r="X32" i="1"/>
  <c r="AA32" i="1"/>
  <c r="Y32" i="1" s="1"/>
  <c r="Z32" i="1" s="1"/>
  <c r="A33" i="1"/>
  <c r="B33" i="1"/>
  <c r="C33" i="1"/>
  <c r="G33" i="1"/>
  <c r="H33" i="1"/>
  <c r="I33" i="1" s="1"/>
  <c r="T33" i="1" s="1"/>
  <c r="R33" i="1"/>
  <c r="S33" i="1"/>
  <c r="U33" i="1"/>
  <c r="W33" i="1"/>
  <c r="X33" i="1"/>
  <c r="AA33" i="1"/>
  <c r="Y33" i="1" s="1"/>
  <c r="Z33" i="1" s="1"/>
  <c r="A34" i="1"/>
  <c r="B34" i="1"/>
  <c r="C34" i="1"/>
  <c r="G34" i="1"/>
  <c r="H34" i="1"/>
  <c r="I34" i="1" s="1"/>
  <c r="T34" i="1" s="1"/>
  <c r="R34" i="1"/>
  <c r="S34" i="1"/>
  <c r="U34" i="1"/>
  <c r="V34" i="1"/>
  <c r="W34" i="1"/>
  <c r="X34" i="1"/>
  <c r="AA34" i="1"/>
  <c r="Y34" i="1" s="1"/>
  <c r="Z34" i="1" s="1"/>
  <c r="A35" i="1"/>
  <c r="B35" i="1"/>
  <c r="C35" i="1"/>
  <c r="G35" i="1"/>
  <c r="H35" i="1"/>
  <c r="I35" i="1" s="1"/>
  <c r="T35" i="1" s="1"/>
  <c r="R35" i="1"/>
  <c r="S35" i="1"/>
  <c r="U35" i="1"/>
  <c r="V35" i="1"/>
  <c r="W35" i="1"/>
  <c r="X35" i="1"/>
  <c r="AA35" i="1"/>
  <c r="Y35" i="1" s="1"/>
  <c r="Z35" i="1" s="1"/>
  <c r="A36" i="1"/>
  <c r="B36" i="1"/>
  <c r="C36" i="1"/>
  <c r="G36" i="1"/>
  <c r="H36" i="1"/>
  <c r="I36" i="1" s="1"/>
  <c r="T36" i="1" s="1"/>
  <c r="R36" i="1"/>
  <c r="S36" i="1"/>
  <c r="U36" i="1"/>
  <c r="V36" i="1"/>
  <c r="W36" i="1"/>
  <c r="X36" i="1"/>
  <c r="AA36" i="1"/>
  <c r="Y36" i="1" s="1"/>
  <c r="Z36" i="1" s="1"/>
  <c r="A37" i="1"/>
  <c r="B37" i="1"/>
  <c r="C37" i="1"/>
  <c r="G37" i="1"/>
  <c r="H37" i="1"/>
  <c r="I37" i="1" s="1"/>
  <c r="T37" i="1" s="1"/>
  <c r="R37" i="1"/>
  <c r="S37" i="1"/>
  <c r="U37" i="1"/>
  <c r="V37" i="1"/>
  <c r="W37" i="1"/>
  <c r="X37" i="1"/>
  <c r="AA37" i="1"/>
  <c r="Y37" i="1" s="1"/>
  <c r="Z37" i="1" s="1"/>
  <c r="A38" i="1"/>
  <c r="B38" i="1"/>
  <c r="C38" i="1"/>
  <c r="G38" i="1"/>
  <c r="H38" i="1"/>
  <c r="I38" i="1" s="1"/>
  <c r="T38" i="1" s="1"/>
  <c r="R38" i="1"/>
  <c r="S38" i="1"/>
  <c r="U38" i="1"/>
  <c r="W38" i="1"/>
  <c r="X38" i="1"/>
  <c r="AA38" i="1"/>
  <c r="Y38" i="1" s="1"/>
  <c r="Z38" i="1" s="1"/>
  <c r="A39" i="1"/>
  <c r="B39" i="1"/>
  <c r="C39" i="1"/>
  <c r="G39" i="1"/>
  <c r="H39" i="1"/>
  <c r="I39" i="1" s="1"/>
  <c r="T39" i="1" s="1"/>
  <c r="R39" i="1"/>
  <c r="S39" i="1"/>
  <c r="U39" i="1"/>
  <c r="W39" i="1"/>
  <c r="X39" i="1"/>
  <c r="AA39" i="1"/>
  <c r="Y39" i="1" s="1"/>
  <c r="Z39" i="1" s="1"/>
  <c r="A40" i="1"/>
  <c r="B40" i="1"/>
  <c r="C40" i="1"/>
  <c r="G40" i="1"/>
  <c r="H40" i="1"/>
  <c r="I40" i="1" s="1"/>
  <c r="T40" i="1" s="1"/>
  <c r="R40" i="1"/>
  <c r="S40" i="1"/>
  <c r="U40" i="1"/>
  <c r="W40" i="1"/>
  <c r="X40" i="1"/>
  <c r="AA40" i="1"/>
  <c r="Y40" i="1" s="1"/>
  <c r="Z40" i="1" s="1"/>
  <c r="A41" i="1"/>
  <c r="B41" i="1"/>
  <c r="C41" i="1"/>
  <c r="G41" i="1"/>
  <c r="H41" i="1"/>
  <c r="I41" i="1" s="1"/>
  <c r="T41" i="1" s="1"/>
  <c r="R41" i="1"/>
  <c r="S41" i="1"/>
  <c r="U41" i="1"/>
  <c r="V41" i="1"/>
  <c r="W41" i="1"/>
  <c r="X41" i="1"/>
  <c r="AA41" i="1"/>
  <c r="Y41" i="1" s="1"/>
  <c r="Z41" i="1" s="1"/>
  <c r="A42" i="1"/>
  <c r="B42" i="1"/>
  <c r="C42" i="1"/>
  <c r="G42" i="1"/>
  <c r="H42" i="1"/>
  <c r="I42" i="1" s="1"/>
  <c r="T42" i="1" s="1"/>
  <c r="R42" i="1"/>
  <c r="S42" i="1"/>
  <c r="U42" i="1"/>
  <c r="W42" i="1"/>
  <c r="X42" i="1"/>
  <c r="AA42" i="1"/>
  <c r="Y42" i="1" s="1"/>
  <c r="Z42" i="1" s="1"/>
  <c r="A43" i="1"/>
  <c r="B43" i="1"/>
  <c r="C43" i="1"/>
  <c r="G43" i="1"/>
  <c r="H43" i="1"/>
  <c r="I43" i="1" s="1"/>
  <c r="T43" i="1" s="1"/>
  <c r="R43" i="1"/>
  <c r="S43" i="1"/>
  <c r="U43" i="1"/>
  <c r="V43" i="1"/>
  <c r="W43" i="1"/>
  <c r="X43" i="1"/>
  <c r="AA43" i="1"/>
  <c r="Y43" i="1" s="1"/>
  <c r="Z43" i="1" s="1"/>
  <c r="A44" i="1"/>
  <c r="B44" i="1"/>
  <c r="C44" i="1"/>
  <c r="G44" i="1"/>
  <c r="H44" i="1"/>
  <c r="I44" i="1" s="1"/>
  <c r="T44" i="1" s="1"/>
  <c r="R44" i="1"/>
  <c r="S44" i="1"/>
  <c r="U44" i="1"/>
  <c r="V44" i="1"/>
  <c r="W44" i="1"/>
  <c r="X44" i="1"/>
  <c r="AA44" i="1"/>
  <c r="Y44" i="1" s="1"/>
  <c r="Z44" i="1" s="1"/>
  <c r="A45" i="1"/>
  <c r="B45" i="1"/>
  <c r="C45" i="1"/>
  <c r="G45" i="1"/>
  <c r="H45" i="1"/>
  <c r="I45" i="1" s="1"/>
  <c r="T45" i="1" s="1"/>
  <c r="R45" i="1"/>
  <c r="S45" i="1"/>
  <c r="U45" i="1"/>
  <c r="V45" i="1"/>
  <c r="W45" i="1"/>
  <c r="X45" i="1"/>
  <c r="AA45" i="1"/>
  <c r="Y45" i="1" s="1"/>
  <c r="Z45" i="1" s="1"/>
  <c r="A46" i="1"/>
  <c r="B46" i="1"/>
  <c r="C46" i="1"/>
  <c r="G46" i="1"/>
  <c r="H46" i="1"/>
  <c r="I46" i="1" s="1"/>
  <c r="T46" i="1" s="1"/>
  <c r="R46" i="1"/>
  <c r="S46" i="1"/>
  <c r="U46" i="1"/>
  <c r="W46" i="1"/>
  <c r="X46" i="1"/>
  <c r="AA46" i="1"/>
  <c r="Y46" i="1" s="1"/>
  <c r="Z46" i="1" s="1"/>
  <c r="A47" i="1"/>
  <c r="B47" i="1"/>
  <c r="C47" i="1"/>
  <c r="G47" i="1"/>
  <c r="H47" i="1"/>
  <c r="I47" i="1" s="1"/>
  <c r="T47" i="1" s="1"/>
  <c r="R47" i="1"/>
  <c r="S47" i="1"/>
  <c r="U47" i="1"/>
  <c r="W47" i="1"/>
  <c r="X47" i="1"/>
  <c r="AA47" i="1"/>
  <c r="Y47" i="1" s="1"/>
  <c r="Z47" i="1" s="1"/>
  <c r="A48" i="1"/>
  <c r="B48" i="1"/>
  <c r="C48" i="1"/>
  <c r="G48" i="1"/>
  <c r="H48" i="1"/>
  <c r="I48" i="1" s="1"/>
  <c r="T48" i="1" s="1"/>
  <c r="R48" i="1"/>
  <c r="S48" i="1"/>
  <c r="U48" i="1"/>
  <c r="W48" i="1"/>
  <c r="X48" i="1"/>
  <c r="AA48" i="1"/>
  <c r="Y48" i="1" s="1"/>
  <c r="Z48" i="1" s="1"/>
  <c r="A49" i="1"/>
  <c r="B49" i="1"/>
  <c r="C49" i="1"/>
  <c r="G49" i="1"/>
  <c r="H49" i="1"/>
  <c r="I49" i="1" s="1"/>
  <c r="T49" i="1" s="1"/>
  <c r="R49" i="1"/>
  <c r="S49" i="1"/>
  <c r="U49" i="1"/>
  <c r="W49" i="1"/>
  <c r="X49" i="1"/>
  <c r="AA49" i="1"/>
  <c r="Y49" i="1" s="1"/>
  <c r="Z49" i="1" s="1"/>
  <c r="A50" i="1"/>
  <c r="B50" i="1"/>
  <c r="C50" i="1"/>
  <c r="G50" i="1"/>
  <c r="H50" i="1"/>
  <c r="I50" i="1" s="1"/>
  <c r="T50" i="1" s="1"/>
  <c r="R50" i="1"/>
  <c r="S50" i="1"/>
  <c r="U50" i="1"/>
  <c r="W50" i="1"/>
  <c r="X50" i="1"/>
  <c r="AA50" i="1"/>
  <c r="Y50" i="1" s="1"/>
  <c r="Z50" i="1" s="1"/>
  <c r="G2" i="1"/>
  <c r="R2" i="1"/>
  <c r="H2" i="1"/>
  <c r="I2" i="1" s="1"/>
  <c r="T2" i="1" s="1"/>
  <c r="X2" i="1"/>
  <c r="U2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V7" i="1" l="1"/>
  <c r="V42" i="1"/>
  <c r="V26" i="1"/>
  <c r="V39" i="1"/>
  <c r="V33" i="1"/>
  <c r="V32" i="1"/>
  <c r="V21" i="1"/>
  <c r="V23" i="1"/>
  <c r="V40" i="1"/>
  <c r="L4" i="1"/>
  <c r="J4" i="1" s="1"/>
  <c r="K4" i="1" s="1"/>
  <c r="B23" i="2" s="1"/>
  <c r="V38" i="1"/>
  <c r="L52" i="1"/>
  <c r="J52" i="1" s="1"/>
  <c r="O52" i="1" s="1"/>
  <c r="L20" i="1"/>
  <c r="J20" i="1" s="1"/>
  <c r="K20" i="1" s="1"/>
  <c r="B39" i="2" s="1"/>
  <c r="L53" i="1"/>
  <c r="J53" i="1" s="1"/>
  <c r="O53" i="1" s="1"/>
  <c r="L66" i="1"/>
  <c r="J66" i="1" s="1"/>
  <c r="O66" i="1" s="1"/>
  <c r="L12" i="1"/>
  <c r="J12" i="1" s="1"/>
  <c r="O12" i="1" s="1"/>
  <c r="T12" i="1"/>
  <c r="V12" i="1"/>
  <c r="T20" i="1"/>
  <c r="V20" i="1"/>
  <c r="L58" i="1"/>
  <c r="J58" i="1" s="1"/>
  <c r="O58" i="1" s="1"/>
  <c r="L18" i="1"/>
  <c r="J18" i="1" s="1"/>
  <c r="O18" i="1" s="1"/>
  <c r="L16" i="1"/>
  <c r="J16" i="1" s="1"/>
  <c r="O16" i="1" s="1"/>
  <c r="L10" i="1"/>
  <c r="J10" i="1" s="1"/>
  <c r="O10" i="1" s="1"/>
  <c r="T16" i="1"/>
  <c r="V16" i="1"/>
  <c r="T4" i="1"/>
  <c r="V4" i="1"/>
  <c r="L70" i="1"/>
  <c r="J70" i="1" s="1"/>
  <c r="O70" i="1" s="1"/>
  <c r="L62" i="1"/>
  <c r="J62" i="1" s="1"/>
  <c r="O62" i="1" s="1"/>
  <c r="L54" i="1"/>
  <c r="J54" i="1" s="1"/>
  <c r="O54" i="1" s="1"/>
  <c r="L22" i="1"/>
  <c r="J22" i="1" s="1"/>
  <c r="O22" i="1" s="1"/>
  <c r="L14" i="1"/>
  <c r="J14" i="1" s="1"/>
  <c r="O14" i="1" s="1"/>
  <c r="V8" i="1"/>
  <c r="L8" i="1"/>
  <c r="J8" i="1" s="1"/>
  <c r="O8" i="1" s="1"/>
  <c r="L6" i="1"/>
  <c r="J6" i="1" s="1"/>
  <c r="O6" i="1" s="1"/>
  <c r="T22" i="1"/>
  <c r="V22" i="1"/>
  <c r="T14" i="1"/>
  <c r="V14" i="1"/>
  <c r="T6" i="1"/>
  <c r="V6" i="1"/>
  <c r="T18" i="1"/>
  <c r="V18" i="1"/>
  <c r="T10" i="1"/>
  <c r="V10" i="1"/>
  <c r="V49" i="1"/>
  <c r="L49" i="1"/>
  <c r="J49" i="1" s="1"/>
  <c r="O49" i="1" s="1"/>
  <c r="V47" i="1"/>
  <c r="L47" i="1"/>
  <c r="J47" i="1" s="1"/>
  <c r="O47" i="1" s="1"/>
  <c r="L69" i="1"/>
  <c r="J69" i="1" s="1"/>
  <c r="O69" i="1" s="1"/>
  <c r="L68" i="1"/>
  <c r="J68" i="1" s="1"/>
  <c r="O68" i="1" s="1"/>
  <c r="L65" i="1"/>
  <c r="J65" i="1" s="1"/>
  <c r="O65" i="1" s="1"/>
  <c r="L64" i="1"/>
  <c r="J64" i="1" s="1"/>
  <c r="O64" i="1" s="1"/>
  <c r="L61" i="1"/>
  <c r="J61" i="1" s="1"/>
  <c r="O61" i="1" s="1"/>
  <c r="L60" i="1"/>
  <c r="J60" i="1" s="1"/>
  <c r="O60" i="1" s="1"/>
  <c r="L57" i="1"/>
  <c r="J57" i="1" s="1"/>
  <c r="O57" i="1" s="1"/>
  <c r="L56" i="1"/>
  <c r="J56" i="1" s="1"/>
  <c r="O56" i="1" s="1"/>
  <c r="V50" i="1"/>
  <c r="L50" i="1"/>
  <c r="J50" i="1" s="1"/>
  <c r="O50" i="1" s="1"/>
  <c r="V48" i="1"/>
  <c r="L48" i="1"/>
  <c r="J48" i="1" s="1"/>
  <c r="O48" i="1" s="1"/>
  <c r="V46" i="1"/>
  <c r="L46" i="1"/>
  <c r="J46" i="1" s="1"/>
  <c r="O46" i="1" s="1"/>
  <c r="F49" i="1"/>
  <c r="D49" i="1" s="1"/>
  <c r="L45" i="1"/>
  <c r="J45" i="1" s="1"/>
  <c r="K45" i="1" s="1"/>
  <c r="B64" i="2" s="1"/>
  <c r="L44" i="1"/>
  <c r="J44" i="1" s="1"/>
  <c r="O44" i="1" s="1"/>
  <c r="L43" i="1"/>
  <c r="J43" i="1" s="1"/>
  <c r="O43" i="1" s="1"/>
  <c r="L42" i="1"/>
  <c r="J42" i="1" s="1"/>
  <c r="O42" i="1" s="1"/>
  <c r="L41" i="1"/>
  <c r="J41" i="1" s="1"/>
  <c r="K41" i="1" s="1"/>
  <c r="B60" i="2" s="1"/>
  <c r="L40" i="1"/>
  <c r="J40" i="1" s="1"/>
  <c r="O40" i="1" s="1"/>
  <c r="L39" i="1"/>
  <c r="J39" i="1" s="1"/>
  <c r="O39" i="1" s="1"/>
  <c r="L38" i="1"/>
  <c r="J38" i="1" s="1"/>
  <c r="O38" i="1" s="1"/>
  <c r="L37" i="1"/>
  <c r="J37" i="1" s="1"/>
  <c r="K37" i="1" s="1"/>
  <c r="B56" i="2" s="1"/>
  <c r="L36" i="1"/>
  <c r="J36" i="1" s="1"/>
  <c r="O36" i="1" s="1"/>
  <c r="L35" i="1"/>
  <c r="J35" i="1" s="1"/>
  <c r="O35" i="1" s="1"/>
  <c r="L34" i="1"/>
  <c r="J34" i="1" s="1"/>
  <c r="O34" i="1" s="1"/>
  <c r="L33" i="1"/>
  <c r="J33" i="1" s="1"/>
  <c r="O33" i="1" s="1"/>
  <c r="L32" i="1"/>
  <c r="J32" i="1" s="1"/>
  <c r="O32" i="1" s="1"/>
  <c r="L31" i="1"/>
  <c r="J31" i="1" s="1"/>
  <c r="O31" i="1" s="1"/>
  <c r="L30" i="1"/>
  <c r="J30" i="1" s="1"/>
  <c r="O30" i="1" s="1"/>
  <c r="L29" i="1"/>
  <c r="J29" i="1" s="1"/>
  <c r="O29" i="1" s="1"/>
  <c r="L28" i="1"/>
  <c r="J28" i="1" s="1"/>
  <c r="O28" i="1" s="1"/>
  <c r="L27" i="1"/>
  <c r="J27" i="1" s="1"/>
  <c r="O27" i="1" s="1"/>
  <c r="L26" i="1"/>
  <c r="J26" i="1" s="1"/>
  <c r="O26" i="1" s="1"/>
  <c r="L25" i="1"/>
  <c r="J25" i="1" s="1"/>
  <c r="O25" i="1" s="1"/>
  <c r="L24" i="1"/>
  <c r="J24" i="1" s="1"/>
  <c r="O24" i="1" s="1"/>
  <c r="L23" i="1"/>
  <c r="J23" i="1" s="1"/>
  <c r="O23" i="1" s="1"/>
  <c r="L21" i="1"/>
  <c r="J21" i="1" s="1"/>
  <c r="K21" i="1" s="1"/>
  <c r="B40" i="2" s="1"/>
  <c r="L19" i="1"/>
  <c r="J19" i="1" s="1"/>
  <c r="O19" i="1" s="1"/>
  <c r="L17" i="1"/>
  <c r="J17" i="1" s="1"/>
  <c r="O17" i="1" s="1"/>
  <c r="L15" i="1"/>
  <c r="J15" i="1" s="1"/>
  <c r="O15" i="1" s="1"/>
  <c r="L13" i="1"/>
  <c r="J13" i="1" s="1"/>
  <c r="K13" i="1" s="1"/>
  <c r="B32" i="2" s="1"/>
  <c r="L11" i="1"/>
  <c r="J11" i="1" s="1"/>
  <c r="O11" i="1" s="1"/>
  <c r="L9" i="1"/>
  <c r="J9" i="1" s="1"/>
  <c r="O9" i="1" s="1"/>
  <c r="L7" i="1"/>
  <c r="J7" i="1" s="1"/>
  <c r="O7" i="1" s="1"/>
  <c r="L5" i="1"/>
  <c r="J5" i="1" s="1"/>
  <c r="K5" i="1" s="1"/>
  <c r="B24" i="2" s="1"/>
  <c r="V3" i="1"/>
  <c r="L3" i="1"/>
  <c r="J3" i="1" s="1"/>
  <c r="K3" i="1" s="1"/>
  <c r="B22" i="2" s="1"/>
  <c r="L71" i="1"/>
  <c r="J71" i="1" s="1"/>
  <c r="O71" i="1" s="1"/>
  <c r="L67" i="1"/>
  <c r="J67" i="1" s="1"/>
  <c r="O67" i="1" s="1"/>
  <c r="L63" i="1"/>
  <c r="J63" i="1" s="1"/>
  <c r="O63" i="1" s="1"/>
  <c r="L59" i="1"/>
  <c r="J59" i="1" s="1"/>
  <c r="O59" i="1" s="1"/>
  <c r="L55" i="1"/>
  <c r="J55" i="1" s="1"/>
  <c r="O55" i="1" s="1"/>
  <c r="L51" i="1"/>
  <c r="J51" i="1" s="1"/>
  <c r="O51" i="1" s="1"/>
  <c r="F50" i="1"/>
  <c r="D50" i="1" s="1"/>
  <c r="F48" i="1"/>
  <c r="D48" i="1" s="1"/>
  <c r="F46" i="1"/>
  <c r="D46" i="1" s="1"/>
  <c r="F21" i="1"/>
  <c r="D21" i="1" s="1"/>
  <c r="F19" i="1"/>
  <c r="D19" i="1" s="1"/>
  <c r="F17" i="1"/>
  <c r="D17" i="1" s="1"/>
  <c r="F15" i="1"/>
  <c r="D15" i="1" s="1"/>
  <c r="F13" i="1"/>
  <c r="D13" i="1" s="1"/>
  <c r="F11" i="1"/>
  <c r="D11" i="1" s="1"/>
  <c r="F9" i="1"/>
  <c r="D9" i="1" s="1"/>
  <c r="F7" i="1"/>
  <c r="D7" i="1" s="1"/>
  <c r="F5" i="1"/>
  <c r="D5" i="1" s="1"/>
  <c r="F3" i="1"/>
  <c r="D3" i="1" s="1"/>
  <c r="F47" i="1"/>
  <c r="D47" i="1" s="1"/>
  <c r="F22" i="1"/>
  <c r="D22" i="1" s="1"/>
  <c r="F20" i="1"/>
  <c r="D20" i="1" s="1"/>
  <c r="F18" i="1"/>
  <c r="D18" i="1" s="1"/>
  <c r="F16" i="1"/>
  <c r="D16" i="1" s="1"/>
  <c r="F14" i="1"/>
  <c r="D14" i="1" s="1"/>
  <c r="F12" i="1"/>
  <c r="D12" i="1" s="1"/>
  <c r="F10" i="1"/>
  <c r="D10" i="1" s="1"/>
  <c r="F8" i="1"/>
  <c r="D8" i="1" s="1"/>
  <c r="F6" i="1"/>
  <c r="D6" i="1" s="1"/>
  <c r="F4" i="1"/>
  <c r="D4" i="1" s="1"/>
  <c r="K46" i="1"/>
  <c r="B65" i="2" s="1"/>
  <c r="K19" i="1"/>
  <c r="B38" i="2" s="1"/>
  <c r="K11" i="1"/>
  <c r="B30" i="2" s="1"/>
  <c r="E50" i="1"/>
  <c r="E48" i="1"/>
  <c r="E46" i="1"/>
  <c r="F44" i="1"/>
  <c r="D44" i="1" s="1"/>
  <c r="F42" i="1"/>
  <c r="D42" i="1" s="1"/>
  <c r="F40" i="1"/>
  <c r="D40" i="1" s="1"/>
  <c r="F38" i="1"/>
  <c r="D38" i="1" s="1"/>
  <c r="F36" i="1"/>
  <c r="D36" i="1" s="1"/>
  <c r="F34" i="1"/>
  <c r="D34" i="1" s="1"/>
  <c r="F32" i="1"/>
  <c r="D32" i="1" s="1"/>
  <c r="F30" i="1"/>
  <c r="D30" i="1" s="1"/>
  <c r="F29" i="1"/>
  <c r="D29" i="1" s="1"/>
  <c r="F28" i="1"/>
  <c r="D28" i="1" s="1"/>
  <c r="F27" i="1"/>
  <c r="D27" i="1" s="1"/>
  <c r="F26" i="1"/>
  <c r="D26" i="1" s="1"/>
  <c r="F25" i="1"/>
  <c r="D25" i="1" s="1"/>
  <c r="F24" i="1"/>
  <c r="D24" i="1" s="1"/>
  <c r="F23" i="1"/>
  <c r="D23" i="1" s="1"/>
  <c r="K18" i="1"/>
  <c r="B37" i="2" s="1"/>
  <c r="E49" i="1"/>
  <c r="E47" i="1"/>
  <c r="F45" i="1"/>
  <c r="D45" i="1" s="1"/>
  <c r="F43" i="1"/>
  <c r="D43" i="1" s="1"/>
  <c r="F41" i="1"/>
  <c r="D41" i="1" s="1"/>
  <c r="F39" i="1"/>
  <c r="D39" i="1" s="1"/>
  <c r="F37" i="1"/>
  <c r="D37" i="1" s="1"/>
  <c r="F35" i="1"/>
  <c r="D35" i="1" s="1"/>
  <c r="F33" i="1"/>
  <c r="D33" i="1" s="1"/>
  <c r="F31" i="1"/>
  <c r="D31" i="1" s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" i="1"/>
  <c r="D2" i="1" s="1"/>
  <c r="L2" i="1"/>
  <c r="J2" i="1" s="1"/>
  <c r="O2" i="1" s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W51" i="1"/>
  <c r="W52" i="1"/>
  <c r="K52" i="1" s="1"/>
  <c r="B71" i="2" s="1"/>
  <c r="W53" i="1"/>
  <c r="W54" i="1"/>
  <c r="K54" i="1" s="1"/>
  <c r="B73" i="2" s="1"/>
  <c r="W55" i="1"/>
  <c r="W56" i="1"/>
  <c r="K56" i="1" s="1"/>
  <c r="B75" i="2" s="1"/>
  <c r="W57" i="1"/>
  <c r="W58" i="1"/>
  <c r="K58" i="1" s="1"/>
  <c r="B77" i="2" s="1"/>
  <c r="W59" i="1"/>
  <c r="W60" i="1"/>
  <c r="K60" i="1" s="1"/>
  <c r="B79" i="2" s="1"/>
  <c r="W61" i="1"/>
  <c r="W62" i="1"/>
  <c r="K62" i="1" s="1"/>
  <c r="B81" i="2" s="1"/>
  <c r="W63" i="1"/>
  <c r="W64" i="1"/>
  <c r="K64" i="1" s="1"/>
  <c r="B83" i="2" s="1"/>
  <c r="W65" i="1"/>
  <c r="W66" i="1"/>
  <c r="W67" i="1"/>
  <c r="W68" i="1"/>
  <c r="K68" i="1" s="1"/>
  <c r="B87" i="2" s="1"/>
  <c r="W69" i="1"/>
  <c r="W70" i="1"/>
  <c r="K70" i="1" s="1"/>
  <c r="B89" i="2" s="1"/>
  <c r="W71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AA71" i="1"/>
  <c r="Z71" i="1" s="1"/>
  <c r="X71" i="1"/>
  <c r="AA70" i="1"/>
  <c r="Z70" i="1" s="1"/>
  <c r="X70" i="1"/>
  <c r="AA69" i="1"/>
  <c r="Z69" i="1" s="1"/>
  <c r="X69" i="1"/>
  <c r="AA68" i="1"/>
  <c r="Z68" i="1" s="1"/>
  <c r="X68" i="1"/>
  <c r="AA67" i="1"/>
  <c r="Z67" i="1" s="1"/>
  <c r="X67" i="1"/>
  <c r="AA66" i="1"/>
  <c r="Z66" i="1" s="1"/>
  <c r="X66" i="1"/>
  <c r="AA65" i="1"/>
  <c r="Z65" i="1" s="1"/>
  <c r="X65" i="1"/>
  <c r="AA64" i="1"/>
  <c r="Z64" i="1" s="1"/>
  <c r="X64" i="1"/>
  <c r="AA63" i="1"/>
  <c r="Z63" i="1" s="1"/>
  <c r="X63" i="1"/>
  <c r="AA62" i="1"/>
  <c r="Z62" i="1" s="1"/>
  <c r="X62" i="1"/>
  <c r="AA61" i="1"/>
  <c r="Z61" i="1" s="1"/>
  <c r="X61" i="1"/>
  <c r="AA60" i="1"/>
  <c r="Z60" i="1" s="1"/>
  <c r="X60" i="1"/>
  <c r="AA59" i="1"/>
  <c r="Z59" i="1" s="1"/>
  <c r="X59" i="1"/>
  <c r="AA58" i="1"/>
  <c r="Z58" i="1" s="1"/>
  <c r="X58" i="1"/>
  <c r="AA57" i="1"/>
  <c r="Z57" i="1" s="1"/>
  <c r="X57" i="1"/>
  <c r="AA56" i="1"/>
  <c r="Z56" i="1" s="1"/>
  <c r="X56" i="1"/>
  <c r="AA55" i="1"/>
  <c r="Z55" i="1" s="1"/>
  <c r="X55" i="1"/>
  <c r="AA54" i="1"/>
  <c r="Z54" i="1" s="1"/>
  <c r="X54" i="1"/>
  <c r="AA53" i="1"/>
  <c r="Z53" i="1" s="1"/>
  <c r="X53" i="1"/>
  <c r="AA52" i="1"/>
  <c r="Z52" i="1" s="1"/>
  <c r="X52" i="1"/>
  <c r="AA51" i="1"/>
  <c r="Z51" i="1" s="1"/>
  <c r="X51" i="1"/>
  <c r="AA2" i="1"/>
  <c r="Y2" i="1" s="1"/>
  <c r="Z2" i="1" s="1"/>
  <c r="W2" i="1"/>
  <c r="K2" i="1" s="1"/>
  <c r="B21" i="2" s="1"/>
  <c r="S2" i="1"/>
  <c r="O4" i="1" l="1"/>
  <c r="K22" i="1"/>
  <c r="B41" i="2" s="1"/>
  <c r="K15" i="1"/>
  <c r="B34" i="2" s="1"/>
  <c r="K50" i="1"/>
  <c r="B69" i="2" s="1"/>
  <c r="K6" i="1"/>
  <c r="B25" i="2" s="1"/>
  <c r="K10" i="1"/>
  <c r="B29" i="2" s="1"/>
  <c r="K47" i="1"/>
  <c r="B66" i="2" s="1"/>
  <c r="O41" i="1"/>
  <c r="K41" i="2" s="1"/>
  <c r="O20" i="1"/>
  <c r="K66" i="1"/>
  <c r="B85" i="2" s="1"/>
  <c r="M4" i="1"/>
  <c r="K4" i="2"/>
  <c r="J4" i="2"/>
  <c r="M20" i="1"/>
  <c r="K20" i="2"/>
  <c r="J20" i="2"/>
  <c r="M55" i="1"/>
  <c r="K55" i="2"/>
  <c r="J55" i="2"/>
  <c r="M63" i="1"/>
  <c r="K63" i="2"/>
  <c r="J63" i="2"/>
  <c r="M71" i="1"/>
  <c r="K71" i="2"/>
  <c r="J71" i="2"/>
  <c r="M7" i="1"/>
  <c r="K7" i="2"/>
  <c r="J7" i="2"/>
  <c r="M11" i="1"/>
  <c r="K11" i="2"/>
  <c r="J11" i="2"/>
  <c r="M15" i="1"/>
  <c r="K15" i="2"/>
  <c r="J15" i="2"/>
  <c r="M19" i="1"/>
  <c r="K19" i="2"/>
  <c r="J19" i="2"/>
  <c r="M23" i="1"/>
  <c r="K23" i="2"/>
  <c r="J23" i="2"/>
  <c r="M25" i="1"/>
  <c r="K25" i="2"/>
  <c r="J25" i="2"/>
  <c r="M27" i="1"/>
  <c r="K27" i="2"/>
  <c r="J27" i="2"/>
  <c r="M29" i="1"/>
  <c r="K29" i="2"/>
  <c r="J29" i="2"/>
  <c r="M31" i="1"/>
  <c r="K31" i="2"/>
  <c r="J31" i="2"/>
  <c r="M33" i="1"/>
  <c r="K33" i="2"/>
  <c r="J33" i="2"/>
  <c r="M35" i="1"/>
  <c r="K35" i="2"/>
  <c r="J35" i="2"/>
  <c r="M39" i="1"/>
  <c r="K39" i="2"/>
  <c r="J39" i="2"/>
  <c r="M43" i="1"/>
  <c r="K43" i="2"/>
  <c r="J43" i="2"/>
  <c r="M46" i="1"/>
  <c r="K46" i="2"/>
  <c r="J46" i="2"/>
  <c r="M48" i="1"/>
  <c r="K48" i="2"/>
  <c r="J48" i="2"/>
  <c r="M50" i="1"/>
  <c r="K50" i="2"/>
  <c r="J50" i="2"/>
  <c r="M56" i="1"/>
  <c r="K56" i="2"/>
  <c r="J56" i="2"/>
  <c r="M60" i="1"/>
  <c r="K60" i="2"/>
  <c r="J60" i="2"/>
  <c r="M64" i="1"/>
  <c r="K64" i="2"/>
  <c r="J64" i="2"/>
  <c r="M68" i="1"/>
  <c r="K68" i="2"/>
  <c r="J68" i="2"/>
  <c r="M47" i="1"/>
  <c r="K47" i="2"/>
  <c r="J47" i="2"/>
  <c r="M49" i="1"/>
  <c r="K49" i="2"/>
  <c r="J49" i="2"/>
  <c r="M6" i="1"/>
  <c r="K6" i="2"/>
  <c r="J6" i="2"/>
  <c r="M22" i="1"/>
  <c r="K22" i="2"/>
  <c r="J22" i="2"/>
  <c r="M62" i="1"/>
  <c r="K62" i="2"/>
  <c r="J62" i="2"/>
  <c r="M10" i="1"/>
  <c r="K10" i="2"/>
  <c r="J10" i="2"/>
  <c r="M18" i="1"/>
  <c r="K18" i="2"/>
  <c r="J18" i="2"/>
  <c r="M12" i="1"/>
  <c r="K12" i="2"/>
  <c r="J12" i="2"/>
  <c r="M53" i="1"/>
  <c r="K53" i="2"/>
  <c r="J53" i="2"/>
  <c r="M52" i="1"/>
  <c r="K52" i="2"/>
  <c r="J52" i="2"/>
  <c r="M41" i="1"/>
  <c r="J41" i="2"/>
  <c r="M51" i="1"/>
  <c r="K51" i="2"/>
  <c r="J51" i="2"/>
  <c r="M59" i="1"/>
  <c r="K59" i="2"/>
  <c r="J59" i="2"/>
  <c r="M67" i="1"/>
  <c r="K67" i="2"/>
  <c r="J67" i="2"/>
  <c r="M9" i="1"/>
  <c r="K9" i="2"/>
  <c r="J9" i="2"/>
  <c r="M17" i="1"/>
  <c r="K17" i="2"/>
  <c r="J17" i="2"/>
  <c r="M24" i="1"/>
  <c r="K24" i="2"/>
  <c r="J24" i="2"/>
  <c r="M26" i="1"/>
  <c r="K26" i="2"/>
  <c r="J26" i="2"/>
  <c r="M28" i="1"/>
  <c r="K28" i="2"/>
  <c r="J28" i="2"/>
  <c r="M30" i="1"/>
  <c r="K30" i="2"/>
  <c r="J30" i="2"/>
  <c r="M32" i="1"/>
  <c r="K32" i="2"/>
  <c r="J32" i="2"/>
  <c r="M34" i="1"/>
  <c r="K34" i="2"/>
  <c r="J34" i="2"/>
  <c r="M36" i="1"/>
  <c r="K36" i="2"/>
  <c r="J36" i="2"/>
  <c r="M38" i="1"/>
  <c r="K38" i="2"/>
  <c r="J38" i="2"/>
  <c r="M40" i="1"/>
  <c r="K40" i="2"/>
  <c r="J40" i="2"/>
  <c r="M42" i="1"/>
  <c r="K42" i="2"/>
  <c r="J42" i="2"/>
  <c r="M44" i="1"/>
  <c r="K44" i="2"/>
  <c r="J44" i="2"/>
  <c r="M57" i="1"/>
  <c r="K57" i="2"/>
  <c r="J57" i="2"/>
  <c r="M61" i="1"/>
  <c r="K61" i="2"/>
  <c r="J61" i="2"/>
  <c r="M65" i="1"/>
  <c r="K65" i="2"/>
  <c r="J65" i="2"/>
  <c r="M69" i="1"/>
  <c r="K69" i="2"/>
  <c r="J69" i="2"/>
  <c r="M8" i="1"/>
  <c r="K8" i="2"/>
  <c r="J8" i="2"/>
  <c r="M14" i="1"/>
  <c r="K14" i="2"/>
  <c r="J14" i="2"/>
  <c r="M54" i="1"/>
  <c r="K54" i="2"/>
  <c r="J54" i="2"/>
  <c r="M70" i="1"/>
  <c r="K70" i="2"/>
  <c r="J70" i="2"/>
  <c r="M16" i="1"/>
  <c r="K16" i="2"/>
  <c r="J16" i="2"/>
  <c r="M58" i="1"/>
  <c r="K58" i="2"/>
  <c r="J58" i="2"/>
  <c r="M66" i="1"/>
  <c r="K66" i="2"/>
  <c r="J66" i="2"/>
  <c r="J2" i="2"/>
  <c r="K2" i="2"/>
  <c r="K7" i="1"/>
  <c r="B26" i="2" s="1"/>
  <c r="K42" i="1"/>
  <c r="B61" i="2" s="1"/>
  <c r="K38" i="1"/>
  <c r="B57" i="2" s="1"/>
  <c r="K16" i="1"/>
  <c r="B35" i="2" s="1"/>
  <c r="O5" i="1"/>
  <c r="K9" i="1"/>
  <c r="B28" i="2" s="1"/>
  <c r="O13" i="1"/>
  <c r="K17" i="1"/>
  <c r="B36" i="2" s="1"/>
  <c r="O21" i="1"/>
  <c r="K26" i="1"/>
  <c r="B45" i="2" s="1"/>
  <c r="K69" i="1"/>
  <c r="B88" i="2" s="1"/>
  <c r="K67" i="1"/>
  <c r="B86" i="2" s="1"/>
  <c r="K65" i="1"/>
  <c r="B84" i="2" s="1"/>
  <c r="K61" i="1"/>
  <c r="B80" i="2" s="1"/>
  <c r="K59" i="1"/>
  <c r="B78" i="2" s="1"/>
  <c r="K57" i="1"/>
  <c r="B76" i="2" s="1"/>
  <c r="K51" i="1"/>
  <c r="B70" i="2" s="1"/>
  <c r="K8" i="1"/>
  <c r="B27" i="2" s="1"/>
  <c r="K14" i="1"/>
  <c r="B33" i="2" s="1"/>
  <c r="K34" i="1"/>
  <c r="B53" i="2" s="1"/>
  <c r="E25" i="2"/>
  <c r="H22" i="2"/>
  <c r="E27" i="2"/>
  <c r="E26" i="2"/>
  <c r="E24" i="2"/>
  <c r="E22" i="2"/>
  <c r="E23" i="2"/>
  <c r="K12" i="1"/>
  <c r="K49" i="1"/>
  <c r="P49" i="1" s="1"/>
  <c r="K48" i="1"/>
  <c r="K39" i="1"/>
  <c r="O45" i="1"/>
  <c r="K35" i="1"/>
  <c r="K43" i="1"/>
  <c r="P70" i="1"/>
  <c r="P68" i="1"/>
  <c r="P66" i="1"/>
  <c r="P64" i="1"/>
  <c r="P62" i="1"/>
  <c r="P60" i="1"/>
  <c r="P58" i="1"/>
  <c r="P56" i="1"/>
  <c r="P54" i="1"/>
  <c r="P52" i="1"/>
  <c r="P6" i="1"/>
  <c r="P14" i="1"/>
  <c r="P18" i="1"/>
  <c r="P22" i="1"/>
  <c r="P11" i="1"/>
  <c r="P15" i="1"/>
  <c r="P19" i="1"/>
  <c r="P47" i="1"/>
  <c r="P46" i="1"/>
  <c r="P50" i="1"/>
  <c r="P34" i="1"/>
  <c r="P42" i="1"/>
  <c r="P37" i="1"/>
  <c r="P41" i="1"/>
  <c r="P45" i="1"/>
  <c r="P67" i="1"/>
  <c r="P61" i="1"/>
  <c r="P57" i="1"/>
  <c r="P8" i="1"/>
  <c r="P16" i="1"/>
  <c r="P9" i="1"/>
  <c r="P17" i="1"/>
  <c r="P26" i="1"/>
  <c r="P43" i="1"/>
  <c r="P3" i="1"/>
  <c r="P5" i="1"/>
  <c r="P13" i="1"/>
  <c r="P21" i="1"/>
  <c r="P20" i="1"/>
  <c r="P4" i="1"/>
  <c r="P2" i="1"/>
  <c r="O3" i="1"/>
  <c r="K30" i="1"/>
  <c r="B49" i="2" s="1"/>
  <c r="K24" i="1"/>
  <c r="B43" i="2" s="1"/>
  <c r="K28" i="1"/>
  <c r="B47" i="2" s="1"/>
  <c r="K32" i="1"/>
  <c r="B51" i="2" s="1"/>
  <c r="K36" i="1"/>
  <c r="B55" i="2" s="1"/>
  <c r="K40" i="1"/>
  <c r="B59" i="2" s="1"/>
  <c r="K44" i="1"/>
  <c r="B63" i="2" s="1"/>
  <c r="O37" i="1"/>
  <c r="K71" i="1"/>
  <c r="B90" i="2" s="1"/>
  <c r="K63" i="1"/>
  <c r="B82" i="2" s="1"/>
  <c r="K55" i="1"/>
  <c r="B74" i="2" s="1"/>
  <c r="K53" i="1"/>
  <c r="B72" i="2" s="1"/>
  <c r="K23" i="1"/>
  <c r="B42" i="2" s="1"/>
  <c r="K25" i="1"/>
  <c r="B44" i="2" s="1"/>
  <c r="K27" i="1"/>
  <c r="B46" i="2" s="1"/>
  <c r="K29" i="1"/>
  <c r="B48" i="2" s="1"/>
  <c r="K31" i="1"/>
  <c r="B50" i="2" s="1"/>
  <c r="K33" i="1"/>
  <c r="B52" i="2" s="1"/>
  <c r="M2" i="1"/>
  <c r="D71" i="1"/>
  <c r="D63" i="1"/>
  <c r="D55" i="1"/>
  <c r="D68" i="1"/>
  <c r="D60" i="1"/>
  <c r="D52" i="1"/>
  <c r="D67" i="1"/>
  <c r="D59" i="1"/>
  <c r="D69" i="1"/>
  <c r="D65" i="1"/>
  <c r="D61" i="1"/>
  <c r="D57" i="1"/>
  <c r="D53" i="1"/>
  <c r="D70" i="1"/>
  <c r="D66" i="1"/>
  <c r="D62" i="1"/>
  <c r="D58" i="1"/>
  <c r="D54" i="1"/>
  <c r="D64" i="1"/>
  <c r="D56" i="1"/>
  <c r="C2" i="1"/>
  <c r="A2" i="1"/>
  <c r="P59" i="1" l="1"/>
  <c r="P69" i="1"/>
  <c r="M69" i="2" s="1"/>
  <c r="P38" i="1"/>
  <c r="P10" i="1"/>
  <c r="L10" i="2" s="1"/>
  <c r="P51" i="1"/>
  <c r="P65" i="1"/>
  <c r="N65" i="1" s="1"/>
  <c r="P7" i="1"/>
  <c r="N4" i="1"/>
  <c r="M4" i="2"/>
  <c r="L4" i="2"/>
  <c r="N21" i="1"/>
  <c r="M21" i="2"/>
  <c r="L21" i="2"/>
  <c r="N5" i="1"/>
  <c r="M5" i="2"/>
  <c r="L5" i="2"/>
  <c r="N17" i="1"/>
  <c r="M17" i="2"/>
  <c r="L17" i="2"/>
  <c r="N16" i="1"/>
  <c r="M16" i="2"/>
  <c r="L16" i="2"/>
  <c r="N51" i="1"/>
  <c r="M51" i="2"/>
  <c r="L51" i="2"/>
  <c r="N59" i="1"/>
  <c r="M59" i="2"/>
  <c r="L59" i="2"/>
  <c r="M65" i="2"/>
  <c r="L69" i="2"/>
  <c r="N41" i="1"/>
  <c r="M41" i="2"/>
  <c r="L41" i="2"/>
  <c r="N38" i="1"/>
  <c r="M38" i="2"/>
  <c r="L38" i="2"/>
  <c r="N34" i="1"/>
  <c r="M34" i="2"/>
  <c r="L34" i="2"/>
  <c r="N46" i="1"/>
  <c r="M46" i="2"/>
  <c r="L46" i="2"/>
  <c r="N19" i="1"/>
  <c r="M19" i="2"/>
  <c r="L19" i="2"/>
  <c r="N11" i="1"/>
  <c r="M11" i="2"/>
  <c r="L11" i="2"/>
  <c r="N22" i="1"/>
  <c r="M22" i="2"/>
  <c r="L22" i="2"/>
  <c r="N14" i="1"/>
  <c r="M14" i="2"/>
  <c r="L14" i="2"/>
  <c r="N6" i="1"/>
  <c r="M6" i="2"/>
  <c r="L6" i="2"/>
  <c r="N54" i="1"/>
  <c r="M54" i="2"/>
  <c r="L54" i="2"/>
  <c r="N58" i="1"/>
  <c r="M58" i="2"/>
  <c r="L58" i="2"/>
  <c r="N62" i="1"/>
  <c r="M62" i="2"/>
  <c r="L62" i="2"/>
  <c r="N66" i="1"/>
  <c r="M66" i="2"/>
  <c r="L66" i="2"/>
  <c r="N70" i="1"/>
  <c r="M70" i="2"/>
  <c r="L70" i="2"/>
  <c r="N49" i="1"/>
  <c r="M49" i="2"/>
  <c r="L49" i="2"/>
  <c r="N20" i="1"/>
  <c r="M20" i="2"/>
  <c r="L20" i="2"/>
  <c r="N13" i="1"/>
  <c r="M13" i="2"/>
  <c r="L13" i="2"/>
  <c r="N3" i="1"/>
  <c r="M3" i="2"/>
  <c r="L3" i="2"/>
  <c r="N26" i="1"/>
  <c r="M26" i="2"/>
  <c r="L26" i="2"/>
  <c r="N9" i="1"/>
  <c r="M9" i="2"/>
  <c r="L9" i="2"/>
  <c r="N8" i="1"/>
  <c r="M8" i="2"/>
  <c r="L8" i="2"/>
  <c r="N57" i="1"/>
  <c r="M57" i="2"/>
  <c r="L57" i="2"/>
  <c r="N61" i="1"/>
  <c r="M61" i="2"/>
  <c r="L61" i="2"/>
  <c r="N67" i="1"/>
  <c r="M67" i="2"/>
  <c r="L67" i="2"/>
  <c r="N45" i="1"/>
  <c r="M45" i="2"/>
  <c r="L45" i="2"/>
  <c r="N37" i="1"/>
  <c r="M37" i="2"/>
  <c r="L37" i="2"/>
  <c r="N42" i="1"/>
  <c r="M42" i="2"/>
  <c r="L42" i="2"/>
  <c r="N50" i="1"/>
  <c r="M50" i="2"/>
  <c r="L50" i="2"/>
  <c r="N47" i="1"/>
  <c r="M47" i="2"/>
  <c r="L47" i="2"/>
  <c r="N15" i="1"/>
  <c r="M15" i="2"/>
  <c r="L15" i="2"/>
  <c r="N7" i="1"/>
  <c r="M7" i="2"/>
  <c r="L7" i="2"/>
  <c r="N18" i="1"/>
  <c r="M18" i="2"/>
  <c r="L18" i="2"/>
  <c r="M10" i="2"/>
  <c r="N52" i="1"/>
  <c r="M52" i="2"/>
  <c r="L52" i="2"/>
  <c r="N56" i="1"/>
  <c r="M56" i="2"/>
  <c r="L56" i="2"/>
  <c r="N60" i="1"/>
  <c r="M60" i="2"/>
  <c r="L60" i="2"/>
  <c r="N64" i="1"/>
  <c r="M64" i="2"/>
  <c r="L64" i="2"/>
  <c r="N68" i="1"/>
  <c r="M68" i="2"/>
  <c r="L68" i="2"/>
  <c r="M45" i="1"/>
  <c r="K45" i="2"/>
  <c r="J45" i="2"/>
  <c r="M37" i="1"/>
  <c r="K37" i="2"/>
  <c r="J37" i="2"/>
  <c r="M3" i="1"/>
  <c r="K3" i="2"/>
  <c r="J3" i="2"/>
  <c r="N43" i="1"/>
  <c r="M43" i="2"/>
  <c r="L43" i="2"/>
  <c r="M21" i="1"/>
  <c r="K21" i="2"/>
  <c r="J21" i="2"/>
  <c r="M13" i="1"/>
  <c r="K13" i="2"/>
  <c r="J13" i="2"/>
  <c r="M5" i="1"/>
  <c r="K5" i="2"/>
  <c r="J5" i="2"/>
  <c r="L2" i="2"/>
  <c r="M2" i="2"/>
  <c r="B67" i="2"/>
  <c r="B68" i="2"/>
  <c r="B62" i="2"/>
  <c r="B54" i="2"/>
  <c r="P39" i="1"/>
  <c r="B58" i="2"/>
  <c r="P12" i="1"/>
  <c r="B31" i="2"/>
  <c r="P48" i="1"/>
  <c r="N2" i="1"/>
  <c r="P35" i="1"/>
  <c r="P33" i="1"/>
  <c r="P29" i="1"/>
  <c r="P25" i="1"/>
  <c r="P53" i="1"/>
  <c r="P63" i="1"/>
  <c r="P40" i="1"/>
  <c r="P32" i="1"/>
  <c r="P24" i="1"/>
  <c r="P31" i="1"/>
  <c r="P27" i="1"/>
  <c r="P23" i="1"/>
  <c r="P55" i="1"/>
  <c r="P71" i="1"/>
  <c r="P44" i="1"/>
  <c r="P36" i="1"/>
  <c r="P28" i="1"/>
  <c r="P30" i="1"/>
  <c r="E71" i="1"/>
  <c r="F71" i="1"/>
  <c r="E56" i="1"/>
  <c r="F56" i="1"/>
  <c r="E54" i="1"/>
  <c r="F54" i="1"/>
  <c r="E62" i="1"/>
  <c r="F62" i="1"/>
  <c r="E70" i="1"/>
  <c r="F70" i="1"/>
  <c r="F57" i="1"/>
  <c r="E57" i="1"/>
  <c r="F65" i="1"/>
  <c r="E65" i="1"/>
  <c r="F59" i="1"/>
  <c r="E59" i="1"/>
  <c r="E52" i="1"/>
  <c r="F52" i="1"/>
  <c r="E68" i="1"/>
  <c r="F68" i="1"/>
  <c r="F63" i="1"/>
  <c r="E63" i="1"/>
  <c r="E64" i="1"/>
  <c r="F64" i="1"/>
  <c r="E58" i="1"/>
  <c r="F58" i="1"/>
  <c r="E66" i="1"/>
  <c r="F66" i="1"/>
  <c r="F53" i="1"/>
  <c r="E53" i="1"/>
  <c r="F61" i="1"/>
  <c r="E61" i="1"/>
  <c r="F69" i="1"/>
  <c r="E69" i="1"/>
  <c r="F67" i="1"/>
  <c r="E67" i="1"/>
  <c r="E60" i="1"/>
  <c r="F60" i="1"/>
  <c r="F55" i="1"/>
  <c r="E55" i="1"/>
  <c r="D51" i="1"/>
  <c r="V2" i="1"/>
  <c r="C30" i="3" s="1"/>
  <c r="B2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N69" i="1" l="1"/>
  <c r="N10" i="1"/>
  <c r="L65" i="2"/>
  <c r="P1" i="2"/>
  <c r="C29" i="3"/>
  <c r="P4" i="2"/>
  <c r="N28" i="1"/>
  <c r="M28" i="2"/>
  <c r="L28" i="2"/>
  <c r="N44" i="1"/>
  <c r="M44" i="2"/>
  <c r="L44" i="2"/>
  <c r="N55" i="1"/>
  <c r="M55" i="2"/>
  <c r="L55" i="2"/>
  <c r="N27" i="1"/>
  <c r="M27" i="2"/>
  <c r="L27" i="2"/>
  <c r="N24" i="1"/>
  <c r="M24" i="2"/>
  <c r="L24" i="2"/>
  <c r="N40" i="1"/>
  <c r="M40" i="2"/>
  <c r="L40" i="2"/>
  <c r="N53" i="1"/>
  <c r="M53" i="2"/>
  <c r="L53" i="2"/>
  <c r="N29" i="1"/>
  <c r="M29" i="2"/>
  <c r="L29" i="2"/>
  <c r="N35" i="1"/>
  <c r="M35" i="2"/>
  <c r="L35" i="2"/>
  <c r="N48" i="1"/>
  <c r="M48" i="2"/>
  <c r="L48" i="2"/>
  <c r="N12" i="1"/>
  <c r="M12" i="2"/>
  <c r="L12" i="2"/>
  <c r="N39" i="1"/>
  <c r="M39" i="2"/>
  <c r="L39" i="2"/>
  <c r="N30" i="1"/>
  <c r="M30" i="2"/>
  <c r="L30" i="2"/>
  <c r="N36" i="1"/>
  <c r="M36" i="2"/>
  <c r="L36" i="2"/>
  <c r="N71" i="1"/>
  <c r="M71" i="2"/>
  <c r="L71" i="2"/>
  <c r="N23" i="1"/>
  <c r="M23" i="2"/>
  <c r="L23" i="2"/>
  <c r="N31" i="1"/>
  <c r="M31" i="2"/>
  <c r="L31" i="2"/>
  <c r="N32" i="1"/>
  <c r="M32" i="2"/>
  <c r="L32" i="2"/>
  <c r="N63" i="1"/>
  <c r="M63" i="2"/>
  <c r="L63" i="2"/>
  <c r="N25" i="1"/>
  <c r="M25" i="2"/>
  <c r="L25" i="2"/>
  <c r="N33" i="1"/>
  <c r="M33" i="2"/>
  <c r="L33" i="2"/>
  <c r="C32" i="3"/>
  <c r="F51" i="1"/>
  <c r="E51" i="1"/>
  <c r="P5" i="2" l="1"/>
  <c r="C31" i="3"/>
  <c r="P2" i="2"/>
</calcChain>
</file>

<file path=xl/comments1.xml><?xml version="1.0" encoding="utf-8"?>
<comments xmlns="http://schemas.openxmlformats.org/spreadsheetml/2006/main">
  <authors>
    <author>Utilisateur</author>
  </authors>
  <commentList>
    <comment ref="D2" authorId="0">
      <text>
        <r>
          <rPr>
            <b/>
            <sz val="8"/>
            <color indexed="81"/>
            <rFont val="Tahoma"/>
            <charset val="1"/>
          </rPr>
          <t>Utilisateur:</t>
        </r>
        <r>
          <rPr>
            <sz val="8"/>
            <color indexed="81"/>
            <rFont val="Tahoma"/>
            <charset val="1"/>
          </rPr>
          <t xml:space="preserve">
fixer des durees pour les projets : 3m,6m,1a,2a,4a</t>
        </r>
      </text>
    </comment>
    <comment ref="G2" authorId="0">
      <text>
        <r>
          <rPr>
            <b/>
            <sz val="8"/>
            <color indexed="81"/>
            <rFont val="Tahoma"/>
            <charset val="1"/>
          </rPr>
          <t>Utilisateur:date de fin estimee + un delai en fction du risque</t>
        </r>
      </text>
    </comment>
    <comment ref="J2" authorId="0">
      <text>
        <r>
          <rPr>
            <b/>
            <sz val="8"/>
            <color indexed="81"/>
            <rFont val="Tahoma"/>
            <charset val="1"/>
          </rPr>
          <t>Utilisateur:</t>
        </r>
        <r>
          <rPr>
            <sz val="8"/>
            <color indexed="81"/>
            <rFont val="Tahoma"/>
            <charset val="1"/>
          </rPr>
          <t xml:space="preserve">
en fonction du nombre de personnes dans l'equipe puis ajuste a la duree
</t>
        </r>
      </text>
    </comment>
    <comment ref="K2" authorId="0">
      <text>
        <r>
          <rPr>
            <b/>
            <sz val="8"/>
            <color indexed="81"/>
            <rFont val="Tahoma"/>
            <charset val="1"/>
          </rPr>
          <t xml:space="preserve">Utilisateur:
</t>
        </r>
        <r>
          <rPr>
            <sz val="8"/>
            <color indexed="81"/>
            <rFont val="Tahoma"/>
            <family val="2"/>
          </rPr>
          <t xml:space="preserve">budget prevu en fction du risque
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la SQRT la duree donne la taille de l'equipe.</t>
        </r>
      </text>
    </comment>
    <comment ref="O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calculé a partir du budget + un % fixe + un % en fction du risque
</t>
        </r>
      </text>
    </comment>
    <comment ref="P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idem en réel
</t>
        </r>
      </text>
    </comment>
    <comment ref="R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a calculer trouver en fction de quoi
</t>
        </r>
      </text>
    </comment>
    <comment ref="T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calculé a partir du nombre de jour divisé par  un pourcentage 100% une réunion par jour, 50% une reunion tout les " jours
</t>
        </r>
      </text>
    </comment>
    <comment ref="V2" authorId="0">
      <text>
        <r>
          <rPr>
            <b/>
            <sz val="8"/>
            <color indexed="81"/>
            <rFont val="Tahoma"/>
            <family val="2"/>
          </rPr>
          <t>Utilisateur:</t>
        </r>
        <r>
          <rPr>
            <sz val="8"/>
            <color indexed="81"/>
            <rFont val="Tahoma"/>
            <family val="2"/>
          </rPr>
          <t xml:space="preserve">
calculé avec les dates et durées
</t>
        </r>
      </text>
    </comment>
  </commentList>
</comments>
</file>

<file path=xl/sharedStrings.xml><?xml version="1.0" encoding="utf-8"?>
<sst xmlns="http://schemas.openxmlformats.org/spreadsheetml/2006/main" count="78" uniqueCount="74">
  <si>
    <t>Nom du projet</t>
  </si>
  <si>
    <t>date de début estimé</t>
  </si>
  <si>
    <t>date de début réel</t>
  </si>
  <si>
    <t>date de fin estimée</t>
  </si>
  <si>
    <t>date de fin réel</t>
  </si>
  <si>
    <t>durée estimée</t>
  </si>
  <si>
    <t>taille équipe prévue</t>
  </si>
  <si>
    <t>pourcentage d'achèvement</t>
  </si>
  <si>
    <t>pourcentage risque</t>
  </si>
  <si>
    <t>cout par jour de retard</t>
  </si>
  <si>
    <t>nombre de point de fonction réel</t>
  </si>
  <si>
    <t>nombre de point de fonction réalisé</t>
  </si>
  <si>
    <t>nombre de point de fonction estimé</t>
  </si>
  <si>
    <t>Nom du commanditaire</t>
  </si>
  <si>
    <t>Nom du responsable</t>
  </si>
  <si>
    <t>Dupont</t>
  </si>
  <si>
    <t>B. Gates</t>
  </si>
  <si>
    <t>B. Obama</t>
  </si>
  <si>
    <t>J. Cartier</t>
  </si>
  <si>
    <t>M. Tremblay</t>
  </si>
  <si>
    <t>G. Saint Hillaire</t>
  </si>
  <si>
    <t>H. Simpson</t>
  </si>
  <si>
    <t>M. Tatcher</t>
  </si>
  <si>
    <t>N. Sarkosy</t>
  </si>
  <si>
    <t>M. Mouse</t>
  </si>
  <si>
    <t>D. Duck</t>
  </si>
  <si>
    <t>nombre de jour de retard</t>
  </si>
  <si>
    <t>G. W. Bush</t>
  </si>
  <si>
    <t>A. Merkel</t>
  </si>
  <si>
    <t>D. Cameron</t>
  </si>
  <si>
    <t>J. L. R. Zapatero</t>
  </si>
  <si>
    <t>J. Chirac</t>
  </si>
  <si>
    <t>D. Johnston</t>
  </si>
  <si>
    <t>Y. Vallières</t>
  </si>
  <si>
    <t>Nom de projet</t>
  </si>
  <si>
    <t>Commanditaire</t>
  </si>
  <si>
    <t>Responsable</t>
  </si>
  <si>
    <t>Date de début estimée</t>
  </si>
  <si>
    <t>date de début réelle</t>
  </si>
  <si>
    <t>Date de fin estimée</t>
  </si>
  <si>
    <t>Date de fin réelle</t>
  </si>
  <si>
    <t>Durée estimée</t>
  </si>
  <si>
    <t>Durée réelle</t>
  </si>
  <si>
    <t>Budget prévu</t>
  </si>
  <si>
    <t>Budget réel</t>
  </si>
  <si>
    <t>Présence aux réunions (en %)</t>
  </si>
  <si>
    <t>Satisfaction client</t>
  </si>
  <si>
    <t>Nbre de réunion</t>
  </si>
  <si>
    <t>Fin</t>
  </si>
  <si>
    <t>Marge réelle</t>
  </si>
  <si>
    <t>Marge estimée</t>
  </si>
  <si>
    <t>prix de vente réel</t>
  </si>
  <si>
    <t>Prix de vente estimé</t>
  </si>
  <si>
    <t>Jours de retard moyens</t>
  </si>
  <si>
    <t>Dépassement Moyen de budget</t>
  </si>
  <si>
    <t>Marge totale</t>
  </si>
  <si>
    <t>CA brut</t>
  </si>
  <si>
    <t>Satisfaction</t>
  </si>
  <si>
    <t>moyenne satisfaction des clients sur les projets</t>
  </si>
  <si>
    <t>moyenne</t>
  </si>
  <si>
    <t>pas satisfait</t>
  </si>
  <si>
    <t>peu satisfait</t>
  </si>
  <si>
    <t>moyennement satisfait</t>
  </si>
  <si>
    <t>satisfait</t>
  </si>
  <si>
    <t>très satisfait</t>
  </si>
  <si>
    <t>Ecart de budget</t>
  </si>
  <si>
    <t>Rentabilité estimée</t>
  </si>
  <si>
    <t>Rentabilité estimée par jour</t>
  </si>
  <si>
    <t>Rentabilité réelle</t>
  </si>
  <si>
    <t>Rentabilité réelle par jour</t>
  </si>
  <si>
    <t>Rentabilité estimée moyenne</t>
  </si>
  <si>
    <t>Rentabilité réelle moyenne</t>
  </si>
  <si>
    <t>Rentabilité estimée moyenne par jour</t>
  </si>
  <si>
    <t>Rentabilité réelle moyenne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</si>
</sst>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;@"/>
    <numFmt numFmtId="165" formatCode="[$$-1009]#,##0.00"/>
    <numFmt numFmtId="166" formatCode="#,##0\ &quot;$&quot;"/>
    <numFmt numFmtId="167" formatCode="#,##0.00\ _$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5" borderId="5" applyNumberFormat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4" borderId="3" xfId="0" applyFill="1" applyBorder="1" applyAlignment="1">
      <alignment horizontal="center" vertical="center"/>
    </xf>
    <xf numFmtId="2" fontId="0" fillId="3" borderId="1" xfId="0" applyNumberFormat="1" applyFill="1" applyBorder="1"/>
    <xf numFmtId="9" fontId="0" fillId="3" borderId="1" xfId="0" applyNumberFormat="1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0" fontId="1" fillId="2" borderId="1" xfId="0" applyFont="1" applyFill="1" applyBorder="1"/>
    <xf numFmtId="2" fontId="0" fillId="2" borderId="1" xfId="0" applyNumberFormat="1" applyFill="1" applyBorder="1"/>
    <xf numFmtId="2" fontId="0" fillId="0" borderId="0" xfId="0" applyNumberFormat="1"/>
    <xf numFmtId="165" fontId="0" fillId="0" borderId="0" xfId="0" applyNumberFormat="1"/>
    <xf numFmtId="0" fontId="6" fillId="5" borderId="6" xfId="1" applyBorder="1"/>
    <xf numFmtId="10" fontId="8" fillId="0" borderId="6" xfId="0" applyNumberFormat="1" applyFont="1" applyBorder="1"/>
    <xf numFmtId="1" fontId="8" fillId="0" borderId="6" xfId="2" applyNumberFormat="1" applyFont="1" applyBorder="1"/>
    <xf numFmtId="166" fontId="8" fillId="0" borderId="6" xfId="2" applyNumberFormat="1" applyFont="1" applyBorder="1"/>
    <xf numFmtId="0" fontId="0" fillId="6" borderId="0" xfId="0" applyFill="1"/>
    <xf numFmtId="167" fontId="0" fillId="7" borderId="0" xfId="0" applyNumberFormat="1" applyFill="1"/>
    <xf numFmtId="0" fontId="0" fillId="0" borderId="0" xfId="0" applyFill="1"/>
    <xf numFmtId="167" fontId="0" fillId="0" borderId="0" xfId="0" applyNumberFormat="1" applyFill="1"/>
  </cellXfs>
  <cellStyles count="3">
    <cellStyle name="Normal" xfId="0" builtinId="0"/>
    <cellStyle name="Sortie" xfId="1" builtinId="21"/>
    <cellStyle name="Texte explicatif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3200"/>
              <a:t>Satisfaction</a:t>
            </a:r>
          </a:p>
        </c:rich>
      </c:tx>
      <c:layout>
        <c:manualLayout>
          <c:xMode val="edge"/>
          <c:yMode val="edge"/>
          <c:x val="0.2133068103329189"/>
          <c:y val="1.9235038341493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947230280425483E-2"/>
          <c:y val="0.358315223063364"/>
          <c:w val="0.94010553943914921"/>
          <c:h val="0.35429602973836416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prstClr val="white">
                <a:alpha val="55000"/>
              </a:prstClr>
            </a:solidFill>
            <a:ln w="3175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prstClr val="white">
                  <a:alpha val="55000"/>
                </a:prstClr>
              </a:solidFill>
              <a:ln w="3175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val>
            <c:numRef>
              <c:f>Alimentation!$H$22</c:f>
              <c:numCache>
                <c:formatCode>0.00</c:formatCode>
                <c:ptCount val="1"/>
                <c:pt idx="0">
                  <c:v>3.0285714285714285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299648"/>
        <c:axId val="460375168"/>
      </c:barChart>
      <c:catAx>
        <c:axId val="460299648"/>
        <c:scaling>
          <c:orientation val="minMax"/>
        </c:scaling>
        <c:delete val="1"/>
        <c:axPos val="l"/>
        <c:majorTickMark val="out"/>
        <c:minorTickMark val="none"/>
        <c:tickLblPos val="none"/>
        <c:crossAx val="460375168"/>
        <c:crosses val="autoZero"/>
        <c:auto val="1"/>
        <c:lblAlgn val="ctr"/>
        <c:lblOffset val="100"/>
        <c:noMultiLvlLbl val="0"/>
      </c:catAx>
      <c:valAx>
        <c:axId val="460375168"/>
        <c:scaling>
          <c:orientation val="minMax"/>
          <c:max val="5"/>
          <c:min val="0"/>
        </c:scaling>
        <c:delete val="0"/>
        <c:axPos val="b"/>
        <c:majorGridlines/>
        <c:numFmt formatCode="0" sourceLinked="0"/>
        <c:majorTickMark val="out"/>
        <c:minorTickMark val="none"/>
        <c:tickLblPos val="nextTo"/>
        <c:crossAx val="460299648"/>
        <c:crosses val="autoZero"/>
        <c:crossBetween val="between"/>
        <c:majorUnit val="1"/>
      </c:valAx>
      <c:spPr>
        <a:gradFill flip="none" rotWithShape="1">
          <a:gsLst>
            <a:gs pos="0">
              <a:srgbClr val="C00000"/>
            </a:gs>
            <a:gs pos="50000">
              <a:srgbClr val="F79646">
                <a:lumMod val="75000"/>
              </a:srgbClr>
            </a:gs>
            <a:gs pos="100000">
              <a:srgbClr val="00B050"/>
            </a:gs>
          </a:gsLst>
          <a:lin ang="0" scaled="1"/>
          <a:tileRect/>
        </a:gradFill>
      </c:spPr>
    </c:plotArea>
    <c:plotVisOnly val="1"/>
    <c:dispBlanksAs val="gap"/>
    <c:showDLblsOverMax val="0"/>
  </c:chart>
  <c:spPr>
    <a:noFill/>
    <a:ln w="6350">
      <a:noFill/>
    </a:ln>
    <a:scene3d>
      <a:camera prst="orthographicFront"/>
      <a:lightRig rig="threePt" dir="t"/>
    </a:scene3d>
    <a:sp3d prstMaterial="legacyWireframe"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ysClr val="windowText" lastClr="000000"/>
                </a:solidFill>
              </a:rPr>
              <a:t>Satisfaction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6699453903636435E-2"/>
          <c:y val="0.21430086326440881"/>
          <c:w val="0.87798374466547691"/>
          <c:h val="0.67739456893481642"/>
        </c:manualLayout>
      </c:layout>
      <c:pie3DChart>
        <c:varyColors val="1"/>
        <c:ser>
          <c:idx val="0"/>
          <c:order val="0"/>
          <c:tx>
            <c:v>Satisfaction</c:v>
          </c:tx>
          <c:explosion val="25"/>
          <c:dPt>
            <c:idx val="0"/>
            <c:bubble3D val="0"/>
            <c:explosion val="73"/>
          </c:dPt>
          <c:dPt>
            <c:idx val="1"/>
            <c:bubble3D val="0"/>
            <c:explosion val="59"/>
          </c:dPt>
          <c:dPt>
            <c:idx val="2"/>
            <c:bubble3D val="0"/>
            <c:explosion val="0"/>
          </c:dPt>
          <c:dPt>
            <c:idx val="3"/>
            <c:bubble3D val="0"/>
            <c:explosion val="0"/>
          </c:dPt>
          <c:dPt>
            <c:idx val="4"/>
            <c:bubble3D val="0"/>
            <c:explosion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pas satisfait
21%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peu satisfait
17%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ysClr val="windowText" lastClr="000000"/>
                        </a:solidFill>
                      </a:rPr>
                      <a:t>moyennement satisfait</a:t>
                    </a:r>
                    <a:r>
                      <a:rPr lang="en-US">
                        <a:solidFill>
                          <a:sysClr val="windowText" lastClr="000000"/>
                        </a:solidFill>
                      </a:rPr>
                      <a:t>
19%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satisfait
24%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très satisfait
19%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Alimentation!$D$23:$D$27</c:f>
              <c:strCache>
                <c:ptCount val="5"/>
                <c:pt idx="0">
                  <c:v>pas satisfait</c:v>
                </c:pt>
                <c:pt idx="1">
                  <c:v>peu satisfait</c:v>
                </c:pt>
                <c:pt idx="2">
                  <c:v>moyennement satisfait</c:v>
                </c:pt>
                <c:pt idx="3">
                  <c:v>satisfait</c:v>
                </c:pt>
                <c:pt idx="4">
                  <c:v>très satisfait</c:v>
                </c:pt>
              </c:strCache>
            </c:strRef>
          </c:cat>
          <c:val>
            <c:numRef>
              <c:f>Alimentation!$E$23:$E$27</c:f>
              <c:numCache>
                <c:formatCode>General</c:formatCode>
                <c:ptCount val="5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spPr>
    <a:noFill/>
  </c:spPr>
  <c:printSettings>
    <c:headerFooter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de</a:t>
            </a:r>
            <a:r>
              <a:rPr lang="fr-FR" baseline="0"/>
              <a:t> la présence en réunion</a:t>
            </a:r>
            <a:endParaRPr lang="fr-FR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'Fichier plat'!$E$2:$E$71</c:f>
              <c:numCache>
                <c:formatCode>dd/mm/yy;@</c:formatCode>
                <c:ptCount val="70"/>
                <c:pt idx="0">
                  <c:v>38941</c:v>
                </c:pt>
                <c:pt idx="1">
                  <c:v>39652</c:v>
                </c:pt>
                <c:pt idx="2">
                  <c:v>36186</c:v>
                </c:pt>
                <c:pt idx="3">
                  <c:v>38995</c:v>
                </c:pt>
                <c:pt idx="4">
                  <c:v>38284</c:v>
                </c:pt>
                <c:pt idx="5">
                  <c:v>39061</c:v>
                </c:pt>
                <c:pt idx="6">
                  <c:v>39720.5</c:v>
                </c:pt>
                <c:pt idx="7">
                  <c:v>40940</c:v>
                </c:pt>
                <c:pt idx="8">
                  <c:v>39710.5</c:v>
                </c:pt>
                <c:pt idx="9">
                  <c:v>38071</c:v>
                </c:pt>
                <c:pt idx="10">
                  <c:v>38105</c:v>
                </c:pt>
                <c:pt idx="11">
                  <c:v>38054</c:v>
                </c:pt>
                <c:pt idx="12">
                  <c:v>36374</c:v>
                </c:pt>
                <c:pt idx="13">
                  <c:v>39535</c:v>
                </c:pt>
                <c:pt idx="14">
                  <c:v>38731</c:v>
                </c:pt>
                <c:pt idx="15">
                  <c:v>39111</c:v>
                </c:pt>
                <c:pt idx="16">
                  <c:v>39123</c:v>
                </c:pt>
                <c:pt idx="17">
                  <c:v>38636.5</c:v>
                </c:pt>
                <c:pt idx="18">
                  <c:v>40198.5</c:v>
                </c:pt>
                <c:pt idx="19">
                  <c:v>40355.5</c:v>
                </c:pt>
                <c:pt idx="20">
                  <c:v>36559</c:v>
                </c:pt>
                <c:pt idx="21">
                  <c:v>40693.5</c:v>
                </c:pt>
                <c:pt idx="22">
                  <c:v>38664</c:v>
                </c:pt>
                <c:pt idx="23">
                  <c:v>37398</c:v>
                </c:pt>
                <c:pt idx="24">
                  <c:v>39677</c:v>
                </c:pt>
                <c:pt idx="25">
                  <c:v>38242</c:v>
                </c:pt>
                <c:pt idx="26">
                  <c:v>37901</c:v>
                </c:pt>
                <c:pt idx="27">
                  <c:v>38902</c:v>
                </c:pt>
                <c:pt idx="28">
                  <c:v>40454</c:v>
                </c:pt>
                <c:pt idx="29">
                  <c:v>37869.5</c:v>
                </c:pt>
                <c:pt idx="30">
                  <c:v>39233</c:v>
                </c:pt>
                <c:pt idx="31">
                  <c:v>40544.5</c:v>
                </c:pt>
                <c:pt idx="32">
                  <c:v>38921.5</c:v>
                </c:pt>
                <c:pt idx="33">
                  <c:v>36878</c:v>
                </c:pt>
                <c:pt idx="34">
                  <c:v>40264</c:v>
                </c:pt>
                <c:pt idx="35">
                  <c:v>39659.5</c:v>
                </c:pt>
                <c:pt idx="36">
                  <c:v>37673</c:v>
                </c:pt>
                <c:pt idx="37">
                  <c:v>38180</c:v>
                </c:pt>
                <c:pt idx="38">
                  <c:v>39252</c:v>
                </c:pt>
                <c:pt idx="39">
                  <c:v>39168</c:v>
                </c:pt>
                <c:pt idx="40">
                  <c:v>39483.5</c:v>
                </c:pt>
                <c:pt idx="41">
                  <c:v>38450</c:v>
                </c:pt>
                <c:pt idx="42">
                  <c:v>39021</c:v>
                </c:pt>
                <c:pt idx="43">
                  <c:v>38591</c:v>
                </c:pt>
                <c:pt idx="44">
                  <c:v>38372</c:v>
                </c:pt>
                <c:pt idx="45">
                  <c:v>38831</c:v>
                </c:pt>
                <c:pt idx="46">
                  <c:v>40591.5</c:v>
                </c:pt>
                <c:pt idx="47">
                  <c:v>38115</c:v>
                </c:pt>
                <c:pt idx="48">
                  <c:v>39847</c:v>
                </c:pt>
                <c:pt idx="49">
                  <c:v>41273.5</c:v>
                </c:pt>
                <c:pt idx="50">
                  <c:v>41113.5</c:v>
                </c:pt>
                <c:pt idx="51">
                  <c:v>41273.5</c:v>
                </c:pt>
                <c:pt idx="52">
                  <c:v>41204.75</c:v>
                </c:pt>
                <c:pt idx="53">
                  <c:v>40931</c:v>
                </c:pt>
                <c:pt idx="54">
                  <c:v>41113.5</c:v>
                </c:pt>
                <c:pt idx="55">
                  <c:v>41204.75</c:v>
                </c:pt>
                <c:pt idx="56">
                  <c:v>41113.5</c:v>
                </c:pt>
                <c:pt idx="57">
                  <c:v>41204.75</c:v>
                </c:pt>
                <c:pt idx="58">
                  <c:v>41204.75</c:v>
                </c:pt>
                <c:pt idx="59">
                  <c:v>40931</c:v>
                </c:pt>
                <c:pt idx="60">
                  <c:v>41251</c:v>
                </c:pt>
                <c:pt idx="61">
                  <c:v>41204.75</c:v>
                </c:pt>
                <c:pt idx="62">
                  <c:v>40931</c:v>
                </c:pt>
                <c:pt idx="63">
                  <c:v>40931</c:v>
                </c:pt>
                <c:pt idx="64">
                  <c:v>41251</c:v>
                </c:pt>
                <c:pt idx="65">
                  <c:v>41251</c:v>
                </c:pt>
                <c:pt idx="66">
                  <c:v>41113.5</c:v>
                </c:pt>
                <c:pt idx="67">
                  <c:v>40931</c:v>
                </c:pt>
                <c:pt idx="68">
                  <c:v>41204.75</c:v>
                </c:pt>
                <c:pt idx="69">
                  <c:v>41251</c:v>
                </c:pt>
              </c:numCache>
            </c:numRef>
          </c:xVal>
          <c:yVal>
            <c:numRef>
              <c:f>'Fichier plat'!$U$2:$U$71</c:f>
              <c:numCache>
                <c:formatCode>General</c:formatCode>
                <c:ptCount val="70"/>
                <c:pt idx="0">
                  <c:v>82</c:v>
                </c:pt>
                <c:pt idx="1">
                  <c:v>81</c:v>
                </c:pt>
                <c:pt idx="2">
                  <c:v>86</c:v>
                </c:pt>
                <c:pt idx="3">
                  <c:v>98</c:v>
                </c:pt>
                <c:pt idx="4">
                  <c:v>75</c:v>
                </c:pt>
                <c:pt idx="5">
                  <c:v>73</c:v>
                </c:pt>
                <c:pt idx="6">
                  <c:v>89</c:v>
                </c:pt>
                <c:pt idx="7">
                  <c:v>80</c:v>
                </c:pt>
                <c:pt idx="8">
                  <c:v>97</c:v>
                </c:pt>
                <c:pt idx="9">
                  <c:v>77</c:v>
                </c:pt>
                <c:pt idx="10">
                  <c:v>78</c:v>
                </c:pt>
                <c:pt idx="11">
                  <c:v>76</c:v>
                </c:pt>
                <c:pt idx="12">
                  <c:v>88</c:v>
                </c:pt>
                <c:pt idx="13">
                  <c:v>95</c:v>
                </c:pt>
                <c:pt idx="14">
                  <c:v>89</c:v>
                </c:pt>
                <c:pt idx="15">
                  <c:v>92</c:v>
                </c:pt>
                <c:pt idx="16">
                  <c:v>76</c:v>
                </c:pt>
                <c:pt idx="17">
                  <c:v>100</c:v>
                </c:pt>
                <c:pt idx="18">
                  <c:v>75</c:v>
                </c:pt>
                <c:pt idx="19">
                  <c:v>71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76</c:v>
                </c:pt>
                <c:pt idx="24">
                  <c:v>91</c:v>
                </c:pt>
                <c:pt idx="25">
                  <c:v>98</c:v>
                </c:pt>
                <c:pt idx="26">
                  <c:v>87</c:v>
                </c:pt>
                <c:pt idx="27">
                  <c:v>72</c:v>
                </c:pt>
                <c:pt idx="28">
                  <c:v>88</c:v>
                </c:pt>
                <c:pt idx="29">
                  <c:v>81</c:v>
                </c:pt>
                <c:pt idx="30">
                  <c:v>84</c:v>
                </c:pt>
                <c:pt idx="31">
                  <c:v>95</c:v>
                </c:pt>
                <c:pt idx="32">
                  <c:v>75</c:v>
                </c:pt>
                <c:pt idx="33">
                  <c:v>99</c:v>
                </c:pt>
                <c:pt idx="34">
                  <c:v>89</c:v>
                </c:pt>
                <c:pt idx="35">
                  <c:v>96</c:v>
                </c:pt>
                <c:pt idx="36">
                  <c:v>91</c:v>
                </c:pt>
                <c:pt idx="37">
                  <c:v>87</c:v>
                </c:pt>
                <c:pt idx="38">
                  <c:v>100</c:v>
                </c:pt>
                <c:pt idx="39">
                  <c:v>90</c:v>
                </c:pt>
                <c:pt idx="40">
                  <c:v>87</c:v>
                </c:pt>
                <c:pt idx="41">
                  <c:v>82</c:v>
                </c:pt>
                <c:pt idx="42">
                  <c:v>83</c:v>
                </c:pt>
                <c:pt idx="43">
                  <c:v>81</c:v>
                </c:pt>
                <c:pt idx="44">
                  <c:v>82</c:v>
                </c:pt>
                <c:pt idx="45">
                  <c:v>82</c:v>
                </c:pt>
                <c:pt idx="46">
                  <c:v>92</c:v>
                </c:pt>
                <c:pt idx="47">
                  <c:v>72</c:v>
                </c:pt>
                <c:pt idx="48">
                  <c:v>80</c:v>
                </c:pt>
                <c:pt idx="49">
                  <c:v>106</c:v>
                </c:pt>
                <c:pt idx="50">
                  <c:v>103</c:v>
                </c:pt>
                <c:pt idx="51">
                  <c:v>70</c:v>
                </c:pt>
                <c:pt idx="52">
                  <c:v>74</c:v>
                </c:pt>
                <c:pt idx="53">
                  <c:v>80</c:v>
                </c:pt>
                <c:pt idx="54">
                  <c:v>102</c:v>
                </c:pt>
                <c:pt idx="55">
                  <c:v>110</c:v>
                </c:pt>
                <c:pt idx="56">
                  <c:v>70</c:v>
                </c:pt>
                <c:pt idx="57">
                  <c:v>99</c:v>
                </c:pt>
                <c:pt idx="58">
                  <c:v>92</c:v>
                </c:pt>
                <c:pt idx="59">
                  <c:v>102</c:v>
                </c:pt>
                <c:pt idx="60">
                  <c:v>90</c:v>
                </c:pt>
                <c:pt idx="61">
                  <c:v>78</c:v>
                </c:pt>
                <c:pt idx="62">
                  <c:v>81</c:v>
                </c:pt>
                <c:pt idx="63">
                  <c:v>91</c:v>
                </c:pt>
                <c:pt idx="64">
                  <c:v>99</c:v>
                </c:pt>
                <c:pt idx="65">
                  <c:v>98</c:v>
                </c:pt>
                <c:pt idx="66">
                  <c:v>103</c:v>
                </c:pt>
                <c:pt idx="67">
                  <c:v>100</c:v>
                </c:pt>
                <c:pt idx="68">
                  <c:v>108</c:v>
                </c:pt>
                <c:pt idx="69">
                  <c:v>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0688"/>
        <c:axId val="181332224"/>
      </c:scatterChart>
      <c:valAx>
        <c:axId val="181330688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crossAx val="181332224"/>
        <c:crosses val="autoZero"/>
        <c:crossBetween val="midCat"/>
      </c:valAx>
      <c:valAx>
        <c:axId val="1813322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81330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Rentabilié estimée</c:v>
          </c:tx>
          <c:invertIfNegative val="0"/>
          <c:cat>
            <c:strLit>
              <c:ptCount val="1"/>
            </c:strLit>
          </c:cat>
          <c:val>
            <c:numRef>
              <c:f>Alimentation!$P$1</c:f>
              <c:numCache>
                <c:formatCode>#,##0.00\ _$</c:formatCode>
                <c:ptCount val="1"/>
                <c:pt idx="0">
                  <c:v>173175.71428571429</c:v>
                </c:pt>
              </c:numCache>
            </c:numRef>
          </c:val>
        </c:ser>
        <c:ser>
          <c:idx val="1"/>
          <c:order val="1"/>
          <c:tx>
            <c:v>Rentabilité réelle</c:v>
          </c:tx>
          <c:invertIfNegative val="0"/>
          <c:cat>
            <c:strLit>
              <c:ptCount val="1"/>
            </c:strLit>
          </c:cat>
          <c:val>
            <c:numRef>
              <c:f>Alimentation!$P$2</c:f>
              <c:numCache>
                <c:formatCode>#,##0.00\ _$</c:formatCode>
                <c:ptCount val="1"/>
                <c:pt idx="0">
                  <c:v>209828.72857142857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9195648"/>
        <c:axId val="199197440"/>
        <c:axId val="0"/>
      </c:bar3DChart>
      <c:catAx>
        <c:axId val="19919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97440"/>
        <c:crosses val="autoZero"/>
        <c:auto val="1"/>
        <c:lblAlgn val="ctr"/>
        <c:lblOffset val="100"/>
        <c:noMultiLvlLbl val="0"/>
      </c:catAx>
      <c:valAx>
        <c:axId val="199197440"/>
        <c:scaling>
          <c:orientation val="minMax"/>
        </c:scaling>
        <c:delete val="0"/>
        <c:axPos val="l"/>
        <c:majorGridlines/>
        <c:numFmt formatCode="#,##0.00\ _$" sourceLinked="1"/>
        <c:majorTickMark val="out"/>
        <c:minorTickMark val="none"/>
        <c:tickLblPos val="nextTo"/>
        <c:crossAx val="19919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14654</xdr:colOff>
      <xdr:row>2</xdr:row>
      <xdr:rowOff>7329</xdr:rowOff>
    </xdr:from>
    <xdr:to>
      <xdr:col>3</xdr:col>
      <xdr:colOff>109904</xdr:colOff>
      <xdr:row>9</xdr:row>
      <xdr:rowOff>124559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402982</xdr:colOff>
      <xdr:row>1</xdr:row>
      <xdr:rowOff>14652</xdr:rowOff>
    </xdr:from>
    <xdr:to>
      <xdr:col>6</xdr:col>
      <xdr:colOff>468923</xdr:colOff>
      <xdr:row>14</xdr:row>
      <xdr:rowOff>51287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14653</xdr:colOff>
      <xdr:row>14</xdr:row>
      <xdr:rowOff>14654</xdr:rowOff>
    </xdr:from>
    <xdr:to>
      <xdr:col>3</xdr:col>
      <xdr:colOff>549519</xdr:colOff>
      <xdr:row>26</xdr:row>
      <xdr:rowOff>102577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578828</xdr:colOff>
      <xdr:row>14</xdr:row>
      <xdr:rowOff>14654</xdr:rowOff>
    </xdr:from>
    <xdr:to>
      <xdr:col>6</xdr:col>
      <xdr:colOff>498232</xdr:colOff>
      <xdr:row>26</xdr:row>
      <xdr:rowOff>102578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1"/>
  <sheetViews>
    <sheetView workbookViewId="0">
      <selection activeCell="K3" sqref="K3"/>
    </sheetView>
  </sheetViews>
  <sheetFormatPr baseColWidth="10" defaultRowHeight="15" x14ac:dyDescent="0.25"/>
  <cols>
    <col min="1" max="1" width="13.85546875" bestFit="1" customWidth="1"/>
    <col min="2" max="2" width="14.7109375" bestFit="1" customWidth="1"/>
    <col min="3" max="3" width="14.5703125" bestFit="1" customWidth="1"/>
    <col min="4" max="4" width="21.5703125" bestFit="1" customWidth="1"/>
    <col min="5" max="5" width="19.28515625" bestFit="1" customWidth="1"/>
    <col min="6" max="6" width="18.5703125" bestFit="1" customWidth="1"/>
    <col min="7" max="7" width="16.5703125" bestFit="1" customWidth="1"/>
    <col min="8" max="8" width="14.140625" bestFit="1" customWidth="1"/>
    <col min="9" max="9" width="12.140625" bestFit="1" customWidth="1"/>
    <col min="10" max="10" width="12.85546875" bestFit="1" customWidth="1"/>
    <col min="11" max="11" width="12" bestFit="1" customWidth="1"/>
    <col min="12" max="12" width="19.140625" bestFit="1" customWidth="1"/>
    <col min="13" max="13" width="14" bestFit="1" customWidth="1"/>
    <col min="14" max="14" width="14" customWidth="1"/>
    <col min="15" max="16" width="19.42578125" bestFit="1" customWidth="1"/>
    <col min="17" max="17" width="3.7109375" bestFit="1" customWidth="1"/>
    <col min="18" max="18" width="25.42578125" bestFit="1" customWidth="1"/>
    <col min="19" max="19" width="16.85546875" bestFit="1" customWidth="1"/>
    <col min="20" max="20" width="15.5703125" bestFit="1" customWidth="1"/>
    <col min="21" max="21" width="27.5703125" bestFit="1" customWidth="1"/>
    <col min="22" max="22" width="23.5703125" bestFit="1" customWidth="1"/>
    <col min="23" max="23" width="18.28515625" bestFit="1" customWidth="1"/>
    <col min="24" max="24" width="20.85546875" bestFit="1" customWidth="1"/>
    <col min="25" max="25" width="30.85546875" bestFit="1" customWidth="1"/>
    <col min="26" max="26" width="33.42578125" bestFit="1" customWidth="1"/>
    <col min="27" max="27" width="33.5703125" bestFit="1" customWidth="1"/>
  </cols>
  <sheetData>
    <row r="1" spans="1:27" s="8" customFormat="1" ht="32.25" customHeight="1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6</v>
      </c>
      <c r="M1" s="8" t="s">
        <v>50</v>
      </c>
      <c r="N1" s="8" t="s">
        <v>49</v>
      </c>
      <c r="O1" s="8" t="s">
        <v>52</v>
      </c>
      <c r="P1" s="8" t="s">
        <v>51</v>
      </c>
      <c r="Q1" s="8" t="s">
        <v>48</v>
      </c>
      <c r="R1" s="8" t="s">
        <v>7</v>
      </c>
      <c r="S1" s="8" t="s">
        <v>46</v>
      </c>
      <c r="T1" s="8" t="s">
        <v>47</v>
      </c>
      <c r="U1" s="8" t="s">
        <v>45</v>
      </c>
      <c r="V1" s="8" t="s">
        <v>26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</row>
    <row r="2" spans="1:27" s="2" customFormat="1" x14ac:dyDescent="0.25">
      <c r="A2" s="2" t="str">
        <f t="shared" ref="A2:A65" ca="1" si="0">CONCATENATE(IF(RAND()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0.5,CHAR(INT(RANDBETWEEN(97,122))),CHAR(INT(RANDBETWEEN(48,57)))))</f>
        <v>2221l5</v>
      </c>
      <c r="B2" s="2" t="str">
        <f ca="1">INDEX(Alimentation!$B$2:$B$12,INT(RANDBETWEEN(1,10)))</f>
        <v>Y. Vallières</v>
      </c>
      <c r="C2" s="2" t="str">
        <f ca="1">INDEX(Alimentation!$C$2:$C$12,INT(RANDBETWEEN(1,10)))</f>
        <v>H. Simpson</v>
      </c>
      <c r="D2" s="3">
        <f ca="1">F2-H2</f>
        <v>38941</v>
      </c>
      <c r="E2" s="3">
        <f ca="1">G2-I2</f>
        <v>38941</v>
      </c>
      <c r="F2" s="3">
        <f ca="1">G2-(I2-H2)</f>
        <v>39031</v>
      </c>
      <c r="G2" s="3">
        <f ca="1">TODAY()-RANDBETWEEN(30,3650)</f>
        <v>39040</v>
      </c>
      <c r="H2" s="2">
        <f ca="1">INDEX(Alimentation!$H$2:$H$6,INT(RANDBETWEEN(1,5)))</f>
        <v>90</v>
      </c>
      <c r="I2" s="2">
        <f ca="1">H2+H2*0.1</f>
        <v>99</v>
      </c>
      <c r="J2" s="2">
        <f ca="1">L2*100*H2</f>
        <v>81000</v>
      </c>
      <c r="K2" s="2">
        <f ca="1">J2+J2*(W2/100)</f>
        <v>110970</v>
      </c>
      <c r="L2" s="4">
        <f ca="1">INT(SQRT(H2))</f>
        <v>9</v>
      </c>
      <c r="M2" s="9">
        <f ca="1">O2-J2</f>
        <v>8100</v>
      </c>
      <c r="N2" s="9">
        <f ca="1">P2-K2</f>
        <v>11097</v>
      </c>
      <c r="O2" s="9">
        <f ca="1">J2+J2*0.1</f>
        <v>89100</v>
      </c>
      <c r="P2" s="9">
        <f ca="1">K2+K2*0.1</f>
        <v>122067</v>
      </c>
      <c r="Q2" s="2">
        <v>1</v>
      </c>
      <c r="R2" s="10">
        <f>IF(Q2=1,1,0)</f>
        <v>1</v>
      </c>
      <c r="S2" s="2">
        <f ca="1">RANDBETWEEN(1,5)</f>
        <v>4</v>
      </c>
      <c r="T2" s="2">
        <f ca="1">INT(I2/(2*RAND()))</f>
        <v>265</v>
      </c>
      <c r="U2" s="2">
        <f ca="1">ROUNDUP(RANDBETWEEN(7000,10000)/100,0)</f>
        <v>82</v>
      </c>
      <c r="V2" s="2">
        <f ca="1">IF(Q2=1,I2-H2,RANDBETWEEN(0,3)*R2/10)</f>
        <v>9</v>
      </c>
      <c r="W2" s="2">
        <f ca="1">RANDBETWEEN(5,40)</f>
        <v>37</v>
      </c>
      <c r="X2" s="2">
        <f ca="1">RANDBETWEEN(1000,10000)</f>
        <v>4562</v>
      </c>
      <c r="Y2" s="2">
        <f ca="1">AA2+RANDBETWEEN(-100,100)</f>
        <v>448</v>
      </c>
      <c r="Z2" s="2">
        <f t="shared" ref="Z2:Z65" ca="1" si="1">IF(Q2,Y2,RANDBETWEEN(100,AA2))</f>
        <v>448</v>
      </c>
      <c r="AA2" s="2">
        <f ca="1">RANDBETWEEN(100,2000)</f>
        <v>526</v>
      </c>
    </row>
    <row r="3" spans="1:27" s="7" customFormat="1" x14ac:dyDescent="0.25">
      <c r="A3" s="2" t="str">
        <f t="shared" ca="1" si="0"/>
        <v>323h8n</v>
      </c>
      <c r="B3" s="2" t="str">
        <f ca="1">INDEX(Alimentation!$B$2:$B$12,INT(RANDBETWEEN(1,10)))</f>
        <v>J. L. R. Zapatero</v>
      </c>
      <c r="C3" s="2" t="str">
        <f ca="1">INDEX(Alimentation!$C$2:$C$12,INT(RANDBETWEEN(1,10)))</f>
        <v>M. Tremblay</v>
      </c>
      <c r="D3" s="3">
        <f t="shared" ref="D3:D50" ca="1" si="2">F3-H3</f>
        <v>39652</v>
      </c>
      <c r="E3" s="3">
        <f t="shared" ref="E3:E50" ca="1" si="3">G3-I3</f>
        <v>39652</v>
      </c>
      <c r="F3" s="3">
        <f t="shared" ref="F3:F50" ca="1" si="4">G3-(I3-H3)</f>
        <v>39832</v>
      </c>
      <c r="G3" s="3">
        <f t="shared" ref="G3:G50" ca="1" si="5">TODAY()-RANDBETWEEN(30,3650)</f>
        <v>39850</v>
      </c>
      <c r="H3" s="2">
        <f ca="1">INDEX(Alimentation!$H$2:$H$6,INT(RANDBETWEEN(1,5)))</f>
        <v>180</v>
      </c>
      <c r="I3" s="2">
        <f t="shared" ref="I3:I66" ca="1" si="6">H3+H3*0.1</f>
        <v>198</v>
      </c>
      <c r="J3" s="2">
        <f t="shared" ref="J3:J50" ca="1" si="7">L3*100*H3</f>
        <v>234000</v>
      </c>
      <c r="K3" s="2">
        <f t="shared" ref="K3:K50" ca="1" si="8">J3+J3*(W3/100)</f>
        <v>313560</v>
      </c>
      <c r="L3" s="4">
        <f t="shared" ref="L3:L50" ca="1" si="9">INT(SQRT(H3))</f>
        <v>13</v>
      </c>
      <c r="M3" s="9">
        <f t="shared" ref="M3:M50" ca="1" si="10">O3-J3</f>
        <v>23400</v>
      </c>
      <c r="N3" s="9">
        <f t="shared" ref="N3:N50" ca="1" si="11">P3-K3</f>
        <v>31356</v>
      </c>
      <c r="O3" s="9">
        <f t="shared" ref="O3:O50" ca="1" si="12">J3+J3*0.1</f>
        <v>257400</v>
      </c>
      <c r="P3" s="9">
        <f t="shared" ref="P3:P50" ca="1" si="13">K3+K3*0.1</f>
        <v>344916</v>
      </c>
      <c r="Q3" s="2">
        <v>1</v>
      </c>
      <c r="R3" s="10">
        <f t="shared" ref="R3:R50" si="14">IF(Q3=1,1,0)</f>
        <v>1</v>
      </c>
      <c r="S3" s="2">
        <f t="shared" ref="S3:S50" ca="1" si="15">RANDBETWEEN(1,5)</f>
        <v>4</v>
      </c>
      <c r="T3" s="2">
        <f t="shared" ref="T3:T50" ca="1" si="16">INT(I3/(2*RAND()))</f>
        <v>511</v>
      </c>
      <c r="U3" s="2">
        <f t="shared" ref="U3:U50" ca="1" si="17">ROUNDUP(RANDBETWEEN(7000,10000)/100,0)</f>
        <v>81</v>
      </c>
      <c r="V3" s="2">
        <f t="shared" ref="V3:V50" ca="1" si="18">IF(Q3=1,I3-H3,RANDBETWEEN(0,3)*R3/10)</f>
        <v>18</v>
      </c>
      <c r="W3" s="2">
        <f t="shared" ref="W3:W50" ca="1" si="19">RANDBETWEEN(5,40)</f>
        <v>34</v>
      </c>
      <c r="X3" s="2">
        <f t="shared" ref="X3:X50" ca="1" si="20">RANDBETWEEN(1000,10000)</f>
        <v>7951</v>
      </c>
      <c r="Y3" s="2">
        <f t="shared" ref="Y3:Y50" ca="1" si="21">AA3+RANDBETWEEN(-100,100)</f>
        <v>661</v>
      </c>
      <c r="Z3" s="2">
        <f t="shared" ref="Z3:Z50" ca="1" si="22">IF(Q3,Y3,RANDBETWEEN(100,AA3))</f>
        <v>661</v>
      </c>
      <c r="AA3" s="2">
        <f t="shared" ref="AA3:AA50" ca="1" si="23">RANDBETWEEN(100,2000)</f>
        <v>575</v>
      </c>
    </row>
    <row r="4" spans="1:27" s="2" customFormat="1" x14ac:dyDescent="0.25">
      <c r="A4" s="2" t="str">
        <f t="shared" ca="1" si="0"/>
        <v>ur5pu2</v>
      </c>
      <c r="B4" s="2" t="str">
        <f ca="1">INDEX(Alimentation!$B$2:$B$12,INT(RANDBETWEEN(1,10)))</f>
        <v>B. Obama</v>
      </c>
      <c r="C4" s="2" t="str">
        <f ca="1">INDEX(Alimentation!$C$2:$C$12,INT(RANDBETWEEN(1,10)))</f>
        <v>M. Tatcher</v>
      </c>
      <c r="D4" s="3">
        <f t="shared" ca="1" si="2"/>
        <v>36186</v>
      </c>
      <c r="E4" s="3">
        <f t="shared" ca="1" si="3"/>
        <v>36186</v>
      </c>
      <c r="F4" s="3">
        <f t="shared" ca="1" si="4"/>
        <v>37646</v>
      </c>
      <c r="G4" s="3">
        <f t="shared" ca="1" si="5"/>
        <v>37792</v>
      </c>
      <c r="H4" s="2">
        <f ca="1">INDEX(Alimentation!$H$2:$H$6,INT(RANDBETWEEN(1,5)))</f>
        <v>1460</v>
      </c>
      <c r="I4" s="2">
        <f t="shared" ca="1" si="6"/>
        <v>1606</v>
      </c>
      <c r="J4" s="2">
        <f t="shared" ca="1" si="7"/>
        <v>5548000</v>
      </c>
      <c r="K4" s="2">
        <f t="shared" ca="1" si="8"/>
        <v>6657600</v>
      </c>
      <c r="L4" s="4">
        <f t="shared" ca="1" si="9"/>
        <v>38</v>
      </c>
      <c r="M4" s="9">
        <f t="shared" ca="1" si="10"/>
        <v>554800</v>
      </c>
      <c r="N4" s="9">
        <f t="shared" ca="1" si="11"/>
        <v>665760</v>
      </c>
      <c r="O4" s="9">
        <f t="shared" ca="1" si="12"/>
        <v>6102800</v>
      </c>
      <c r="P4" s="9">
        <f t="shared" ca="1" si="13"/>
        <v>7323360</v>
      </c>
      <c r="Q4" s="2">
        <v>1</v>
      </c>
      <c r="R4" s="10">
        <f t="shared" si="14"/>
        <v>1</v>
      </c>
      <c r="S4" s="2">
        <f t="shared" ca="1" si="15"/>
        <v>2</v>
      </c>
      <c r="T4" s="2">
        <f t="shared" ca="1" si="16"/>
        <v>2627</v>
      </c>
      <c r="U4" s="2">
        <f t="shared" ca="1" si="17"/>
        <v>86</v>
      </c>
      <c r="V4" s="2">
        <f t="shared" ca="1" si="18"/>
        <v>146</v>
      </c>
      <c r="W4" s="2">
        <f t="shared" ca="1" si="19"/>
        <v>20</v>
      </c>
      <c r="X4" s="2">
        <f t="shared" ca="1" si="20"/>
        <v>9740</v>
      </c>
      <c r="Y4" s="2">
        <f t="shared" ca="1" si="21"/>
        <v>794</v>
      </c>
      <c r="Z4" s="2">
        <f t="shared" ca="1" si="22"/>
        <v>794</v>
      </c>
      <c r="AA4" s="2">
        <f t="shared" ca="1" si="23"/>
        <v>849</v>
      </c>
    </row>
    <row r="5" spans="1:27" s="2" customFormat="1" x14ac:dyDescent="0.25">
      <c r="A5" s="2" t="str">
        <f t="shared" ca="1" si="0"/>
        <v>s520x1</v>
      </c>
      <c r="B5" s="2" t="str">
        <f ca="1">INDEX(Alimentation!$B$2:$B$12,INT(RANDBETWEEN(1,10)))</f>
        <v>B. Gates</v>
      </c>
      <c r="C5" s="2" t="str">
        <f ca="1">INDEX(Alimentation!$C$2:$C$12,INT(RANDBETWEEN(1,10)))</f>
        <v>G. Saint Hillaire</v>
      </c>
      <c r="D5" s="3">
        <f t="shared" ca="1" si="2"/>
        <v>38995</v>
      </c>
      <c r="E5" s="3">
        <f t="shared" ca="1" si="3"/>
        <v>38995</v>
      </c>
      <c r="F5" s="3">
        <f t="shared" ca="1" si="4"/>
        <v>39725</v>
      </c>
      <c r="G5" s="3">
        <f t="shared" ca="1" si="5"/>
        <v>39798</v>
      </c>
      <c r="H5" s="2">
        <f ca="1">INDEX(Alimentation!$H$2:$H$6,INT(RANDBETWEEN(1,5)))</f>
        <v>730</v>
      </c>
      <c r="I5" s="2">
        <f t="shared" ca="1" si="6"/>
        <v>803</v>
      </c>
      <c r="J5" s="2">
        <f t="shared" ca="1" si="7"/>
        <v>1971000</v>
      </c>
      <c r="K5" s="2">
        <f t="shared" ca="1" si="8"/>
        <v>2325780</v>
      </c>
      <c r="L5" s="4">
        <f t="shared" ca="1" si="9"/>
        <v>27</v>
      </c>
      <c r="M5" s="9">
        <f t="shared" ca="1" si="10"/>
        <v>197100</v>
      </c>
      <c r="N5" s="9">
        <f t="shared" ca="1" si="11"/>
        <v>232578</v>
      </c>
      <c r="O5" s="9">
        <f t="shared" ca="1" si="12"/>
        <v>2168100</v>
      </c>
      <c r="P5" s="9">
        <f t="shared" ca="1" si="13"/>
        <v>2558358</v>
      </c>
      <c r="Q5" s="2">
        <v>1</v>
      </c>
      <c r="R5" s="10">
        <f t="shared" si="14"/>
        <v>1</v>
      </c>
      <c r="S5" s="2">
        <f t="shared" ca="1" si="15"/>
        <v>4</v>
      </c>
      <c r="T5" s="2">
        <f t="shared" ca="1" si="16"/>
        <v>842</v>
      </c>
      <c r="U5" s="2">
        <f t="shared" ca="1" si="17"/>
        <v>98</v>
      </c>
      <c r="V5" s="2">
        <f t="shared" ca="1" si="18"/>
        <v>73</v>
      </c>
      <c r="W5" s="2">
        <f t="shared" ca="1" si="19"/>
        <v>18</v>
      </c>
      <c r="X5" s="2">
        <f t="shared" ca="1" si="20"/>
        <v>4102</v>
      </c>
      <c r="Y5" s="2">
        <f t="shared" ca="1" si="21"/>
        <v>1290</v>
      </c>
      <c r="Z5" s="2">
        <f t="shared" ca="1" si="22"/>
        <v>1290</v>
      </c>
      <c r="AA5" s="2">
        <f t="shared" ca="1" si="23"/>
        <v>1321</v>
      </c>
    </row>
    <row r="6" spans="1:27" s="2" customFormat="1" x14ac:dyDescent="0.25">
      <c r="A6" s="2" t="str">
        <f t="shared" ca="1" si="0"/>
        <v>700w1i</v>
      </c>
      <c r="B6" s="2" t="str">
        <f ca="1">INDEX(Alimentation!$B$2:$B$12,INT(RANDBETWEEN(1,10)))</f>
        <v>N. Sarkosy</v>
      </c>
      <c r="C6" s="2" t="str">
        <f ca="1">INDEX(Alimentation!$C$2:$C$12,INT(RANDBETWEEN(1,10)))</f>
        <v>J. Cartier</v>
      </c>
      <c r="D6" s="3">
        <f t="shared" ca="1" si="2"/>
        <v>38284</v>
      </c>
      <c r="E6" s="3">
        <f t="shared" ca="1" si="3"/>
        <v>38284</v>
      </c>
      <c r="F6" s="3">
        <f t="shared" ca="1" si="4"/>
        <v>39014</v>
      </c>
      <c r="G6" s="3">
        <f t="shared" ca="1" si="5"/>
        <v>39087</v>
      </c>
      <c r="H6" s="2">
        <f ca="1">INDEX(Alimentation!$H$2:$H$6,INT(RANDBETWEEN(1,5)))</f>
        <v>730</v>
      </c>
      <c r="I6" s="2">
        <f t="shared" ca="1" si="6"/>
        <v>803</v>
      </c>
      <c r="J6" s="2">
        <f t="shared" ca="1" si="7"/>
        <v>1971000</v>
      </c>
      <c r="K6" s="2">
        <f t="shared" ca="1" si="8"/>
        <v>2759400</v>
      </c>
      <c r="L6" s="4">
        <f t="shared" ca="1" si="9"/>
        <v>27</v>
      </c>
      <c r="M6" s="9">
        <f t="shared" ca="1" si="10"/>
        <v>197100</v>
      </c>
      <c r="N6" s="9">
        <f t="shared" ca="1" si="11"/>
        <v>275940</v>
      </c>
      <c r="O6" s="9">
        <f t="shared" ca="1" si="12"/>
        <v>2168100</v>
      </c>
      <c r="P6" s="9">
        <f t="shared" ca="1" si="13"/>
        <v>3035340</v>
      </c>
      <c r="Q6" s="2">
        <v>1</v>
      </c>
      <c r="R6" s="10">
        <f t="shared" si="14"/>
        <v>1</v>
      </c>
      <c r="S6" s="2">
        <f t="shared" ca="1" si="15"/>
        <v>1</v>
      </c>
      <c r="T6" s="2">
        <f t="shared" ca="1" si="16"/>
        <v>478</v>
      </c>
      <c r="U6" s="2">
        <f t="shared" ca="1" si="17"/>
        <v>75</v>
      </c>
      <c r="V6" s="2">
        <f t="shared" ca="1" si="18"/>
        <v>73</v>
      </c>
      <c r="W6" s="2">
        <f t="shared" ca="1" si="19"/>
        <v>40</v>
      </c>
      <c r="X6" s="2">
        <f t="shared" ca="1" si="20"/>
        <v>3471</v>
      </c>
      <c r="Y6" s="2">
        <f t="shared" ca="1" si="21"/>
        <v>1660</v>
      </c>
      <c r="Z6" s="2">
        <f t="shared" ca="1" si="22"/>
        <v>1660</v>
      </c>
      <c r="AA6" s="2">
        <f t="shared" ca="1" si="23"/>
        <v>1644</v>
      </c>
    </row>
    <row r="7" spans="1:27" s="2" customFormat="1" x14ac:dyDescent="0.25">
      <c r="A7" s="2" t="str">
        <f t="shared" ca="1" si="0"/>
        <v>h6cin9</v>
      </c>
      <c r="B7" s="2" t="str">
        <f ca="1">INDEX(Alimentation!$B$2:$B$12,INT(RANDBETWEEN(1,10)))</f>
        <v>G. W. Bush</v>
      </c>
      <c r="C7" s="2" t="str">
        <f ca="1">INDEX(Alimentation!$C$2:$C$12,INT(RANDBETWEEN(1,10)))</f>
        <v>M. Tatcher</v>
      </c>
      <c r="D7" s="3">
        <f t="shared" ca="1" si="2"/>
        <v>39061</v>
      </c>
      <c r="E7" s="3">
        <f t="shared" ca="1" si="3"/>
        <v>39061</v>
      </c>
      <c r="F7" s="3">
        <f t="shared" ca="1" si="4"/>
        <v>39151</v>
      </c>
      <c r="G7" s="3">
        <f t="shared" ca="1" si="5"/>
        <v>39160</v>
      </c>
      <c r="H7" s="2">
        <f ca="1">INDEX(Alimentation!$H$2:$H$6,INT(RANDBETWEEN(1,5)))</f>
        <v>90</v>
      </c>
      <c r="I7" s="2">
        <f t="shared" ca="1" si="6"/>
        <v>99</v>
      </c>
      <c r="J7" s="2">
        <f t="shared" ca="1" si="7"/>
        <v>81000</v>
      </c>
      <c r="K7" s="2">
        <f t="shared" ca="1" si="8"/>
        <v>94770</v>
      </c>
      <c r="L7" s="4">
        <f t="shared" ca="1" si="9"/>
        <v>9</v>
      </c>
      <c r="M7" s="9">
        <f t="shared" ca="1" si="10"/>
        <v>8100</v>
      </c>
      <c r="N7" s="9">
        <f t="shared" ca="1" si="11"/>
        <v>9477</v>
      </c>
      <c r="O7" s="9">
        <f t="shared" ca="1" si="12"/>
        <v>89100</v>
      </c>
      <c r="P7" s="9">
        <f t="shared" ca="1" si="13"/>
        <v>104247</v>
      </c>
      <c r="Q7" s="2">
        <v>1</v>
      </c>
      <c r="R7" s="10">
        <f t="shared" si="14"/>
        <v>1</v>
      </c>
      <c r="S7" s="2">
        <f t="shared" ca="1" si="15"/>
        <v>5</v>
      </c>
      <c r="T7" s="2">
        <f t="shared" ca="1" si="16"/>
        <v>58</v>
      </c>
      <c r="U7" s="2">
        <f t="shared" ca="1" si="17"/>
        <v>73</v>
      </c>
      <c r="V7" s="2">
        <f t="shared" ca="1" si="18"/>
        <v>9</v>
      </c>
      <c r="W7" s="2">
        <f t="shared" ca="1" si="19"/>
        <v>17</v>
      </c>
      <c r="X7" s="2">
        <f t="shared" ca="1" si="20"/>
        <v>1664</v>
      </c>
      <c r="Y7" s="2">
        <f t="shared" ca="1" si="21"/>
        <v>970</v>
      </c>
      <c r="Z7" s="2">
        <f t="shared" ca="1" si="22"/>
        <v>970</v>
      </c>
      <c r="AA7" s="2">
        <f t="shared" ca="1" si="23"/>
        <v>903</v>
      </c>
    </row>
    <row r="8" spans="1:27" s="2" customFormat="1" x14ac:dyDescent="0.25">
      <c r="A8" s="2" t="str">
        <f t="shared" ca="1" si="0"/>
        <v>s77kha</v>
      </c>
      <c r="B8" s="2" t="str">
        <f ca="1">INDEX(Alimentation!$B$2:$B$12,INT(RANDBETWEEN(1,10)))</f>
        <v>B. Obama</v>
      </c>
      <c r="C8" s="2" t="str">
        <f ca="1">INDEX(Alimentation!$C$2:$C$12,INT(RANDBETWEEN(1,10)))</f>
        <v>B. Obama</v>
      </c>
      <c r="D8" s="3">
        <f t="shared" ca="1" si="2"/>
        <v>39720.5</v>
      </c>
      <c r="E8" s="3">
        <f t="shared" ca="1" si="3"/>
        <v>39720.5</v>
      </c>
      <c r="F8" s="3">
        <f t="shared" ca="1" si="4"/>
        <v>40085.5</v>
      </c>
      <c r="G8" s="3">
        <f t="shared" ca="1" si="5"/>
        <v>40122</v>
      </c>
      <c r="H8" s="2">
        <f ca="1">INDEX(Alimentation!$H$2:$H$6,INT(RANDBETWEEN(1,5)))</f>
        <v>365</v>
      </c>
      <c r="I8" s="2">
        <f t="shared" ca="1" si="6"/>
        <v>401.5</v>
      </c>
      <c r="J8" s="2">
        <f t="shared" ca="1" si="7"/>
        <v>693500</v>
      </c>
      <c r="K8" s="2">
        <f t="shared" ca="1" si="8"/>
        <v>769785</v>
      </c>
      <c r="L8" s="4">
        <f t="shared" ca="1" si="9"/>
        <v>19</v>
      </c>
      <c r="M8" s="9">
        <f t="shared" ca="1" si="10"/>
        <v>69350</v>
      </c>
      <c r="N8" s="9">
        <f t="shared" ca="1" si="11"/>
        <v>76978.5</v>
      </c>
      <c r="O8" s="9">
        <f t="shared" ca="1" si="12"/>
        <v>762850</v>
      </c>
      <c r="P8" s="9">
        <f t="shared" ca="1" si="13"/>
        <v>846763.5</v>
      </c>
      <c r="Q8" s="2">
        <v>1</v>
      </c>
      <c r="R8" s="10">
        <f t="shared" si="14"/>
        <v>1</v>
      </c>
      <c r="S8" s="2">
        <f t="shared" ca="1" si="15"/>
        <v>2</v>
      </c>
      <c r="T8" s="2">
        <f t="shared" ca="1" si="16"/>
        <v>359</v>
      </c>
      <c r="U8" s="2">
        <f t="shared" ca="1" si="17"/>
        <v>89</v>
      </c>
      <c r="V8" s="2">
        <f t="shared" ca="1" si="18"/>
        <v>36.5</v>
      </c>
      <c r="W8" s="2">
        <f t="shared" ca="1" si="19"/>
        <v>11</v>
      </c>
      <c r="X8" s="2">
        <f t="shared" ca="1" si="20"/>
        <v>1427</v>
      </c>
      <c r="Y8" s="2">
        <f t="shared" ca="1" si="21"/>
        <v>1269</v>
      </c>
      <c r="Z8" s="2">
        <f t="shared" ca="1" si="22"/>
        <v>1269</v>
      </c>
      <c r="AA8" s="2">
        <f t="shared" ca="1" si="23"/>
        <v>1218</v>
      </c>
    </row>
    <row r="9" spans="1:27" s="2" customFormat="1" x14ac:dyDescent="0.25">
      <c r="A9" s="2" t="str">
        <f t="shared" ca="1" si="0"/>
        <v>24j36y</v>
      </c>
      <c r="B9" s="2" t="str">
        <f ca="1">INDEX(Alimentation!$B$2:$B$12,INT(RANDBETWEEN(1,10)))</f>
        <v>A. Merkel</v>
      </c>
      <c r="C9" s="2" t="str">
        <f ca="1">INDEX(Alimentation!$C$2:$C$12,INT(RANDBETWEEN(1,10)))</f>
        <v>M. Tremblay</v>
      </c>
      <c r="D9" s="3">
        <f t="shared" ca="1" si="2"/>
        <v>40940</v>
      </c>
      <c r="E9" s="3">
        <f t="shared" ca="1" si="3"/>
        <v>40940</v>
      </c>
      <c r="F9" s="3">
        <f t="shared" ca="1" si="4"/>
        <v>41120</v>
      </c>
      <c r="G9" s="3">
        <f t="shared" ca="1" si="5"/>
        <v>41138</v>
      </c>
      <c r="H9" s="2">
        <f ca="1">INDEX(Alimentation!$H$2:$H$6,INT(RANDBETWEEN(1,5)))</f>
        <v>180</v>
      </c>
      <c r="I9" s="2">
        <f t="shared" ca="1" si="6"/>
        <v>198</v>
      </c>
      <c r="J9" s="2">
        <f t="shared" ca="1" si="7"/>
        <v>234000</v>
      </c>
      <c r="K9" s="2">
        <f t="shared" ca="1" si="8"/>
        <v>266760</v>
      </c>
      <c r="L9" s="4">
        <f t="shared" ca="1" si="9"/>
        <v>13</v>
      </c>
      <c r="M9" s="9">
        <f t="shared" ca="1" si="10"/>
        <v>23400</v>
      </c>
      <c r="N9" s="9">
        <f t="shared" ca="1" si="11"/>
        <v>26676</v>
      </c>
      <c r="O9" s="9">
        <f t="shared" ca="1" si="12"/>
        <v>257400</v>
      </c>
      <c r="P9" s="9">
        <f t="shared" ca="1" si="13"/>
        <v>293436</v>
      </c>
      <c r="Q9" s="2">
        <v>1</v>
      </c>
      <c r="R9" s="10">
        <f t="shared" si="14"/>
        <v>1</v>
      </c>
      <c r="S9" s="2">
        <f t="shared" ca="1" si="15"/>
        <v>4</v>
      </c>
      <c r="T9" s="2">
        <f t="shared" ca="1" si="16"/>
        <v>108</v>
      </c>
      <c r="U9" s="2">
        <f t="shared" ca="1" si="17"/>
        <v>80</v>
      </c>
      <c r="V9" s="2">
        <f t="shared" ca="1" si="18"/>
        <v>18</v>
      </c>
      <c r="W9" s="2">
        <f t="shared" ca="1" si="19"/>
        <v>14</v>
      </c>
      <c r="X9" s="2">
        <f t="shared" ca="1" si="20"/>
        <v>7815</v>
      </c>
      <c r="Y9" s="2">
        <f t="shared" ca="1" si="21"/>
        <v>731</v>
      </c>
      <c r="Z9" s="2">
        <f t="shared" ca="1" si="22"/>
        <v>731</v>
      </c>
      <c r="AA9" s="2">
        <f t="shared" ca="1" si="23"/>
        <v>653</v>
      </c>
    </row>
    <row r="10" spans="1:27" s="2" customFormat="1" x14ac:dyDescent="0.25">
      <c r="A10" s="2" t="str">
        <f t="shared" ca="1" si="0"/>
        <v>wgs261</v>
      </c>
      <c r="B10" s="2" t="str">
        <f ca="1">INDEX(Alimentation!$B$2:$B$12,INT(RANDBETWEEN(1,10)))</f>
        <v>N. Sarkosy</v>
      </c>
      <c r="C10" s="2" t="str">
        <f ca="1">INDEX(Alimentation!$C$2:$C$12,INT(RANDBETWEEN(1,10)))</f>
        <v>M. Tatcher</v>
      </c>
      <c r="D10" s="3">
        <f t="shared" ca="1" si="2"/>
        <v>39710.5</v>
      </c>
      <c r="E10" s="3">
        <f t="shared" ca="1" si="3"/>
        <v>39710.5</v>
      </c>
      <c r="F10" s="3">
        <f t="shared" ca="1" si="4"/>
        <v>40075.5</v>
      </c>
      <c r="G10" s="3">
        <f t="shared" ca="1" si="5"/>
        <v>40112</v>
      </c>
      <c r="H10" s="2">
        <f ca="1">INDEX(Alimentation!$H$2:$H$6,INT(RANDBETWEEN(1,5)))</f>
        <v>365</v>
      </c>
      <c r="I10" s="2">
        <f t="shared" ca="1" si="6"/>
        <v>401.5</v>
      </c>
      <c r="J10" s="2">
        <f t="shared" ca="1" si="7"/>
        <v>693500</v>
      </c>
      <c r="K10" s="2">
        <f t="shared" ca="1" si="8"/>
        <v>735110</v>
      </c>
      <c r="L10" s="4">
        <f t="shared" ca="1" si="9"/>
        <v>19</v>
      </c>
      <c r="M10" s="9">
        <f t="shared" ca="1" si="10"/>
        <v>69350</v>
      </c>
      <c r="N10" s="9">
        <f t="shared" ca="1" si="11"/>
        <v>73511</v>
      </c>
      <c r="O10" s="9">
        <f t="shared" ca="1" si="12"/>
        <v>762850</v>
      </c>
      <c r="P10" s="9">
        <f t="shared" ca="1" si="13"/>
        <v>808621</v>
      </c>
      <c r="Q10" s="2">
        <v>1</v>
      </c>
      <c r="R10" s="10">
        <f t="shared" si="14"/>
        <v>1</v>
      </c>
      <c r="S10" s="2">
        <f t="shared" ca="1" si="15"/>
        <v>1</v>
      </c>
      <c r="T10" s="2">
        <f t="shared" ca="1" si="16"/>
        <v>205</v>
      </c>
      <c r="U10" s="2">
        <f t="shared" ca="1" si="17"/>
        <v>97</v>
      </c>
      <c r="V10" s="2">
        <f t="shared" ca="1" si="18"/>
        <v>36.5</v>
      </c>
      <c r="W10" s="2">
        <f t="shared" ca="1" si="19"/>
        <v>6</v>
      </c>
      <c r="X10" s="2">
        <f t="shared" ca="1" si="20"/>
        <v>2646</v>
      </c>
      <c r="Y10" s="2">
        <f t="shared" ca="1" si="21"/>
        <v>1519</v>
      </c>
      <c r="Z10" s="2">
        <f t="shared" ca="1" si="22"/>
        <v>1519</v>
      </c>
      <c r="AA10" s="2">
        <f t="shared" ca="1" si="23"/>
        <v>1494</v>
      </c>
    </row>
    <row r="11" spans="1:27" s="2" customFormat="1" x14ac:dyDescent="0.25">
      <c r="A11" s="2" t="str">
        <f t="shared" ca="1" si="0"/>
        <v>033482</v>
      </c>
      <c r="B11" s="2" t="str">
        <f ca="1">INDEX(Alimentation!$B$2:$B$12,INT(RANDBETWEEN(1,10)))</f>
        <v>Y. Vallières</v>
      </c>
      <c r="C11" s="2" t="str">
        <f ca="1">INDEX(Alimentation!$C$2:$C$12,INT(RANDBETWEEN(1,10)))</f>
        <v>H. Simpson</v>
      </c>
      <c r="D11" s="3">
        <f t="shared" ca="1" si="2"/>
        <v>38071</v>
      </c>
      <c r="E11" s="3">
        <f t="shared" ca="1" si="3"/>
        <v>38071</v>
      </c>
      <c r="F11" s="3">
        <f t="shared" ca="1" si="4"/>
        <v>38251</v>
      </c>
      <c r="G11" s="3">
        <f t="shared" ca="1" si="5"/>
        <v>38269</v>
      </c>
      <c r="H11" s="2">
        <f ca="1">INDEX(Alimentation!$H$2:$H$6,INT(RANDBETWEEN(1,5)))</f>
        <v>180</v>
      </c>
      <c r="I11" s="2">
        <f t="shared" ca="1" si="6"/>
        <v>198</v>
      </c>
      <c r="J11" s="2">
        <f t="shared" ca="1" si="7"/>
        <v>234000</v>
      </c>
      <c r="K11" s="2">
        <f t="shared" ca="1" si="8"/>
        <v>257400</v>
      </c>
      <c r="L11" s="4">
        <f t="shared" ca="1" si="9"/>
        <v>13</v>
      </c>
      <c r="M11" s="9">
        <f t="shared" ca="1" si="10"/>
        <v>23400</v>
      </c>
      <c r="N11" s="9">
        <f t="shared" ca="1" si="11"/>
        <v>25740</v>
      </c>
      <c r="O11" s="9">
        <f t="shared" ca="1" si="12"/>
        <v>257400</v>
      </c>
      <c r="P11" s="9">
        <f t="shared" ca="1" si="13"/>
        <v>283140</v>
      </c>
      <c r="Q11" s="2">
        <v>1</v>
      </c>
      <c r="R11" s="10">
        <f t="shared" si="14"/>
        <v>1</v>
      </c>
      <c r="S11" s="2">
        <f t="shared" ca="1" si="15"/>
        <v>1</v>
      </c>
      <c r="T11" s="2">
        <f t="shared" ca="1" si="16"/>
        <v>500</v>
      </c>
      <c r="U11" s="2">
        <f t="shared" ca="1" si="17"/>
        <v>77</v>
      </c>
      <c r="V11" s="2">
        <f t="shared" ca="1" si="18"/>
        <v>18</v>
      </c>
      <c r="W11" s="2">
        <f t="shared" ca="1" si="19"/>
        <v>10</v>
      </c>
      <c r="X11" s="2">
        <f t="shared" ca="1" si="20"/>
        <v>7427</v>
      </c>
      <c r="Y11" s="2">
        <f t="shared" ca="1" si="21"/>
        <v>1963</v>
      </c>
      <c r="Z11" s="2">
        <f t="shared" ca="1" si="22"/>
        <v>1963</v>
      </c>
      <c r="AA11" s="2">
        <f t="shared" ca="1" si="23"/>
        <v>1866</v>
      </c>
    </row>
    <row r="12" spans="1:27" s="2" customFormat="1" x14ac:dyDescent="0.25">
      <c r="A12" s="2" t="str">
        <f t="shared" ca="1" si="0"/>
        <v>je366p</v>
      </c>
      <c r="B12" s="2" t="str">
        <f ca="1">INDEX(Alimentation!$B$2:$B$12,INT(RANDBETWEEN(1,10)))</f>
        <v>B. Obama</v>
      </c>
      <c r="C12" s="2" t="str">
        <f ca="1">INDEX(Alimentation!$C$2:$C$12,INT(RANDBETWEEN(1,10)))</f>
        <v>M. Tatcher</v>
      </c>
      <c r="D12" s="3">
        <f t="shared" ca="1" si="2"/>
        <v>38105</v>
      </c>
      <c r="E12" s="3">
        <f t="shared" ca="1" si="3"/>
        <v>38105</v>
      </c>
      <c r="F12" s="3">
        <f t="shared" ca="1" si="4"/>
        <v>39565</v>
      </c>
      <c r="G12" s="3">
        <f t="shared" ca="1" si="5"/>
        <v>39711</v>
      </c>
      <c r="H12" s="2">
        <f ca="1">INDEX(Alimentation!$H$2:$H$6,INT(RANDBETWEEN(1,5)))</f>
        <v>1460</v>
      </c>
      <c r="I12" s="2">
        <f t="shared" ca="1" si="6"/>
        <v>1606</v>
      </c>
      <c r="J12" s="2">
        <f t="shared" ca="1" si="7"/>
        <v>5548000</v>
      </c>
      <c r="K12" s="2">
        <f t="shared" ca="1" si="8"/>
        <v>7156920</v>
      </c>
      <c r="L12" s="4">
        <f t="shared" ca="1" si="9"/>
        <v>38</v>
      </c>
      <c r="M12" s="9">
        <f t="shared" ca="1" si="10"/>
        <v>554800</v>
      </c>
      <c r="N12" s="9">
        <f t="shared" ca="1" si="11"/>
        <v>715692</v>
      </c>
      <c r="O12" s="9">
        <f t="shared" ca="1" si="12"/>
        <v>6102800</v>
      </c>
      <c r="P12" s="9">
        <f t="shared" ca="1" si="13"/>
        <v>7872612</v>
      </c>
      <c r="Q12" s="2">
        <v>1</v>
      </c>
      <c r="R12" s="10">
        <f t="shared" si="14"/>
        <v>1</v>
      </c>
      <c r="S12" s="2">
        <f t="shared" ca="1" si="15"/>
        <v>2</v>
      </c>
      <c r="T12" s="2">
        <f t="shared" ca="1" si="16"/>
        <v>5785</v>
      </c>
      <c r="U12" s="2">
        <f t="shared" ca="1" si="17"/>
        <v>78</v>
      </c>
      <c r="V12" s="2">
        <f t="shared" ca="1" si="18"/>
        <v>146</v>
      </c>
      <c r="W12" s="2">
        <f t="shared" ca="1" si="19"/>
        <v>29</v>
      </c>
      <c r="X12" s="2">
        <f t="shared" ca="1" si="20"/>
        <v>7203</v>
      </c>
      <c r="Y12" s="2">
        <f t="shared" ca="1" si="21"/>
        <v>448</v>
      </c>
      <c r="Z12" s="2">
        <f t="shared" ca="1" si="22"/>
        <v>448</v>
      </c>
      <c r="AA12" s="2">
        <f t="shared" ca="1" si="23"/>
        <v>524</v>
      </c>
    </row>
    <row r="13" spans="1:27" s="2" customFormat="1" x14ac:dyDescent="0.25">
      <c r="A13" s="2" t="str">
        <f t="shared" ca="1" si="0"/>
        <v>g23c98</v>
      </c>
      <c r="B13" s="2" t="str">
        <f ca="1">INDEX(Alimentation!$B$2:$B$12,INT(RANDBETWEEN(1,10)))</f>
        <v>Y. Vallières</v>
      </c>
      <c r="C13" s="2" t="str">
        <f ca="1">INDEX(Alimentation!$C$2:$C$12,INT(RANDBETWEEN(1,10)))</f>
        <v>B. Gates</v>
      </c>
      <c r="D13" s="3">
        <f t="shared" ca="1" si="2"/>
        <v>38054</v>
      </c>
      <c r="E13" s="3">
        <f t="shared" ca="1" si="3"/>
        <v>38054</v>
      </c>
      <c r="F13" s="3">
        <f t="shared" ca="1" si="4"/>
        <v>38234</v>
      </c>
      <c r="G13" s="3">
        <f t="shared" ca="1" si="5"/>
        <v>38252</v>
      </c>
      <c r="H13" s="2">
        <f ca="1">INDEX(Alimentation!$H$2:$H$6,INT(RANDBETWEEN(1,5)))</f>
        <v>180</v>
      </c>
      <c r="I13" s="2">
        <f t="shared" ca="1" si="6"/>
        <v>198</v>
      </c>
      <c r="J13" s="2">
        <f t="shared" ca="1" si="7"/>
        <v>234000</v>
      </c>
      <c r="K13" s="2">
        <f t="shared" ca="1" si="8"/>
        <v>273780</v>
      </c>
      <c r="L13" s="4">
        <f t="shared" ca="1" si="9"/>
        <v>13</v>
      </c>
      <c r="M13" s="9">
        <f t="shared" ca="1" si="10"/>
        <v>23400</v>
      </c>
      <c r="N13" s="9">
        <f t="shared" ca="1" si="11"/>
        <v>27378</v>
      </c>
      <c r="O13" s="9">
        <f t="shared" ca="1" si="12"/>
        <v>257400</v>
      </c>
      <c r="P13" s="9">
        <f t="shared" ca="1" si="13"/>
        <v>301158</v>
      </c>
      <c r="Q13" s="2">
        <v>1</v>
      </c>
      <c r="R13" s="10">
        <f t="shared" si="14"/>
        <v>1</v>
      </c>
      <c r="S13" s="2">
        <f t="shared" ca="1" si="15"/>
        <v>4</v>
      </c>
      <c r="T13" s="2">
        <f t="shared" ca="1" si="16"/>
        <v>103</v>
      </c>
      <c r="U13" s="2">
        <f t="shared" ca="1" si="17"/>
        <v>76</v>
      </c>
      <c r="V13" s="2">
        <f t="shared" ca="1" si="18"/>
        <v>18</v>
      </c>
      <c r="W13" s="2">
        <f t="shared" ca="1" si="19"/>
        <v>17</v>
      </c>
      <c r="X13" s="2">
        <f t="shared" ca="1" si="20"/>
        <v>9387</v>
      </c>
      <c r="Y13" s="2">
        <f t="shared" ca="1" si="21"/>
        <v>943</v>
      </c>
      <c r="Z13" s="2">
        <f t="shared" ca="1" si="22"/>
        <v>943</v>
      </c>
      <c r="AA13" s="2">
        <f t="shared" ca="1" si="23"/>
        <v>988</v>
      </c>
    </row>
    <row r="14" spans="1:27" s="2" customFormat="1" x14ac:dyDescent="0.25">
      <c r="A14" s="2" t="str">
        <f t="shared" ca="1" si="0"/>
        <v>93p3cc</v>
      </c>
      <c r="B14" s="2" t="str">
        <f ca="1">INDEX(Alimentation!$B$2:$B$12,INT(RANDBETWEEN(1,10)))</f>
        <v>A. Merkel</v>
      </c>
      <c r="C14" s="2" t="str">
        <f ca="1">INDEX(Alimentation!$C$2:$C$12,INT(RANDBETWEEN(1,10)))</f>
        <v>M. Mouse</v>
      </c>
      <c r="D14" s="3">
        <f t="shared" ca="1" si="2"/>
        <v>36374</v>
      </c>
      <c r="E14" s="3">
        <f t="shared" ca="1" si="3"/>
        <v>36374</v>
      </c>
      <c r="F14" s="3">
        <f t="shared" ca="1" si="4"/>
        <v>37834</v>
      </c>
      <c r="G14" s="3">
        <f t="shared" ca="1" si="5"/>
        <v>37980</v>
      </c>
      <c r="H14" s="2">
        <f ca="1">INDEX(Alimentation!$H$2:$H$6,INT(RANDBETWEEN(1,5)))</f>
        <v>1460</v>
      </c>
      <c r="I14" s="2">
        <f t="shared" ca="1" si="6"/>
        <v>1606</v>
      </c>
      <c r="J14" s="2">
        <f t="shared" ca="1" si="7"/>
        <v>5548000</v>
      </c>
      <c r="K14" s="2">
        <f t="shared" ca="1" si="8"/>
        <v>6990480</v>
      </c>
      <c r="L14" s="4">
        <f t="shared" ca="1" si="9"/>
        <v>38</v>
      </c>
      <c r="M14" s="9">
        <f t="shared" ca="1" si="10"/>
        <v>554800</v>
      </c>
      <c r="N14" s="9">
        <f t="shared" ca="1" si="11"/>
        <v>699048</v>
      </c>
      <c r="O14" s="9">
        <f t="shared" ca="1" si="12"/>
        <v>6102800</v>
      </c>
      <c r="P14" s="9">
        <f t="shared" ca="1" si="13"/>
        <v>7689528</v>
      </c>
      <c r="Q14" s="2">
        <v>1</v>
      </c>
      <c r="R14" s="10">
        <f t="shared" si="14"/>
        <v>1</v>
      </c>
      <c r="S14" s="2">
        <f t="shared" ca="1" si="15"/>
        <v>1</v>
      </c>
      <c r="T14" s="2">
        <f t="shared" ca="1" si="16"/>
        <v>886</v>
      </c>
      <c r="U14" s="2">
        <f t="shared" ca="1" si="17"/>
        <v>88</v>
      </c>
      <c r="V14" s="2">
        <f t="shared" ca="1" si="18"/>
        <v>146</v>
      </c>
      <c r="W14" s="2">
        <f t="shared" ca="1" si="19"/>
        <v>26</v>
      </c>
      <c r="X14" s="2">
        <f t="shared" ca="1" si="20"/>
        <v>9068</v>
      </c>
      <c r="Y14" s="2">
        <f t="shared" ca="1" si="21"/>
        <v>1791</v>
      </c>
      <c r="Z14" s="2">
        <f t="shared" ca="1" si="22"/>
        <v>1791</v>
      </c>
      <c r="AA14" s="2">
        <f t="shared" ca="1" si="23"/>
        <v>1859</v>
      </c>
    </row>
    <row r="15" spans="1:27" s="2" customFormat="1" x14ac:dyDescent="0.25">
      <c r="A15" s="2" t="str">
        <f t="shared" ca="1" si="0"/>
        <v>074ql4</v>
      </c>
      <c r="B15" s="2" t="str">
        <f ca="1">INDEX(Alimentation!$B$2:$B$12,INT(RANDBETWEEN(1,10)))</f>
        <v>M. Tatcher</v>
      </c>
      <c r="C15" s="2" t="str">
        <f ca="1">INDEX(Alimentation!$C$2:$C$12,INT(RANDBETWEEN(1,10)))</f>
        <v>G. Saint Hillaire</v>
      </c>
      <c r="D15" s="3">
        <f t="shared" ca="1" si="2"/>
        <v>39535</v>
      </c>
      <c r="E15" s="3">
        <f t="shared" ca="1" si="3"/>
        <v>39535</v>
      </c>
      <c r="F15" s="3">
        <f t="shared" ca="1" si="4"/>
        <v>39625</v>
      </c>
      <c r="G15" s="3">
        <f t="shared" ca="1" si="5"/>
        <v>39634</v>
      </c>
      <c r="H15" s="2">
        <f ca="1">INDEX(Alimentation!$H$2:$H$6,INT(RANDBETWEEN(1,5)))</f>
        <v>90</v>
      </c>
      <c r="I15" s="2">
        <f t="shared" ca="1" si="6"/>
        <v>99</v>
      </c>
      <c r="J15" s="2">
        <f t="shared" ca="1" si="7"/>
        <v>81000</v>
      </c>
      <c r="K15" s="2">
        <f t="shared" ca="1" si="8"/>
        <v>93960</v>
      </c>
      <c r="L15" s="4">
        <f t="shared" ca="1" si="9"/>
        <v>9</v>
      </c>
      <c r="M15" s="9">
        <f t="shared" ca="1" si="10"/>
        <v>8100</v>
      </c>
      <c r="N15" s="9">
        <f t="shared" ca="1" si="11"/>
        <v>9396</v>
      </c>
      <c r="O15" s="9">
        <f t="shared" ca="1" si="12"/>
        <v>89100</v>
      </c>
      <c r="P15" s="9">
        <f t="shared" ca="1" si="13"/>
        <v>103356</v>
      </c>
      <c r="Q15" s="2">
        <v>1</v>
      </c>
      <c r="R15" s="10">
        <f t="shared" si="14"/>
        <v>1</v>
      </c>
      <c r="S15" s="2">
        <f t="shared" ca="1" si="15"/>
        <v>2</v>
      </c>
      <c r="T15" s="2">
        <f t="shared" ca="1" si="16"/>
        <v>503</v>
      </c>
      <c r="U15" s="2">
        <f t="shared" ca="1" si="17"/>
        <v>95</v>
      </c>
      <c r="V15" s="2">
        <f t="shared" ca="1" si="18"/>
        <v>9</v>
      </c>
      <c r="W15" s="2">
        <f t="shared" ca="1" si="19"/>
        <v>16</v>
      </c>
      <c r="X15" s="2">
        <f t="shared" ca="1" si="20"/>
        <v>1470</v>
      </c>
      <c r="Y15" s="2">
        <f t="shared" ca="1" si="21"/>
        <v>1420</v>
      </c>
      <c r="Z15" s="2">
        <f t="shared" ca="1" si="22"/>
        <v>1420</v>
      </c>
      <c r="AA15" s="2">
        <f t="shared" ca="1" si="23"/>
        <v>1386</v>
      </c>
    </row>
    <row r="16" spans="1:27" s="2" customFormat="1" x14ac:dyDescent="0.25">
      <c r="A16" s="2" t="str">
        <f t="shared" ca="1" si="0"/>
        <v>943a85</v>
      </c>
      <c r="B16" s="2" t="str">
        <f ca="1">INDEX(Alimentation!$B$2:$B$12,INT(RANDBETWEEN(1,10)))</f>
        <v>M. Tatcher</v>
      </c>
      <c r="C16" s="2" t="str">
        <f ca="1">INDEX(Alimentation!$C$2:$C$12,INT(RANDBETWEEN(1,10)))</f>
        <v>Dupont</v>
      </c>
      <c r="D16" s="3">
        <f t="shared" ca="1" si="2"/>
        <v>38731</v>
      </c>
      <c r="E16" s="3">
        <f t="shared" ca="1" si="3"/>
        <v>38731</v>
      </c>
      <c r="F16" s="3">
        <f t="shared" ca="1" si="4"/>
        <v>40191</v>
      </c>
      <c r="G16" s="3">
        <f t="shared" ca="1" si="5"/>
        <v>40337</v>
      </c>
      <c r="H16" s="2">
        <f ca="1">INDEX(Alimentation!$H$2:$H$6,INT(RANDBETWEEN(1,5)))</f>
        <v>1460</v>
      </c>
      <c r="I16" s="2">
        <f t="shared" ca="1" si="6"/>
        <v>1606</v>
      </c>
      <c r="J16" s="2">
        <f t="shared" ca="1" si="7"/>
        <v>5548000</v>
      </c>
      <c r="K16" s="2">
        <f t="shared" ca="1" si="8"/>
        <v>5880880</v>
      </c>
      <c r="L16" s="4">
        <f t="shared" ca="1" si="9"/>
        <v>38</v>
      </c>
      <c r="M16" s="9">
        <f t="shared" ca="1" si="10"/>
        <v>554800</v>
      </c>
      <c r="N16" s="9">
        <f t="shared" ca="1" si="11"/>
        <v>588088</v>
      </c>
      <c r="O16" s="9">
        <f t="shared" ca="1" si="12"/>
        <v>6102800</v>
      </c>
      <c r="P16" s="9">
        <f t="shared" ca="1" si="13"/>
        <v>6468968</v>
      </c>
      <c r="Q16" s="2">
        <v>1</v>
      </c>
      <c r="R16" s="10">
        <f t="shared" si="14"/>
        <v>1</v>
      </c>
      <c r="S16" s="2">
        <f t="shared" ca="1" si="15"/>
        <v>3</v>
      </c>
      <c r="T16" s="2">
        <f t="shared" ca="1" si="16"/>
        <v>5887</v>
      </c>
      <c r="U16" s="2">
        <f t="shared" ca="1" si="17"/>
        <v>89</v>
      </c>
      <c r="V16" s="2">
        <f t="shared" ca="1" si="18"/>
        <v>146</v>
      </c>
      <c r="W16" s="2">
        <f t="shared" ca="1" si="19"/>
        <v>6</v>
      </c>
      <c r="X16" s="2">
        <f t="shared" ca="1" si="20"/>
        <v>9307</v>
      </c>
      <c r="Y16" s="2">
        <f t="shared" ca="1" si="21"/>
        <v>922</v>
      </c>
      <c r="Z16" s="2">
        <f t="shared" ca="1" si="22"/>
        <v>922</v>
      </c>
      <c r="AA16" s="2">
        <f t="shared" ca="1" si="23"/>
        <v>831</v>
      </c>
    </row>
    <row r="17" spans="1:27" s="2" customFormat="1" x14ac:dyDescent="0.25">
      <c r="A17" s="2" t="str">
        <f t="shared" ca="1" si="0"/>
        <v>b4259r</v>
      </c>
      <c r="B17" s="2" t="str">
        <f ca="1">INDEX(Alimentation!$B$2:$B$12,INT(RANDBETWEEN(1,10)))</f>
        <v>N. Sarkosy</v>
      </c>
      <c r="C17" s="2" t="str">
        <f ca="1">INDEX(Alimentation!$C$2:$C$12,INT(RANDBETWEEN(1,10)))</f>
        <v>N. Sarkosy</v>
      </c>
      <c r="D17" s="3">
        <f t="shared" ca="1" si="2"/>
        <v>39111</v>
      </c>
      <c r="E17" s="3">
        <f t="shared" ca="1" si="3"/>
        <v>39111</v>
      </c>
      <c r="F17" s="3">
        <f t="shared" ca="1" si="4"/>
        <v>39201</v>
      </c>
      <c r="G17" s="3">
        <f t="shared" ca="1" si="5"/>
        <v>39210</v>
      </c>
      <c r="H17" s="2">
        <f ca="1">INDEX(Alimentation!$H$2:$H$6,INT(RANDBETWEEN(1,5)))</f>
        <v>90</v>
      </c>
      <c r="I17" s="2">
        <f t="shared" ca="1" si="6"/>
        <v>99</v>
      </c>
      <c r="J17" s="2">
        <f t="shared" ca="1" si="7"/>
        <v>81000</v>
      </c>
      <c r="K17" s="2">
        <f t="shared" ca="1" si="8"/>
        <v>102060</v>
      </c>
      <c r="L17" s="4">
        <f t="shared" ca="1" si="9"/>
        <v>9</v>
      </c>
      <c r="M17" s="9">
        <f t="shared" ca="1" si="10"/>
        <v>8100</v>
      </c>
      <c r="N17" s="9">
        <f t="shared" ca="1" si="11"/>
        <v>10206</v>
      </c>
      <c r="O17" s="9">
        <f t="shared" ca="1" si="12"/>
        <v>89100</v>
      </c>
      <c r="P17" s="9">
        <f t="shared" ca="1" si="13"/>
        <v>112266</v>
      </c>
      <c r="Q17" s="2">
        <v>1</v>
      </c>
      <c r="R17" s="10">
        <f t="shared" si="14"/>
        <v>1</v>
      </c>
      <c r="S17" s="2">
        <f t="shared" ca="1" si="15"/>
        <v>2</v>
      </c>
      <c r="T17" s="2">
        <f t="shared" ca="1" si="16"/>
        <v>191</v>
      </c>
      <c r="U17" s="2">
        <f t="shared" ca="1" si="17"/>
        <v>92</v>
      </c>
      <c r="V17" s="2">
        <f t="shared" ca="1" si="18"/>
        <v>9</v>
      </c>
      <c r="W17" s="2">
        <f t="shared" ca="1" si="19"/>
        <v>26</v>
      </c>
      <c r="X17" s="2">
        <f t="shared" ca="1" si="20"/>
        <v>4554</v>
      </c>
      <c r="Y17" s="2">
        <f t="shared" ca="1" si="21"/>
        <v>578</v>
      </c>
      <c r="Z17" s="2">
        <f t="shared" ca="1" si="22"/>
        <v>578</v>
      </c>
      <c r="AA17" s="2">
        <f t="shared" ca="1" si="23"/>
        <v>605</v>
      </c>
    </row>
    <row r="18" spans="1:27" s="2" customFormat="1" x14ac:dyDescent="0.25">
      <c r="A18" s="2" t="str">
        <f t="shared" ca="1" si="0"/>
        <v>28nq1t</v>
      </c>
      <c r="B18" s="2" t="str">
        <f ca="1">INDEX(Alimentation!$B$2:$B$12,INT(RANDBETWEEN(1,10)))</f>
        <v>J. L. R. Zapatero</v>
      </c>
      <c r="C18" s="2" t="str">
        <f ca="1">INDEX(Alimentation!$C$2:$C$12,INT(RANDBETWEEN(1,10)))</f>
        <v>B. Obama</v>
      </c>
      <c r="D18" s="3">
        <f t="shared" ca="1" si="2"/>
        <v>39123</v>
      </c>
      <c r="E18" s="3">
        <f t="shared" ca="1" si="3"/>
        <v>39123</v>
      </c>
      <c r="F18" s="3">
        <f t="shared" ca="1" si="4"/>
        <v>40583</v>
      </c>
      <c r="G18" s="3">
        <f t="shared" ca="1" si="5"/>
        <v>40729</v>
      </c>
      <c r="H18" s="2">
        <f ca="1">INDEX(Alimentation!$H$2:$H$6,INT(RANDBETWEEN(1,5)))</f>
        <v>1460</v>
      </c>
      <c r="I18" s="2">
        <f t="shared" ca="1" si="6"/>
        <v>1606</v>
      </c>
      <c r="J18" s="2">
        <f t="shared" ca="1" si="7"/>
        <v>5548000</v>
      </c>
      <c r="K18" s="2">
        <f t="shared" ca="1" si="8"/>
        <v>6491160</v>
      </c>
      <c r="L18" s="4">
        <f t="shared" ca="1" si="9"/>
        <v>38</v>
      </c>
      <c r="M18" s="9">
        <f t="shared" ca="1" si="10"/>
        <v>554800</v>
      </c>
      <c r="N18" s="9">
        <f t="shared" ca="1" si="11"/>
        <v>649116</v>
      </c>
      <c r="O18" s="9">
        <f t="shared" ca="1" si="12"/>
        <v>6102800</v>
      </c>
      <c r="P18" s="9">
        <f t="shared" ca="1" si="13"/>
        <v>7140276</v>
      </c>
      <c r="Q18" s="2">
        <v>1</v>
      </c>
      <c r="R18" s="10">
        <f t="shared" si="14"/>
        <v>1</v>
      </c>
      <c r="S18" s="2">
        <f t="shared" ca="1" si="15"/>
        <v>1</v>
      </c>
      <c r="T18" s="2">
        <f t="shared" ca="1" si="16"/>
        <v>852</v>
      </c>
      <c r="U18" s="2">
        <f t="shared" ca="1" si="17"/>
        <v>76</v>
      </c>
      <c r="V18" s="2">
        <f t="shared" ca="1" si="18"/>
        <v>146</v>
      </c>
      <c r="W18" s="2">
        <f t="shared" ca="1" si="19"/>
        <v>17</v>
      </c>
      <c r="X18" s="2">
        <f t="shared" ca="1" si="20"/>
        <v>5719</v>
      </c>
      <c r="Y18" s="2">
        <f t="shared" ca="1" si="21"/>
        <v>1735</v>
      </c>
      <c r="Z18" s="2">
        <f t="shared" ca="1" si="22"/>
        <v>1735</v>
      </c>
      <c r="AA18" s="2">
        <f t="shared" ca="1" si="23"/>
        <v>1825</v>
      </c>
    </row>
    <row r="19" spans="1:27" s="2" customFormat="1" x14ac:dyDescent="0.25">
      <c r="A19" s="2" t="str">
        <f t="shared" ca="1" si="0"/>
        <v>xhq37r</v>
      </c>
      <c r="B19" s="2" t="str">
        <f ca="1">INDEX(Alimentation!$B$2:$B$12,INT(RANDBETWEEN(1,10)))</f>
        <v>B. Gates</v>
      </c>
      <c r="C19" s="2" t="str">
        <f ca="1">INDEX(Alimentation!$C$2:$C$12,INT(RANDBETWEEN(1,10)))</f>
        <v>N. Sarkosy</v>
      </c>
      <c r="D19" s="3">
        <f t="shared" ca="1" si="2"/>
        <v>38636.5</v>
      </c>
      <c r="E19" s="3">
        <f t="shared" ca="1" si="3"/>
        <v>38636.5</v>
      </c>
      <c r="F19" s="3">
        <f t="shared" ca="1" si="4"/>
        <v>39001.5</v>
      </c>
      <c r="G19" s="3">
        <f t="shared" ca="1" si="5"/>
        <v>39038</v>
      </c>
      <c r="H19" s="2">
        <f ca="1">INDEX(Alimentation!$H$2:$H$6,INT(RANDBETWEEN(1,5)))</f>
        <v>365</v>
      </c>
      <c r="I19" s="2">
        <f t="shared" ca="1" si="6"/>
        <v>401.5</v>
      </c>
      <c r="J19" s="2">
        <f t="shared" ca="1" si="7"/>
        <v>693500</v>
      </c>
      <c r="K19" s="2">
        <f t="shared" ca="1" si="8"/>
        <v>963965</v>
      </c>
      <c r="L19" s="4">
        <f t="shared" ca="1" si="9"/>
        <v>19</v>
      </c>
      <c r="M19" s="9">
        <f t="shared" ca="1" si="10"/>
        <v>69350</v>
      </c>
      <c r="N19" s="9">
        <f t="shared" ca="1" si="11"/>
        <v>96396.5</v>
      </c>
      <c r="O19" s="9">
        <f t="shared" ca="1" si="12"/>
        <v>762850</v>
      </c>
      <c r="P19" s="9">
        <f t="shared" ca="1" si="13"/>
        <v>1060361.5</v>
      </c>
      <c r="Q19" s="2">
        <v>1</v>
      </c>
      <c r="R19" s="10">
        <f t="shared" si="14"/>
        <v>1</v>
      </c>
      <c r="S19" s="2">
        <f t="shared" ca="1" si="15"/>
        <v>3</v>
      </c>
      <c r="T19" s="2">
        <f t="shared" ca="1" si="16"/>
        <v>210</v>
      </c>
      <c r="U19" s="2">
        <f t="shared" ca="1" si="17"/>
        <v>100</v>
      </c>
      <c r="V19" s="2">
        <f t="shared" ca="1" si="18"/>
        <v>36.5</v>
      </c>
      <c r="W19" s="2">
        <f t="shared" ca="1" si="19"/>
        <v>39</v>
      </c>
      <c r="X19" s="2">
        <f t="shared" ca="1" si="20"/>
        <v>4604</v>
      </c>
      <c r="Y19" s="2">
        <f t="shared" ca="1" si="21"/>
        <v>1707</v>
      </c>
      <c r="Z19" s="2">
        <f t="shared" ca="1" si="22"/>
        <v>1707</v>
      </c>
      <c r="AA19" s="2">
        <f t="shared" ca="1" si="23"/>
        <v>1747</v>
      </c>
    </row>
    <row r="20" spans="1:27" s="2" customFormat="1" x14ac:dyDescent="0.25">
      <c r="A20" s="2" t="str">
        <f t="shared" ca="1" si="0"/>
        <v>q8fc0p</v>
      </c>
      <c r="B20" s="2" t="str">
        <f ca="1">INDEX(Alimentation!$B$2:$B$12,INT(RANDBETWEEN(1,10)))</f>
        <v>A. Merkel</v>
      </c>
      <c r="C20" s="2" t="str">
        <f ca="1">INDEX(Alimentation!$C$2:$C$12,INT(RANDBETWEEN(1,10)))</f>
        <v>M. Tatcher</v>
      </c>
      <c r="D20" s="3">
        <f t="shared" ca="1" si="2"/>
        <v>40198.5</v>
      </c>
      <c r="E20" s="3">
        <f t="shared" ca="1" si="3"/>
        <v>40198.5</v>
      </c>
      <c r="F20" s="3">
        <f t="shared" ca="1" si="4"/>
        <v>40563.5</v>
      </c>
      <c r="G20" s="3">
        <f t="shared" ca="1" si="5"/>
        <v>40600</v>
      </c>
      <c r="H20" s="2">
        <f ca="1">INDEX(Alimentation!$H$2:$H$6,INT(RANDBETWEEN(1,5)))</f>
        <v>365</v>
      </c>
      <c r="I20" s="2">
        <f t="shared" ca="1" si="6"/>
        <v>401.5</v>
      </c>
      <c r="J20" s="2">
        <f t="shared" ca="1" si="7"/>
        <v>693500</v>
      </c>
      <c r="K20" s="2">
        <f t="shared" ca="1" si="8"/>
        <v>755915</v>
      </c>
      <c r="L20" s="4">
        <f t="shared" ca="1" si="9"/>
        <v>19</v>
      </c>
      <c r="M20" s="9">
        <f t="shared" ca="1" si="10"/>
        <v>69350</v>
      </c>
      <c r="N20" s="9">
        <f t="shared" ca="1" si="11"/>
        <v>75591.5</v>
      </c>
      <c r="O20" s="9">
        <f t="shared" ca="1" si="12"/>
        <v>762850</v>
      </c>
      <c r="P20" s="9">
        <f t="shared" ca="1" si="13"/>
        <v>831506.5</v>
      </c>
      <c r="Q20" s="2">
        <v>1</v>
      </c>
      <c r="R20" s="10">
        <f t="shared" si="14"/>
        <v>1</v>
      </c>
      <c r="S20" s="2">
        <f t="shared" ca="1" si="15"/>
        <v>2</v>
      </c>
      <c r="T20" s="2">
        <f t="shared" ca="1" si="16"/>
        <v>4668</v>
      </c>
      <c r="U20" s="2">
        <f t="shared" ca="1" si="17"/>
        <v>75</v>
      </c>
      <c r="V20" s="2">
        <f t="shared" ca="1" si="18"/>
        <v>36.5</v>
      </c>
      <c r="W20" s="2">
        <f t="shared" ca="1" si="19"/>
        <v>9</v>
      </c>
      <c r="X20" s="2">
        <f t="shared" ca="1" si="20"/>
        <v>1728</v>
      </c>
      <c r="Y20" s="2">
        <f t="shared" ca="1" si="21"/>
        <v>855</v>
      </c>
      <c r="Z20" s="2">
        <f t="shared" ca="1" si="22"/>
        <v>855</v>
      </c>
      <c r="AA20" s="2">
        <f t="shared" ca="1" si="23"/>
        <v>913</v>
      </c>
    </row>
    <row r="21" spans="1:27" s="2" customFormat="1" x14ac:dyDescent="0.25">
      <c r="A21" s="2" t="str">
        <f t="shared" ca="1" si="0"/>
        <v>7qskcs</v>
      </c>
      <c r="B21" s="2" t="str">
        <f ca="1">INDEX(Alimentation!$B$2:$B$12,INT(RANDBETWEEN(1,10)))</f>
        <v>J. Chirac</v>
      </c>
      <c r="C21" s="2" t="str">
        <f ca="1">INDEX(Alimentation!$C$2:$C$12,INT(RANDBETWEEN(1,10)))</f>
        <v>M. Mouse</v>
      </c>
      <c r="D21" s="3">
        <f t="shared" ca="1" si="2"/>
        <v>40355.5</v>
      </c>
      <c r="E21" s="3">
        <f t="shared" ca="1" si="3"/>
        <v>40355.5</v>
      </c>
      <c r="F21" s="3">
        <f t="shared" ca="1" si="4"/>
        <v>40720.5</v>
      </c>
      <c r="G21" s="3">
        <f t="shared" ca="1" si="5"/>
        <v>40757</v>
      </c>
      <c r="H21" s="2">
        <f ca="1">INDEX(Alimentation!$H$2:$H$6,INT(RANDBETWEEN(1,5)))</f>
        <v>365</v>
      </c>
      <c r="I21" s="2">
        <f t="shared" ca="1" si="6"/>
        <v>401.5</v>
      </c>
      <c r="J21" s="2">
        <f t="shared" ca="1" si="7"/>
        <v>693500</v>
      </c>
      <c r="K21" s="2">
        <f t="shared" ca="1" si="8"/>
        <v>866875</v>
      </c>
      <c r="L21" s="4">
        <f t="shared" ca="1" si="9"/>
        <v>19</v>
      </c>
      <c r="M21" s="9">
        <f t="shared" ca="1" si="10"/>
        <v>69350</v>
      </c>
      <c r="N21" s="9">
        <f t="shared" ca="1" si="11"/>
        <v>86687.5</v>
      </c>
      <c r="O21" s="9">
        <f t="shared" ca="1" si="12"/>
        <v>762850</v>
      </c>
      <c r="P21" s="9">
        <f t="shared" ca="1" si="13"/>
        <v>953562.5</v>
      </c>
      <c r="Q21" s="2">
        <v>1</v>
      </c>
      <c r="R21" s="10">
        <f t="shared" si="14"/>
        <v>1</v>
      </c>
      <c r="S21" s="2">
        <f t="shared" ca="1" si="15"/>
        <v>1</v>
      </c>
      <c r="T21" s="2">
        <f t="shared" ca="1" si="16"/>
        <v>224</v>
      </c>
      <c r="U21" s="2">
        <f t="shared" ca="1" si="17"/>
        <v>71</v>
      </c>
      <c r="V21" s="2">
        <f t="shared" ca="1" si="18"/>
        <v>36.5</v>
      </c>
      <c r="W21" s="2">
        <f t="shared" ca="1" si="19"/>
        <v>25</v>
      </c>
      <c r="X21" s="2">
        <f t="shared" ca="1" si="20"/>
        <v>1550</v>
      </c>
      <c r="Y21" s="2">
        <f t="shared" ca="1" si="21"/>
        <v>1080</v>
      </c>
      <c r="Z21" s="2">
        <f t="shared" ca="1" si="22"/>
        <v>1080</v>
      </c>
      <c r="AA21" s="2">
        <f t="shared" ca="1" si="23"/>
        <v>1048</v>
      </c>
    </row>
    <row r="22" spans="1:27" s="2" customFormat="1" x14ac:dyDescent="0.25">
      <c r="A22" s="2" t="str">
        <f t="shared" ca="1" si="0"/>
        <v>gzubc8</v>
      </c>
      <c r="B22" s="2" t="str">
        <f ca="1">INDEX(Alimentation!$B$2:$B$12,INT(RANDBETWEEN(1,10)))</f>
        <v>D. Johnston</v>
      </c>
      <c r="C22" s="2" t="str">
        <f ca="1">INDEX(Alimentation!$C$2:$C$12,INT(RANDBETWEEN(1,10)))</f>
        <v>J. Cartier</v>
      </c>
      <c r="D22" s="3">
        <f t="shared" ca="1" si="2"/>
        <v>36559</v>
      </c>
      <c r="E22" s="3">
        <f t="shared" ca="1" si="3"/>
        <v>36559</v>
      </c>
      <c r="F22" s="3">
        <f t="shared" ca="1" si="4"/>
        <v>38019</v>
      </c>
      <c r="G22" s="3">
        <f t="shared" ca="1" si="5"/>
        <v>38165</v>
      </c>
      <c r="H22" s="2">
        <f ca="1">INDEX(Alimentation!$H$2:$H$6,INT(RANDBETWEEN(1,5)))</f>
        <v>1460</v>
      </c>
      <c r="I22" s="2">
        <f t="shared" ca="1" si="6"/>
        <v>1606</v>
      </c>
      <c r="J22" s="2">
        <f t="shared" ca="1" si="7"/>
        <v>5548000</v>
      </c>
      <c r="K22" s="2">
        <f t="shared" ca="1" si="8"/>
        <v>7600760</v>
      </c>
      <c r="L22" s="4">
        <f t="shared" ca="1" si="9"/>
        <v>38</v>
      </c>
      <c r="M22" s="9">
        <f t="shared" ca="1" si="10"/>
        <v>554800</v>
      </c>
      <c r="N22" s="9">
        <f t="shared" ca="1" si="11"/>
        <v>760076</v>
      </c>
      <c r="O22" s="9">
        <f t="shared" ca="1" si="12"/>
        <v>6102800</v>
      </c>
      <c r="P22" s="9">
        <f t="shared" ca="1" si="13"/>
        <v>8360836</v>
      </c>
      <c r="Q22" s="2">
        <v>1</v>
      </c>
      <c r="R22" s="10">
        <f t="shared" si="14"/>
        <v>1</v>
      </c>
      <c r="S22" s="2">
        <f t="shared" ca="1" si="15"/>
        <v>4</v>
      </c>
      <c r="T22" s="2">
        <f t="shared" ca="1" si="16"/>
        <v>3738</v>
      </c>
      <c r="U22" s="2">
        <f t="shared" ca="1" si="17"/>
        <v>87</v>
      </c>
      <c r="V22" s="2">
        <f t="shared" ca="1" si="18"/>
        <v>146</v>
      </c>
      <c r="W22" s="2">
        <f t="shared" ca="1" si="19"/>
        <v>37</v>
      </c>
      <c r="X22" s="2">
        <f t="shared" ca="1" si="20"/>
        <v>9778</v>
      </c>
      <c r="Y22" s="2">
        <f t="shared" ca="1" si="21"/>
        <v>1242</v>
      </c>
      <c r="Z22" s="2">
        <f t="shared" ca="1" si="22"/>
        <v>1242</v>
      </c>
      <c r="AA22" s="2">
        <f t="shared" ca="1" si="23"/>
        <v>1329</v>
      </c>
    </row>
    <row r="23" spans="1:27" s="2" customFormat="1" x14ac:dyDescent="0.25">
      <c r="A23" s="2" t="str">
        <f t="shared" ca="1" si="0"/>
        <v>5pzin2</v>
      </c>
      <c r="B23" s="2" t="str">
        <f ca="1">INDEX(Alimentation!$B$2:$B$12,INT(RANDBETWEEN(1,10)))</f>
        <v>J. L. R. Zapatero</v>
      </c>
      <c r="C23" s="2" t="str">
        <f ca="1">INDEX(Alimentation!$C$2:$C$12,INT(RANDBETWEEN(1,10)))</f>
        <v>M. Tremblay</v>
      </c>
      <c r="D23" s="3">
        <f t="shared" ca="1" si="2"/>
        <v>40693.5</v>
      </c>
      <c r="E23" s="3">
        <f t="shared" ca="1" si="3"/>
        <v>40693.5</v>
      </c>
      <c r="F23" s="3">
        <f t="shared" ca="1" si="4"/>
        <v>41058.5</v>
      </c>
      <c r="G23" s="3">
        <f t="shared" ca="1" si="5"/>
        <v>41095</v>
      </c>
      <c r="H23" s="2">
        <f ca="1">INDEX(Alimentation!$H$2:$H$6,INT(RANDBETWEEN(1,5)))</f>
        <v>365</v>
      </c>
      <c r="I23" s="2">
        <f t="shared" ca="1" si="6"/>
        <v>401.5</v>
      </c>
      <c r="J23" s="2">
        <f t="shared" ca="1" si="7"/>
        <v>693500</v>
      </c>
      <c r="K23" s="2">
        <f t="shared" ca="1" si="8"/>
        <v>818330</v>
      </c>
      <c r="L23" s="4">
        <f t="shared" ca="1" si="9"/>
        <v>19</v>
      </c>
      <c r="M23" s="9">
        <f t="shared" ca="1" si="10"/>
        <v>69350</v>
      </c>
      <c r="N23" s="9">
        <f t="shared" ca="1" si="11"/>
        <v>81833</v>
      </c>
      <c r="O23" s="9">
        <f t="shared" ca="1" si="12"/>
        <v>762850</v>
      </c>
      <c r="P23" s="9">
        <f t="shared" ca="1" si="13"/>
        <v>900163</v>
      </c>
      <c r="Q23" s="2">
        <v>1</v>
      </c>
      <c r="R23" s="10">
        <f t="shared" si="14"/>
        <v>1</v>
      </c>
      <c r="S23" s="2">
        <f t="shared" ca="1" si="15"/>
        <v>5</v>
      </c>
      <c r="T23" s="2">
        <f t="shared" ca="1" si="16"/>
        <v>1175</v>
      </c>
      <c r="U23" s="2">
        <f t="shared" ca="1" si="17"/>
        <v>90</v>
      </c>
      <c r="V23" s="2">
        <f t="shared" ca="1" si="18"/>
        <v>36.5</v>
      </c>
      <c r="W23" s="2">
        <f t="shared" ca="1" si="19"/>
        <v>18</v>
      </c>
      <c r="X23" s="2">
        <f t="shared" ca="1" si="20"/>
        <v>3831</v>
      </c>
      <c r="Y23" s="2">
        <f t="shared" ca="1" si="21"/>
        <v>249</v>
      </c>
      <c r="Z23" s="2">
        <f t="shared" ca="1" si="22"/>
        <v>249</v>
      </c>
      <c r="AA23" s="2">
        <f t="shared" ca="1" si="23"/>
        <v>205</v>
      </c>
    </row>
    <row r="24" spans="1:27" s="2" customFormat="1" x14ac:dyDescent="0.25">
      <c r="A24" s="2" t="str">
        <f t="shared" ca="1" si="0"/>
        <v>4lr39x</v>
      </c>
      <c r="B24" s="2" t="str">
        <f ca="1">INDEX(Alimentation!$B$2:$B$12,INT(RANDBETWEEN(1,10)))</f>
        <v>Y. Vallières</v>
      </c>
      <c r="C24" s="2" t="str">
        <f ca="1">INDEX(Alimentation!$C$2:$C$12,INT(RANDBETWEEN(1,10)))</f>
        <v>B. Obama</v>
      </c>
      <c r="D24" s="3">
        <f t="shared" ca="1" si="2"/>
        <v>38664</v>
      </c>
      <c r="E24" s="3">
        <f t="shared" ca="1" si="3"/>
        <v>38664</v>
      </c>
      <c r="F24" s="3">
        <f t="shared" ca="1" si="4"/>
        <v>38754</v>
      </c>
      <c r="G24" s="3">
        <f t="shared" ca="1" si="5"/>
        <v>38763</v>
      </c>
      <c r="H24" s="2">
        <f ca="1">INDEX(Alimentation!$H$2:$H$6,INT(RANDBETWEEN(1,5)))</f>
        <v>90</v>
      </c>
      <c r="I24" s="2">
        <f t="shared" ca="1" si="6"/>
        <v>99</v>
      </c>
      <c r="J24" s="2">
        <f t="shared" ca="1" si="7"/>
        <v>81000</v>
      </c>
      <c r="K24" s="2">
        <f t="shared" ca="1" si="8"/>
        <v>111780</v>
      </c>
      <c r="L24" s="4">
        <f t="shared" ca="1" si="9"/>
        <v>9</v>
      </c>
      <c r="M24" s="9">
        <f t="shared" ca="1" si="10"/>
        <v>8100</v>
      </c>
      <c r="N24" s="9">
        <f t="shared" ca="1" si="11"/>
        <v>11178</v>
      </c>
      <c r="O24" s="9">
        <f t="shared" ca="1" si="12"/>
        <v>89100</v>
      </c>
      <c r="P24" s="9">
        <f t="shared" ca="1" si="13"/>
        <v>122958</v>
      </c>
      <c r="Q24" s="2">
        <v>1</v>
      </c>
      <c r="R24" s="10">
        <f t="shared" si="14"/>
        <v>1</v>
      </c>
      <c r="S24" s="2">
        <f t="shared" ca="1" si="15"/>
        <v>4</v>
      </c>
      <c r="T24" s="2">
        <f t="shared" ca="1" si="16"/>
        <v>91</v>
      </c>
      <c r="U24" s="2">
        <f t="shared" ca="1" si="17"/>
        <v>95</v>
      </c>
      <c r="V24" s="2">
        <f t="shared" ca="1" si="18"/>
        <v>9</v>
      </c>
      <c r="W24" s="2">
        <f t="shared" ca="1" si="19"/>
        <v>38</v>
      </c>
      <c r="X24" s="2">
        <f t="shared" ca="1" si="20"/>
        <v>7998</v>
      </c>
      <c r="Y24" s="2">
        <f t="shared" ca="1" si="21"/>
        <v>1929</v>
      </c>
      <c r="Z24" s="2">
        <f t="shared" ca="1" si="22"/>
        <v>1929</v>
      </c>
      <c r="AA24" s="2">
        <f t="shared" ca="1" si="23"/>
        <v>1911</v>
      </c>
    </row>
    <row r="25" spans="1:27" s="2" customFormat="1" x14ac:dyDescent="0.25">
      <c r="A25" s="2" t="str">
        <f t="shared" ca="1" si="0"/>
        <v>c70p89</v>
      </c>
      <c r="B25" s="2" t="str">
        <f ca="1">INDEX(Alimentation!$B$2:$B$12,INT(RANDBETWEEN(1,10)))</f>
        <v>A. Merkel</v>
      </c>
      <c r="C25" s="2" t="str">
        <f ca="1">INDEX(Alimentation!$C$2:$C$12,INT(RANDBETWEEN(1,10)))</f>
        <v>G. Saint Hillaire</v>
      </c>
      <c r="D25" s="3">
        <f t="shared" ca="1" si="2"/>
        <v>37398</v>
      </c>
      <c r="E25" s="3">
        <f t="shared" ca="1" si="3"/>
        <v>37398</v>
      </c>
      <c r="F25" s="3">
        <f t="shared" ca="1" si="4"/>
        <v>38128</v>
      </c>
      <c r="G25" s="3">
        <f t="shared" ca="1" si="5"/>
        <v>38201</v>
      </c>
      <c r="H25" s="2">
        <f ca="1">INDEX(Alimentation!$H$2:$H$6,INT(RANDBETWEEN(1,5)))</f>
        <v>730</v>
      </c>
      <c r="I25" s="2">
        <f t="shared" ca="1" si="6"/>
        <v>803</v>
      </c>
      <c r="J25" s="2">
        <f t="shared" ca="1" si="7"/>
        <v>1971000</v>
      </c>
      <c r="K25" s="2">
        <f t="shared" ca="1" si="8"/>
        <v>2660850</v>
      </c>
      <c r="L25" s="4">
        <f t="shared" ca="1" si="9"/>
        <v>27</v>
      </c>
      <c r="M25" s="9">
        <f t="shared" ca="1" si="10"/>
        <v>197100</v>
      </c>
      <c r="N25" s="9">
        <f t="shared" ca="1" si="11"/>
        <v>266085</v>
      </c>
      <c r="O25" s="9">
        <f t="shared" ca="1" si="12"/>
        <v>2168100</v>
      </c>
      <c r="P25" s="9">
        <f t="shared" ca="1" si="13"/>
        <v>2926935</v>
      </c>
      <c r="Q25" s="2">
        <v>1</v>
      </c>
      <c r="R25" s="10">
        <f t="shared" si="14"/>
        <v>1</v>
      </c>
      <c r="S25" s="2">
        <f t="shared" ca="1" si="15"/>
        <v>4</v>
      </c>
      <c r="T25" s="2">
        <f t="shared" ca="1" si="16"/>
        <v>409</v>
      </c>
      <c r="U25" s="2">
        <f t="shared" ca="1" si="17"/>
        <v>76</v>
      </c>
      <c r="V25" s="2">
        <f t="shared" ca="1" si="18"/>
        <v>73</v>
      </c>
      <c r="W25" s="2">
        <f t="shared" ca="1" si="19"/>
        <v>35</v>
      </c>
      <c r="X25" s="2">
        <f t="shared" ca="1" si="20"/>
        <v>6789</v>
      </c>
      <c r="Y25" s="2">
        <f t="shared" ca="1" si="21"/>
        <v>746</v>
      </c>
      <c r="Z25" s="2">
        <f t="shared" ca="1" si="22"/>
        <v>746</v>
      </c>
      <c r="AA25" s="2">
        <f t="shared" ca="1" si="23"/>
        <v>652</v>
      </c>
    </row>
    <row r="26" spans="1:27" s="2" customFormat="1" x14ac:dyDescent="0.25">
      <c r="A26" s="2" t="str">
        <f t="shared" ca="1" si="0"/>
        <v>dz74w4</v>
      </c>
      <c r="B26" s="2" t="str">
        <f ca="1">INDEX(Alimentation!$B$2:$B$12,INT(RANDBETWEEN(1,10)))</f>
        <v>M. Tatcher</v>
      </c>
      <c r="C26" s="2" t="str">
        <f ca="1">INDEX(Alimentation!$C$2:$C$12,INT(RANDBETWEEN(1,10)))</f>
        <v>N. Sarkosy</v>
      </c>
      <c r="D26" s="3">
        <f t="shared" ca="1" si="2"/>
        <v>39677</v>
      </c>
      <c r="E26" s="3">
        <f t="shared" ca="1" si="3"/>
        <v>39677</v>
      </c>
      <c r="F26" s="3">
        <f t="shared" ca="1" si="4"/>
        <v>40407</v>
      </c>
      <c r="G26" s="3">
        <f t="shared" ca="1" si="5"/>
        <v>40480</v>
      </c>
      <c r="H26" s="2">
        <f ca="1">INDEX(Alimentation!$H$2:$H$6,INT(RANDBETWEEN(1,5)))</f>
        <v>730</v>
      </c>
      <c r="I26" s="2">
        <f t="shared" ca="1" si="6"/>
        <v>803</v>
      </c>
      <c r="J26" s="2">
        <f t="shared" ca="1" si="7"/>
        <v>1971000</v>
      </c>
      <c r="K26" s="2">
        <f t="shared" ca="1" si="8"/>
        <v>2227230</v>
      </c>
      <c r="L26" s="4">
        <f t="shared" ca="1" si="9"/>
        <v>27</v>
      </c>
      <c r="M26" s="9">
        <f t="shared" ca="1" si="10"/>
        <v>197100</v>
      </c>
      <c r="N26" s="9">
        <f t="shared" ca="1" si="11"/>
        <v>222723</v>
      </c>
      <c r="O26" s="9">
        <f t="shared" ca="1" si="12"/>
        <v>2168100</v>
      </c>
      <c r="P26" s="9">
        <f t="shared" ca="1" si="13"/>
        <v>2449953</v>
      </c>
      <c r="Q26" s="2">
        <v>1</v>
      </c>
      <c r="R26" s="10">
        <f t="shared" si="14"/>
        <v>1</v>
      </c>
      <c r="S26" s="2">
        <f t="shared" ca="1" si="15"/>
        <v>1</v>
      </c>
      <c r="T26" s="2">
        <f t="shared" ca="1" si="16"/>
        <v>628</v>
      </c>
      <c r="U26" s="2">
        <f t="shared" ca="1" si="17"/>
        <v>91</v>
      </c>
      <c r="V26" s="2">
        <f t="shared" ca="1" si="18"/>
        <v>73</v>
      </c>
      <c r="W26" s="2">
        <f t="shared" ca="1" si="19"/>
        <v>13</v>
      </c>
      <c r="X26" s="2">
        <f t="shared" ca="1" si="20"/>
        <v>8426</v>
      </c>
      <c r="Y26" s="2">
        <f t="shared" ca="1" si="21"/>
        <v>1539</v>
      </c>
      <c r="Z26" s="2">
        <f t="shared" ca="1" si="22"/>
        <v>1539</v>
      </c>
      <c r="AA26" s="2">
        <f t="shared" ca="1" si="23"/>
        <v>1517</v>
      </c>
    </row>
    <row r="27" spans="1:27" s="2" customFormat="1" x14ac:dyDescent="0.25">
      <c r="A27" s="2" t="str">
        <f t="shared" ca="1" si="0"/>
        <v>m0s0e9</v>
      </c>
      <c r="B27" s="2" t="str">
        <f ca="1">INDEX(Alimentation!$B$2:$B$12,INT(RANDBETWEEN(1,10)))</f>
        <v>M. Tatcher</v>
      </c>
      <c r="C27" s="2" t="str">
        <f ca="1">INDEX(Alimentation!$C$2:$C$12,INT(RANDBETWEEN(1,10)))</f>
        <v>M. Mouse</v>
      </c>
      <c r="D27" s="3">
        <f t="shared" ca="1" si="2"/>
        <v>38242</v>
      </c>
      <c r="E27" s="3">
        <f t="shared" ca="1" si="3"/>
        <v>38242</v>
      </c>
      <c r="F27" s="3">
        <f t="shared" ca="1" si="4"/>
        <v>39702</v>
      </c>
      <c r="G27" s="3">
        <f t="shared" ca="1" si="5"/>
        <v>39848</v>
      </c>
      <c r="H27" s="2">
        <f ca="1">INDEX(Alimentation!$H$2:$H$6,INT(RANDBETWEEN(1,5)))</f>
        <v>1460</v>
      </c>
      <c r="I27" s="2">
        <f t="shared" ca="1" si="6"/>
        <v>1606</v>
      </c>
      <c r="J27" s="2">
        <f t="shared" ca="1" si="7"/>
        <v>5548000</v>
      </c>
      <c r="K27" s="2">
        <f t="shared" ca="1" si="8"/>
        <v>6657600</v>
      </c>
      <c r="L27" s="4">
        <f t="shared" ca="1" si="9"/>
        <v>38</v>
      </c>
      <c r="M27" s="9">
        <f t="shared" ca="1" si="10"/>
        <v>554800</v>
      </c>
      <c r="N27" s="9">
        <f t="shared" ca="1" si="11"/>
        <v>665760</v>
      </c>
      <c r="O27" s="9">
        <f t="shared" ca="1" si="12"/>
        <v>6102800</v>
      </c>
      <c r="P27" s="9">
        <f t="shared" ca="1" si="13"/>
        <v>7323360</v>
      </c>
      <c r="Q27" s="2">
        <v>1</v>
      </c>
      <c r="R27" s="10">
        <f t="shared" si="14"/>
        <v>1</v>
      </c>
      <c r="S27" s="2">
        <f t="shared" ca="1" si="15"/>
        <v>4</v>
      </c>
      <c r="T27" s="2">
        <f t="shared" ca="1" si="16"/>
        <v>5178</v>
      </c>
      <c r="U27" s="2">
        <f t="shared" ca="1" si="17"/>
        <v>98</v>
      </c>
      <c r="V27" s="2">
        <f t="shared" ca="1" si="18"/>
        <v>146</v>
      </c>
      <c r="W27" s="2">
        <f t="shared" ca="1" si="19"/>
        <v>20</v>
      </c>
      <c r="X27" s="2">
        <f t="shared" ca="1" si="20"/>
        <v>8667</v>
      </c>
      <c r="Y27" s="2">
        <f t="shared" ca="1" si="21"/>
        <v>331</v>
      </c>
      <c r="Z27" s="2">
        <f t="shared" ca="1" si="22"/>
        <v>331</v>
      </c>
      <c r="AA27" s="2">
        <f t="shared" ca="1" si="23"/>
        <v>293</v>
      </c>
    </row>
    <row r="28" spans="1:27" s="2" customFormat="1" x14ac:dyDescent="0.25">
      <c r="A28" s="2" t="str">
        <f t="shared" ca="1" si="0"/>
        <v>lk73if</v>
      </c>
      <c r="B28" s="2" t="str">
        <f ca="1">INDEX(Alimentation!$B$2:$B$12,INT(RANDBETWEEN(1,10)))</f>
        <v>D. Johnston</v>
      </c>
      <c r="C28" s="2" t="str">
        <f ca="1">INDEX(Alimentation!$C$2:$C$12,INT(RANDBETWEEN(1,10)))</f>
        <v>Dupont</v>
      </c>
      <c r="D28" s="3">
        <f t="shared" ca="1" si="2"/>
        <v>37901</v>
      </c>
      <c r="E28" s="3">
        <f t="shared" ca="1" si="3"/>
        <v>37901</v>
      </c>
      <c r="F28" s="3">
        <f t="shared" ca="1" si="4"/>
        <v>37991</v>
      </c>
      <c r="G28" s="3">
        <f t="shared" ca="1" si="5"/>
        <v>38000</v>
      </c>
      <c r="H28" s="2">
        <f ca="1">INDEX(Alimentation!$H$2:$H$6,INT(RANDBETWEEN(1,5)))</f>
        <v>90</v>
      </c>
      <c r="I28" s="2">
        <f t="shared" ca="1" si="6"/>
        <v>99</v>
      </c>
      <c r="J28" s="2">
        <f t="shared" ca="1" si="7"/>
        <v>81000</v>
      </c>
      <c r="K28" s="2">
        <f t="shared" ca="1" si="8"/>
        <v>94770</v>
      </c>
      <c r="L28" s="4">
        <f t="shared" ca="1" si="9"/>
        <v>9</v>
      </c>
      <c r="M28" s="9">
        <f t="shared" ca="1" si="10"/>
        <v>8100</v>
      </c>
      <c r="N28" s="9">
        <f t="shared" ca="1" si="11"/>
        <v>9477</v>
      </c>
      <c r="O28" s="9">
        <f t="shared" ca="1" si="12"/>
        <v>89100</v>
      </c>
      <c r="P28" s="9">
        <f t="shared" ca="1" si="13"/>
        <v>104247</v>
      </c>
      <c r="Q28" s="2">
        <v>1</v>
      </c>
      <c r="R28" s="10">
        <f t="shared" si="14"/>
        <v>1</v>
      </c>
      <c r="S28" s="2">
        <f t="shared" ca="1" si="15"/>
        <v>5</v>
      </c>
      <c r="T28" s="2">
        <f t="shared" ca="1" si="16"/>
        <v>162</v>
      </c>
      <c r="U28" s="2">
        <f t="shared" ca="1" si="17"/>
        <v>87</v>
      </c>
      <c r="V28" s="2">
        <f t="shared" ca="1" si="18"/>
        <v>9</v>
      </c>
      <c r="W28" s="2">
        <f t="shared" ca="1" si="19"/>
        <v>17</v>
      </c>
      <c r="X28" s="2">
        <f t="shared" ca="1" si="20"/>
        <v>4242</v>
      </c>
      <c r="Y28" s="2">
        <f t="shared" ca="1" si="21"/>
        <v>1689</v>
      </c>
      <c r="Z28" s="2">
        <f t="shared" ca="1" si="22"/>
        <v>1689</v>
      </c>
      <c r="AA28" s="2">
        <f t="shared" ca="1" si="23"/>
        <v>1602</v>
      </c>
    </row>
    <row r="29" spans="1:27" s="2" customFormat="1" x14ac:dyDescent="0.25">
      <c r="A29" s="2" t="str">
        <f t="shared" ca="1" si="0"/>
        <v>wr4o1o</v>
      </c>
      <c r="B29" s="2" t="str">
        <f ca="1">INDEX(Alimentation!$B$2:$B$12,INT(RANDBETWEEN(1,10)))</f>
        <v>N. Sarkosy</v>
      </c>
      <c r="C29" s="2" t="str">
        <f ca="1">INDEX(Alimentation!$C$2:$C$12,INT(RANDBETWEEN(1,10)))</f>
        <v>M. Tremblay</v>
      </c>
      <c r="D29" s="3">
        <f t="shared" ca="1" si="2"/>
        <v>38902</v>
      </c>
      <c r="E29" s="3">
        <f t="shared" ca="1" si="3"/>
        <v>38902</v>
      </c>
      <c r="F29" s="3">
        <f t="shared" ca="1" si="4"/>
        <v>39082</v>
      </c>
      <c r="G29" s="3">
        <f t="shared" ca="1" si="5"/>
        <v>39100</v>
      </c>
      <c r="H29" s="2">
        <f ca="1">INDEX(Alimentation!$H$2:$H$6,INT(RANDBETWEEN(1,5)))</f>
        <v>180</v>
      </c>
      <c r="I29" s="2">
        <f t="shared" ca="1" si="6"/>
        <v>198</v>
      </c>
      <c r="J29" s="2">
        <f t="shared" ca="1" si="7"/>
        <v>234000</v>
      </c>
      <c r="K29" s="2">
        <f t="shared" ca="1" si="8"/>
        <v>264420</v>
      </c>
      <c r="L29" s="4">
        <f t="shared" ca="1" si="9"/>
        <v>13</v>
      </c>
      <c r="M29" s="9">
        <f t="shared" ca="1" si="10"/>
        <v>23400</v>
      </c>
      <c r="N29" s="9">
        <f t="shared" ca="1" si="11"/>
        <v>26442</v>
      </c>
      <c r="O29" s="9">
        <f t="shared" ca="1" si="12"/>
        <v>257400</v>
      </c>
      <c r="P29" s="9">
        <f t="shared" ca="1" si="13"/>
        <v>290862</v>
      </c>
      <c r="Q29" s="2">
        <v>1</v>
      </c>
      <c r="R29" s="10">
        <f t="shared" si="14"/>
        <v>1</v>
      </c>
      <c r="S29" s="2">
        <f t="shared" ca="1" si="15"/>
        <v>1</v>
      </c>
      <c r="T29" s="2">
        <f t="shared" ca="1" si="16"/>
        <v>119</v>
      </c>
      <c r="U29" s="2">
        <f t="shared" ca="1" si="17"/>
        <v>72</v>
      </c>
      <c r="V29" s="2">
        <f t="shared" ca="1" si="18"/>
        <v>18</v>
      </c>
      <c r="W29" s="2">
        <f t="shared" ca="1" si="19"/>
        <v>13</v>
      </c>
      <c r="X29" s="2">
        <f t="shared" ca="1" si="20"/>
        <v>7270</v>
      </c>
      <c r="Y29" s="2">
        <f t="shared" ca="1" si="21"/>
        <v>316</v>
      </c>
      <c r="Z29" s="2">
        <f t="shared" ca="1" si="22"/>
        <v>316</v>
      </c>
      <c r="AA29" s="2">
        <f t="shared" ca="1" si="23"/>
        <v>339</v>
      </c>
    </row>
    <row r="30" spans="1:27" s="2" customFormat="1" x14ac:dyDescent="0.25">
      <c r="A30" s="2" t="str">
        <f t="shared" ca="1" si="0"/>
        <v>9t62ci</v>
      </c>
      <c r="B30" s="2" t="str">
        <f ca="1">INDEX(Alimentation!$B$2:$B$12,INT(RANDBETWEEN(1,10)))</f>
        <v>B. Obama</v>
      </c>
      <c r="C30" s="2" t="str">
        <f ca="1">INDEX(Alimentation!$C$2:$C$12,INT(RANDBETWEEN(1,10)))</f>
        <v>G. Saint Hillaire</v>
      </c>
      <c r="D30" s="3">
        <f t="shared" ca="1" si="2"/>
        <v>40454</v>
      </c>
      <c r="E30" s="3">
        <f t="shared" ca="1" si="3"/>
        <v>40454</v>
      </c>
      <c r="F30" s="3">
        <f t="shared" ca="1" si="4"/>
        <v>40544</v>
      </c>
      <c r="G30" s="3">
        <f t="shared" ca="1" si="5"/>
        <v>40553</v>
      </c>
      <c r="H30" s="2">
        <f ca="1">INDEX(Alimentation!$H$2:$H$6,INT(RANDBETWEEN(1,5)))</f>
        <v>90</v>
      </c>
      <c r="I30" s="2">
        <f t="shared" ca="1" si="6"/>
        <v>99</v>
      </c>
      <c r="J30" s="2">
        <f t="shared" ca="1" si="7"/>
        <v>81000</v>
      </c>
      <c r="K30" s="2">
        <f t="shared" ca="1" si="8"/>
        <v>101250</v>
      </c>
      <c r="L30" s="4">
        <f t="shared" ca="1" si="9"/>
        <v>9</v>
      </c>
      <c r="M30" s="9">
        <f t="shared" ca="1" si="10"/>
        <v>8100</v>
      </c>
      <c r="N30" s="9">
        <f t="shared" ca="1" si="11"/>
        <v>10125</v>
      </c>
      <c r="O30" s="9">
        <f t="shared" ca="1" si="12"/>
        <v>89100</v>
      </c>
      <c r="P30" s="9">
        <f t="shared" ca="1" si="13"/>
        <v>111375</v>
      </c>
      <c r="Q30" s="2">
        <v>1</v>
      </c>
      <c r="R30" s="10">
        <f t="shared" si="14"/>
        <v>1</v>
      </c>
      <c r="S30" s="2">
        <f t="shared" ca="1" si="15"/>
        <v>2</v>
      </c>
      <c r="T30" s="2">
        <f t="shared" ca="1" si="16"/>
        <v>53</v>
      </c>
      <c r="U30" s="2">
        <f t="shared" ca="1" si="17"/>
        <v>88</v>
      </c>
      <c r="V30" s="2">
        <f t="shared" ca="1" si="18"/>
        <v>9</v>
      </c>
      <c r="W30" s="2">
        <f t="shared" ca="1" si="19"/>
        <v>25</v>
      </c>
      <c r="X30" s="2">
        <f t="shared" ca="1" si="20"/>
        <v>1916</v>
      </c>
      <c r="Y30" s="2">
        <f t="shared" ca="1" si="21"/>
        <v>744</v>
      </c>
      <c r="Z30" s="2">
        <f t="shared" ca="1" si="22"/>
        <v>744</v>
      </c>
      <c r="AA30" s="2">
        <f t="shared" ca="1" si="23"/>
        <v>678</v>
      </c>
    </row>
    <row r="31" spans="1:27" s="2" customFormat="1" x14ac:dyDescent="0.25">
      <c r="A31" s="2" t="str">
        <f t="shared" ca="1" si="0"/>
        <v>9jl4d0</v>
      </c>
      <c r="B31" s="2" t="str">
        <f ca="1">INDEX(Alimentation!$B$2:$B$12,INT(RANDBETWEEN(1,10)))</f>
        <v>B. Gates</v>
      </c>
      <c r="C31" s="2" t="str">
        <f ca="1">INDEX(Alimentation!$C$2:$C$12,INT(RANDBETWEEN(1,10)))</f>
        <v>Dupont</v>
      </c>
      <c r="D31" s="3">
        <f t="shared" ca="1" si="2"/>
        <v>37869.5</v>
      </c>
      <c r="E31" s="3">
        <f t="shared" ca="1" si="3"/>
        <v>37869.5</v>
      </c>
      <c r="F31" s="3">
        <f t="shared" ca="1" si="4"/>
        <v>38234.5</v>
      </c>
      <c r="G31" s="3">
        <f t="shared" ca="1" si="5"/>
        <v>38271</v>
      </c>
      <c r="H31" s="2">
        <f ca="1">INDEX(Alimentation!$H$2:$H$6,INT(RANDBETWEEN(1,5)))</f>
        <v>365</v>
      </c>
      <c r="I31" s="2">
        <f t="shared" ca="1" si="6"/>
        <v>401.5</v>
      </c>
      <c r="J31" s="2">
        <f t="shared" ca="1" si="7"/>
        <v>693500</v>
      </c>
      <c r="K31" s="2">
        <f t="shared" ca="1" si="8"/>
        <v>783655</v>
      </c>
      <c r="L31" s="4">
        <f t="shared" ca="1" si="9"/>
        <v>19</v>
      </c>
      <c r="M31" s="9">
        <f t="shared" ca="1" si="10"/>
        <v>69350</v>
      </c>
      <c r="N31" s="9">
        <f t="shared" ca="1" si="11"/>
        <v>78365.5</v>
      </c>
      <c r="O31" s="9">
        <f t="shared" ca="1" si="12"/>
        <v>762850</v>
      </c>
      <c r="P31" s="9">
        <f t="shared" ca="1" si="13"/>
        <v>862020.5</v>
      </c>
      <c r="Q31" s="2">
        <v>1</v>
      </c>
      <c r="R31" s="10">
        <f t="shared" si="14"/>
        <v>1</v>
      </c>
      <c r="S31" s="2">
        <f t="shared" ca="1" si="15"/>
        <v>3</v>
      </c>
      <c r="T31" s="2">
        <f t="shared" ca="1" si="16"/>
        <v>561</v>
      </c>
      <c r="U31" s="2">
        <f t="shared" ca="1" si="17"/>
        <v>81</v>
      </c>
      <c r="V31" s="2">
        <f t="shared" ca="1" si="18"/>
        <v>36.5</v>
      </c>
      <c r="W31" s="2">
        <f t="shared" ca="1" si="19"/>
        <v>13</v>
      </c>
      <c r="X31" s="2">
        <f t="shared" ca="1" si="20"/>
        <v>2324</v>
      </c>
      <c r="Y31" s="2">
        <f t="shared" ca="1" si="21"/>
        <v>284</v>
      </c>
      <c r="Z31" s="2">
        <f t="shared" ca="1" si="22"/>
        <v>284</v>
      </c>
      <c r="AA31" s="2">
        <f t="shared" ca="1" si="23"/>
        <v>264</v>
      </c>
    </row>
    <row r="32" spans="1:27" s="2" customFormat="1" x14ac:dyDescent="0.25">
      <c r="A32" s="2" t="str">
        <f t="shared" ca="1" si="0"/>
        <v>1xx35m</v>
      </c>
      <c r="B32" s="2" t="str">
        <f ca="1">INDEX(Alimentation!$B$2:$B$12,INT(RANDBETWEEN(1,10)))</f>
        <v>B. Gates</v>
      </c>
      <c r="C32" s="2" t="str">
        <f ca="1">INDEX(Alimentation!$C$2:$C$12,INT(RANDBETWEEN(1,10)))</f>
        <v>M. Tremblay</v>
      </c>
      <c r="D32" s="3">
        <f t="shared" ca="1" si="2"/>
        <v>39233</v>
      </c>
      <c r="E32" s="3">
        <f t="shared" ca="1" si="3"/>
        <v>39233</v>
      </c>
      <c r="F32" s="3">
        <f t="shared" ca="1" si="4"/>
        <v>39963</v>
      </c>
      <c r="G32" s="3">
        <f t="shared" ca="1" si="5"/>
        <v>40036</v>
      </c>
      <c r="H32" s="2">
        <f ca="1">INDEX(Alimentation!$H$2:$H$6,INT(RANDBETWEEN(1,5)))</f>
        <v>730</v>
      </c>
      <c r="I32" s="2">
        <f t="shared" ca="1" si="6"/>
        <v>803</v>
      </c>
      <c r="J32" s="2">
        <f t="shared" ca="1" si="7"/>
        <v>1971000</v>
      </c>
      <c r="K32" s="2">
        <f t="shared" ca="1" si="8"/>
        <v>2680560</v>
      </c>
      <c r="L32" s="4">
        <f t="shared" ca="1" si="9"/>
        <v>27</v>
      </c>
      <c r="M32" s="9">
        <f t="shared" ca="1" si="10"/>
        <v>197100</v>
      </c>
      <c r="N32" s="9">
        <f t="shared" ca="1" si="11"/>
        <v>268056</v>
      </c>
      <c r="O32" s="9">
        <f t="shared" ca="1" si="12"/>
        <v>2168100</v>
      </c>
      <c r="P32" s="9">
        <f t="shared" ca="1" si="13"/>
        <v>2948616</v>
      </c>
      <c r="Q32" s="2">
        <v>1</v>
      </c>
      <c r="R32" s="10">
        <f t="shared" si="14"/>
        <v>1</v>
      </c>
      <c r="S32" s="2">
        <f t="shared" ca="1" si="15"/>
        <v>1</v>
      </c>
      <c r="T32" s="2">
        <f t="shared" ca="1" si="16"/>
        <v>1325</v>
      </c>
      <c r="U32" s="2">
        <f t="shared" ca="1" si="17"/>
        <v>84</v>
      </c>
      <c r="V32" s="2">
        <f t="shared" ca="1" si="18"/>
        <v>73</v>
      </c>
      <c r="W32" s="2">
        <f t="shared" ca="1" si="19"/>
        <v>36</v>
      </c>
      <c r="X32" s="2">
        <f t="shared" ca="1" si="20"/>
        <v>4282</v>
      </c>
      <c r="Y32" s="2">
        <f t="shared" ca="1" si="21"/>
        <v>454</v>
      </c>
      <c r="Z32" s="2">
        <f t="shared" ca="1" si="22"/>
        <v>454</v>
      </c>
      <c r="AA32" s="2">
        <f t="shared" ca="1" si="23"/>
        <v>394</v>
      </c>
    </row>
    <row r="33" spans="1:27" s="2" customFormat="1" x14ac:dyDescent="0.25">
      <c r="A33" s="2" t="str">
        <f t="shared" ca="1" si="0"/>
        <v>6sk8rk</v>
      </c>
      <c r="B33" s="2" t="str">
        <f ca="1">INDEX(Alimentation!$B$2:$B$12,INT(RANDBETWEEN(1,10)))</f>
        <v>D. Johnston</v>
      </c>
      <c r="C33" s="2" t="str">
        <f ca="1">INDEX(Alimentation!$C$2:$C$12,INT(RANDBETWEEN(1,10)))</f>
        <v>M. Tremblay</v>
      </c>
      <c r="D33" s="3">
        <f t="shared" ca="1" si="2"/>
        <v>40544.5</v>
      </c>
      <c r="E33" s="3">
        <f t="shared" ca="1" si="3"/>
        <v>40544.5</v>
      </c>
      <c r="F33" s="3">
        <f t="shared" ca="1" si="4"/>
        <v>40909.5</v>
      </c>
      <c r="G33" s="3">
        <f t="shared" ca="1" si="5"/>
        <v>40946</v>
      </c>
      <c r="H33" s="2">
        <f ca="1">INDEX(Alimentation!$H$2:$H$6,INT(RANDBETWEEN(1,5)))</f>
        <v>365</v>
      </c>
      <c r="I33" s="2">
        <f t="shared" ca="1" si="6"/>
        <v>401.5</v>
      </c>
      <c r="J33" s="2">
        <f t="shared" ca="1" si="7"/>
        <v>693500</v>
      </c>
      <c r="K33" s="2">
        <f t="shared" ca="1" si="8"/>
        <v>742045</v>
      </c>
      <c r="L33" s="4">
        <f t="shared" ca="1" si="9"/>
        <v>19</v>
      </c>
      <c r="M33" s="9">
        <f t="shared" ca="1" si="10"/>
        <v>69350</v>
      </c>
      <c r="N33" s="9">
        <f t="shared" ca="1" si="11"/>
        <v>74204.5</v>
      </c>
      <c r="O33" s="9">
        <f t="shared" ca="1" si="12"/>
        <v>762850</v>
      </c>
      <c r="P33" s="9">
        <f t="shared" ca="1" si="13"/>
        <v>816249.5</v>
      </c>
      <c r="Q33" s="2">
        <v>1</v>
      </c>
      <c r="R33" s="10">
        <f t="shared" si="14"/>
        <v>1</v>
      </c>
      <c r="S33" s="2">
        <f t="shared" ca="1" si="15"/>
        <v>3</v>
      </c>
      <c r="T33" s="2">
        <f t="shared" ca="1" si="16"/>
        <v>818</v>
      </c>
      <c r="U33" s="2">
        <f t="shared" ca="1" si="17"/>
        <v>95</v>
      </c>
      <c r="V33" s="2">
        <f t="shared" ca="1" si="18"/>
        <v>36.5</v>
      </c>
      <c r="W33" s="2">
        <f t="shared" ca="1" si="19"/>
        <v>7</v>
      </c>
      <c r="X33" s="2">
        <f t="shared" ca="1" si="20"/>
        <v>4829</v>
      </c>
      <c r="Y33" s="2">
        <f t="shared" ca="1" si="21"/>
        <v>730</v>
      </c>
      <c r="Z33" s="2">
        <f t="shared" ca="1" si="22"/>
        <v>730</v>
      </c>
      <c r="AA33" s="2">
        <f t="shared" ca="1" si="23"/>
        <v>824</v>
      </c>
    </row>
    <row r="34" spans="1:27" s="2" customFormat="1" x14ac:dyDescent="0.25">
      <c r="A34" s="2" t="str">
        <f t="shared" ca="1" si="0"/>
        <v>gt1wtg</v>
      </c>
      <c r="B34" s="2" t="str">
        <f ca="1">INDEX(Alimentation!$B$2:$B$12,INT(RANDBETWEEN(1,10)))</f>
        <v>J. Chirac</v>
      </c>
      <c r="C34" s="2" t="str">
        <f ca="1">INDEX(Alimentation!$C$2:$C$12,INT(RANDBETWEEN(1,10)))</f>
        <v>Dupont</v>
      </c>
      <c r="D34" s="3">
        <f t="shared" ca="1" si="2"/>
        <v>38921.5</v>
      </c>
      <c r="E34" s="3">
        <f t="shared" ca="1" si="3"/>
        <v>38921.5</v>
      </c>
      <c r="F34" s="3">
        <f t="shared" ca="1" si="4"/>
        <v>39286.5</v>
      </c>
      <c r="G34" s="3">
        <f t="shared" ca="1" si="5"/>
        <v>39323</v>
      </c>
      <c r="H34" s="2">
        <f ca="1">INDEX(Alimentation!$H$2:$H$6,INT(RANDBETWEEN(1,5)))</f>
        <v>365</v>
      </c>
      <c r="I34" s="2">
        <f t="shared" ca="1" si="6"/>
        <v>401.5</v>
      </c>
      <c r="J34" s="2">
        <f t="shared" ca="1" si="7"/>
        <v>693500</v>
      </c>
      <c r="K34" s="2">
        <f t="shared" ca="1" si="8"/>
        <v>797525</v>
      </c>
      <c r="L34" s="4">
        <f t="shared" ca="1" si="9"/>
        <v>19</v>
      </c>
      <c r="M34" s="9">
        <f t="shared" ca="1" si="10"/>
        <v>69350</v>
      </c>
      <c r="N34" s="9">
        <f t="shared" ca="1" si="11"/>
        <v>79752.5</v>
      </c>
      <c r="O34" s="9">
        <f t="shared" ca="1" si="12"/>
        <v>762850</v>
      </c>
      <c r="P34" s="9">
        <f t="shared" ca="1" si="13"/>
        <v>877277.5</v>
      </c>
      <c r="Q34" s="2">
        <v>1</v>
      </c>
      <c r="R34" s="10">
        <f t="shared" si="14"/>
        <v>1</v>
      </c>
      <c r="S34" s="2">
        <f t="shared" ca="1" si="15"/>
        <v>2</v>
      </c>
      <c r="T34" s="2">
        <f t="shared" ca="1" si="16"/>
        <v>208</v>
      </c>
      <c r="U34" s="2">
        <f t="shared" ca="1" si="17"/>
        <v>75</v>
      </c>
      <c r="V34" s="2">
        <f t="shared" ca="1" si="18"/>
        <v>36.5</v>
      </c>
      <c r="W34" s="2">
        <f t="shared" ca="1" si="19"/>
        <v>15</v>
      </c>
      <c r="X34" s="2">
        <f t="shared" ca="1" si="20"/>
        <v>5557</v>
      </c>
      <c r="Y34" s="2">
        <f t="shared" ca="1" si="21"/>
        <v>746</v>
      </c>
      <c r="Z34" s="2">
        <f t="shared" ca="1" si="22"/>
        <v>746</v>
      </c>
      <c r="AA34" s="2">
        <f t="shared" ca="1" si="23"/>
        <v>719</v>
      </c>
    </row>
    <row r="35" spans="1:27" s="2" customFormat="1" x14ac:dyDescent="0.25">
      <c r="A35" s="2" t="str">
        <f t="shared" ca="1" si="0"/>
        <v>yy3cg2</v>
      </c>
      <c r="B35" s="2" t="str">
        <f ca="1">INDEX(Alimentation!$B$2:$B$12,INT(RANDBETWEEN(1,10)))</f>
        <v>G. W. Bush</v>
      </c>
      <c r="C35" s="2" t="str">
        <f ca="1">INDEX(Alimentation!$C$2:$C$12,INT(RANDBETWEEN(1,10)))</f>
        <v>B. Obama</v>
      </c>
      <c r="D35" s="3">
        <f t="shared" ca="1" si="2"/>
        <v>36878</v>
      </c>
      <c r="E35" s="3">
        <f t="shared" ca="1" si="3"/>
        <v>36878</v>
      </c>
      <c r="F35" s="3">
        <f t="shared" ca="1" si="4"/>
        <v>37608</v>
      </c>
      <c r="G35" s="3">
        <f t="shared" ca="1" si="5"/>
        <v>37681</v>
      </c>
      <c r="H35" s="2">
        <f ca="1">INDEX(Alimentation!$H$2:$H$6,INT(RANDBETWEEN(1,5)))</f>
        <v>730</v>
      </c>
      <c r="I35" s="2">
        <f t="shared" ca="1" si="6"/>
        <v>803</v>
      </c>
      <c r="J35" s="2">
        <f t="shared" ca="1" si="7"/>
        <v>1971000</v>
      </c>
      <c r="K35" s="2">
        <f t="shared" ca="1" si="8"/>
        <v>2266650</v>
      </c>
      <c r="L35" s="4">
        <f t="shared" ca="1" si="9"/>
        <v>27</v>
      </c>
      <c r="M35" s="9">
        <f t="shared" ca="1" si="10"/>
        <v>197100</v>
      </c>
      <c r="N35" s="9">
        <f t="shared" ca="1" si="11"/>
        <v>226665</v>
      </c>
      <c r="O35" s="9">
        <f t="shared" ca="1" si="12"/>
        <v>2168100</v>
      </c>
      <c r="P35" s="9">
        <f t="shared" ca="1" si="13"/>
        <v>2493315</v>
      </c>
      <c r="Q35" s="2">
        <v>1</v>
      </c>
      <c r="R35" s="10">
        <f t="shared" si="14"/>
        <v>1</v>
      </c>
      <c r="S35" s="2">
        <f t="shared" ca="1" si="15"/>
        <v>4</v>
      </c>
      <c r="T35" s="2">
        <f t="shared" ca="1" si="16"/>
        <v>3586</v>
      </c>
      <c r="U35" s="2">
        <f t="shared" ca="1" si="17"/>
        <v>99</v>
      </c>
      <c r="V35" s="2">
        <f t="shared" ca="1" si="18"/>
        <v>73</v>
      </c>
      <c r="W35" s="2">
        <f t="shared" ca="1" si="19"/>
        <v>15</v>
      </c>
      <c r="X35" s="2">
        <f t="shared" ca="1" si="20"/>
        <v>8026</v>
      </c>
      <c r="Y35" s="2">
        <f t="shared" ca="1" si="21"/>
        <v>1170</v>
      </c>
      <c r="Z35" s="2">
        <f t="shared" ca="1" si="22"/>
        <v>1170</v>
      </c>
      <c r="AA35" s="2">
        <f t="shared" ca="1" si="23"/>
        <v>1116</v>
      </c>
    </row>
    <row r="36" spans="1:27" s="2" customFormat="1" x14ac:dyDescent="0.25">
      <c r="A36" s="2" t="str">
        <f t="shared" ca="1" si="0"/>
        <v>b12x2m</v>
      </c>
      <c r="B36" s="2" t="str">
        <f ca="1">INDEX(Alimentation!$B$2:$B$12,INT(RANDBETWEEN(1,10)))</f>
        <v>M. Tatcher</v>
      </c>
      <c r="C36" s="2" t="str">
        <f ca="1">INDEX(Alimentation!$C$2:$C$12,INT(RANDBETWEEN(1,10)))</f>
        <v>M. Mouse</v>
      </c>
      <c r="D36" s="3">
        <f t="shared" ca="1" si="2"/>
        <v>40264</v>
      </c>
      <c r="E36" s="3">
        <f t="shared" ca="1" si="3"/>
        <v>40264</v>
      </c>
      <c r="F36" s="3">
        <f t="shared" ca="1" si="4"/>
        <v>40994</v>
      </c>
      <c r="G36" s="3">
        <f t="shared" ca="1" si="5"/>
        <v>41067</v>
      </c>
      <c r="H36" s="2">
        <f ca="1">INDEX(Alimentation!$H$2:$H$6,INT(RANDBETWEEN(1,5)))</f>
        <v>730</v>
      </c>
      <c r="I36" s="2">
        <f t="shared" ca="1" si="6"/>
        <v>803</v>
      </c>
      <c r="J36" s="2">
        <f t="shared" ca="1" si="7"/>
        <v>1971000</v>
      </c>
      <c r="K36" s="2">
        <f t="shared" ca="1" si="8"/>
        <v>2168100</v>
      </c>
      <c r="L36" s="4">
        <f t="shared" ca="1" si="9"/>
        <v>27</v>
      </c>
      <c r="M36" s="9">
        <f t="shared" ca="1" si="10"/>
        <v>197100</v>
      </c>
      <c r="N36" s="9">
        <f t="shared" ca="1" si="11"/>
        <v>216810</v>
      </c>
      <c r="O36" s="9">
        <f t="shared" ca="1" si="12"/>
        <v>2168100</v>
      </c>
      <c r="P36" s="9">
        <f t="shared" ca="1" si="13"/>
        <v>2384910</v>
      </c>
      <c r="Q36" s="2">
        <v>1</v>
      </c>
      <c r="R36" s="10">
        <f t="shared" si="14"/>
        <v>1</v>
      </c>
      <c r="S36" s="2">
        <f t="shared" ca="1" si="15"/>
        <v>1</v>
      </c>
      <c r="T36" s="2">
        <f t="shared" ca="1" si="16"/>
        <v>680</v>
      </c>
      <c r="U36" s="2">
        <f t="shared" ca="1" si="17"/>
        <v>89</v>
      </c>
      <c r="V36" s="2">
        <f t="shared" ca="1" si="18"/>
        <v>73</v>
      </c>
      <c r="W36" s="2">
        <f t="shared" ca="1" si="19"/>
        <v>10</v>
      </c>
      <c r="X36" s="2">
        <f t="shared" ca="1" si="20"/>
        <v>6178</v>
      </c>
      <c r="Y36" s="2">
        <f t="shared" ca="1" si="21"/>
        <v>1316</v>
      </c>
      <c r="Z36" s="2">
        <f t="shared" ca="1" si="22"/>
        <v>1316</v>
      </c>
      <c r="AA36" s="2">
        <f t="shared" ca="1" si="23"/>
        <v>1245</v>
      </c>
    </row>
    <row r="37" spans="1:27" s="2" customFormat="1" x14ac:dyDescent="0.25">
      <c r="A37" s="2" t="str">
        <f t="shared" ca="1" si="0"/>
        <v>ut10ad</v>
      </c>
      <c r="B37" s="2" t="str">
        <f ca="1">INDEX(Alimentation!$B$2:$B$12,INT(RANDBETWEEN(1,10)))</f>
        <v>J. Chirac</v>
      </c>
      <c r="C37" s="2" t="str">
        <f ca="1">INDEX(Alimentation!$C$2:$C$12,INT(RANDBETWEEN(1,10)))</f>
        <v>G. Saint Hillaire</v>
      </c>
      <c r="D37" s="3">
        <f t="shared" ca="1" si="2"/>
        <v>39659.5</v>
      </c>
      <c r="E37" s="3">
        <f t="shared" ca="1" si="3"/>
        <v>39659.5</v>
      </c>
      <c r="F37" s="3">
        <f t="shared" ca="1" si="4"/>
        <v>40024.5</v>
      </c>
      <c r="G37" s="3">
        <f t="shared" ca="1" si="5"/>
        <v>40061</v>
      </c>
      <c r="H37" s="2">
        <f ca="1">INDEX(Alimentation!$H$2:$H$6,INT(RANDBETWEEN(1,5)))</f>
        <v>365</v>
      </c>
      <c r="I37" s="2">
        <f t="shared" ca="1" si="6"/>
        <v>401.5</v>
      </c>
      <c r="J37" s="2">
        <f t="shared" ca="1" si="7"/>
        <v>693500</v>
      </c>
      <c r="K37" s="2">
        <f t="shared" ca="1" si="8"/>
        <v>873810</v>
      </c>
      <c r="L37" s="4">
        <f t="shared" ca="1" si="9"/>
        <v>19</v>
      </c>
      <c r="M37" s="9">
        <f t="shared" ca="1" si="10"/>
        <v>69350</v>
      </c>
      <c r="N37" s="9">
        <f t="shared" ca="1" si="11"/>
        <v>87381</v>
      </c>
      <c r="O37" s="9">
        <f t="shared" ca="1" si="12"/>
        <v>762850</v>
      </c>
      <c r="P37" s="9">
        <f t="shared" ca="1" si="13"/>
        <v>961191</v>
      </c>
      <c r="Q37" s="2">
        <v>1</v>
      </c>
      <c r="R37" s="10">
        <f t="shared" si="14"/>
        <v>1</v>
      </c>
      <c r="S37" s="2">
        <f t="shared" ca="1" si="15"/>
        <v>5</v>
      </c>
      <c r="T37" s="2">
        <f t="shared" ca="1" si="16"/>
        <v>581</v>
      </c>
      <c r="U37" s="2">
        <f t="shared" ca="1" si="17"/>
        <v>96</v>
      </c>
      <c r="V37" s="2">
        <f t="shared" ca="1" si="18"/>
        <v>36.5</v>
      </c>
      <c r="W37" s="2">
        <f t="shared" ca="1" si="19"/>
        <v>26</v>
      </c>
      <c r="X37" s="2">
        <f t="shared" ca="1" si="20"/>
        <v>2687</v>
      </c>
      <c r="Y37" s="2">
        <f t="shared" ca="1" si="21"/>
        <v>2007</v>
      </c>
      <c r="Z37" s="2">
        <f t="shared" ca="1" si="22"/>
        <v>2007</v>
      </c>
      <c r="AA37" s="2">
        <f t="shared" ca="1" si="23"/>
        <v>1946</v>
      </c>
    </row>
    <row r="38" spans="1:27" s="2" customFormat="1" x14ac:dyDescent="0.25">
      <c r="A38" s="2" t="str">
        <f t="shared" ca="1" si="0"/>
        <v>g281c9</v>
      </c>
      <c r="B38" s="2" t="str">
        <f ca="1">INDEX(Alimentation!$B$2:$B$12,INT(RANDBETWEEN(1,10)))</f>
        <v>B. Gates</v>
      </c>
      <c r="C38" s="2" t="str">
        <f ca="1">INDEX(Alimentation!$C$2:$C$12,INT(RANDBETWEEN(1,10)))</f>
        <v>J. Cartier</v>
      </c>
      <c r="D38" s="3">
        <f t="shared" ca="1" si="2"/>
        <v>37673</v>
      </c>
      <c r="E38" s="3">
        <f t="shared" ca="1" si="3"/>
        <v>37673</v>
      </c>
      <c r="F38" s="3">
        <f t="shared" ca="1" si="4"/>
        <v>37763</v>
      </c>
      <c r="G38" s="3">
        <f t="shared" ca="1" si="5"/>
        <v>37772</v>
      </c>
      <c r="H38" s="2">
        <f ca="1">INDEX(Alimentation!$H$2:$H$6,INT(RANDBETWEEN(1,5)))</f>
        <v>90</v>
      </c>
      <c r="I38" s="2">
        <f t="shared" ca="1" si="6"/>
        <v>99</v>
      </c>
      <c r="J38" s="2">
        <f t="shared" ca="1" si="7"/>
        <v>81000</v>
      </c>
      <c r="K38" s="2">
        <f t="shared" ca="1" si="8"/>
        <v>102060</v>
      </c>
      <c r="L38" s="4">
        <f t="shared" ca="1" si="9"/>
        <v>9</v>
      </c>
      <c r="M38" s="9">
        <f t="shared" ca="1" si="10"/>
        <v>8100</v>
      </c>
      <c r="N38" s="9">
        <f t="shared" ca="1" si="11"/>
        <v>10206</v>
      </c>
      <c r="O38" s="9">
        <f t="shared" ca="1" si="12"/>
        <v>89100</v>
      </c>
      <c r="P38" s="9">
        <f t="shared" ca="1" si="13"/>
        <v>112266</v>
      </c>
      <c r="Q38" s="2">
        <v>1</v>
      </c>
      <c r="R38" s="10">
        <f t="shared" si="14"/>
        <v>1</v>
      </c>
      <c r="S38" s="2">
        <f t="shared" ca="1" si="15"/>
        <v>3</v>
      </c>
      <c r="T38" s="2">
        <f t="shared" ca="1" si="16"/>
        <v>50</v>
      </c>
      <c r="U38" s="2">
        <f t="shared" ca="1" si="17"/>
        <v>91</v>
      </c>
      <c r="V38" s="2">
        <f t="shared" ca="1" si="18"/>
        <v>9</v>
      </c>
      <c r="W38" s="2">
        <f t="shared" ca="1" si="19"/>
        <v>26</v>
      </c>
      <c r="X38" s="2">
        <f t="shared" ca="1" si="20"/>
        <v>4466</v>
      </c>
      <c r="Y38" s="2">
        <f t="shared" ca="1" si="21"/>
        <v>345</v>
      </c>
      <c r="Z38" s="2">
        <f t="shared" ca="1" si="22"/>
        <v>345</v>
      </c>
      <c r="AA38" s="2">
        <f t="shared" ca="1" si="23"/>
        <v>327</v>
      </c>
    </row>
    <row r="39" spans="1:27" s="2" customFormat="1" x14ac:dyDescent="0.25">
      <c r="A39" s="2" t="str">
        <f t="shared" ca="1" si="0"/>
        <v>sw204h</v>
      </c>
      <c r="B39" s="2" t="str">
        <f ca="1">INDEX(Alimentation!$B$2:$B$12,INT(RANDBETWEEN(1,10)))</f>
        <v>Y. Vallières</v>
      </c>
      <c r="C39" s="2" t="str">
        <f ca="1">INDEX(Alimentation!$C$2:$C$12,INT(RANDBETWEEN(1,10)))</f>
        <v>H. Simpson</v>
      </c>
      <c r="D39" s="3">
        <f t="shared" ca="1" si="2"/>
        <v>38180</v>
      </c>
      <c r="E39" s="3">
        <f t="shared" ca="1" si="3"/>
        <v>38180</v>
      </c>
      <c r="F39" s="3">
        <f t="shared" ca="1" si="4"/>
        <v>38910</v>
      </c>
      <c r="G39" s="3">
        <f t="shared" ca="1" si="5"/>
        <v>38983</v>
      </c>
      <c r="H39" s="2">
        <f ca="1">INDEX(Alimentation!$H$2:$H$6,INT(RANDBETWEEN(1,5)))</f>
        <v>730</v>
      </c>
      <c r="I39" s="2">
        <f t="shared" ca="1" si="6"/>
        <v>803</v>
      </c>
      <c r="J39" s="2">
        <f t="shared" ca="1" si="7"/>
        <v>1971000</v>
      </c>
      <c r="K39" s="2">
        <f t="shared" ca="1" si="8"/>
        <v>2562300</v>
      </c>
      <c r="L39" s="4">
        <f t="shared" ca="1" si="9"/>
        <v>27</v>
      </c>
      <c r="M39" s="9">
        <f t="shared" ca="1" si="10"/>
        <v>197100</v>
      </c>
      <c r="N39" s="9">
        <f t="shared" ca="1" si="11"/>
        <v>256230</v>
      </c>
      <c r="O39" s="9">
        <f t="shared" ca="1" si="12"/>
        <v>2168100</v>
      </c>
      <c r="P39" s="9">
        <f t="shared" ca="1" si="13"/>
        <v>2818530</v>
      </c>
      <c r="Q39" s="2">
        <v>1</v>
      </c>
      <c r="R39" s="10">
        <f t="shared" si="14"/>
        <v>1</v>
      </c>
      <c r="S39" s="2">
        <f t="shared" ca="1" si="15"/>
        <v>4</v>
      </c>
      <c r="T39" s="2">
        <f t="shared" ca="1" si="16"/>
        <v>626</v>
      </c>
      <c r="U39" s="2">
        <f t="shared" ca="1" si="17"/>
        <v>87</v>
      </c>
      <c r="V39" s="2">
        <f t="shared" ca="1" si="18"/>
        <v>73</v>
      </c>
      <c r="W39" s="2">
        <f t="shared" ca="1" si="19"/>
        <v>30</v>
      </c>
      <c r="X39" s="2">
        <f t="shared" ca="1" si="20"/>
        <v>8838</v>
      </c>
      <c r="Y39" s="2">
        <f t="shared" ca="1" si="21"/>
        <v>420</v>
      </c>
      <c r="Z39" s="2">
        <f t="shared" ca="1" si="22"/>
        <v>420</v>
      </c>
      <c r="AA39" s="2">
        <f t="shared" ca="1" si="23"/>
        <v>472</v>
      </c>
    </row>
    <row r="40" spans="1:27" s="2" customFormat="1" x14ac:dyDescent="0.25">
      <c r="A40" s="2" t="str">
        <f t="shared" ca="1" si="0"/>
        <v>zw8l7k</v>
      </c>
      <c r="B40" s="2" t="str">
        <f ca="1">INDEX(Alimentation!$B$2:$B$12,INT(RANDBETWEEN(1,10)))</f>
        <v>D. Johnston</v>
      </c>
      <c r="C40" s="2" t="str">
        <f ca="1">INDEX(Alimentation!$C$2:$C$12,INT(RANDBETWEEN(1,10)))</f>
        <v>M. Tremblay</v>
      </c>
      <c r="D40" s="3">
        <f t="shared" ca="1" si="2"/>
        <v>39252</v>
      </c>
      <c r="E40" s="3">
        <f t="shared" ca="1" si="3"/>
        <v>39252</v>
      </c>
      <c r="F40" s="3">
        <f t="shared" ca="1" si="4"/>
        <v>39342</v>
      </c>
      <c r="G40" s="3">
        <f t="shared" ca="1" si="5"/>
        <v>39351</v>
      </c>
      <c r="H40" s="2">
        <f ca="1">INDEX(Alimentation!$H$2:$H$6,INT(RANDBETWEEN(1,5)))</f>
        <v>90</v>
      </c>
      <c r="I40" s="2">
        <f t="shared" ca="1" si="6"/>
        <v>99</v>
      </c>
      <c r="J40" s="2">
        <f t="shared" ca="1" si="7"/>
        <v>81000</v>
      </c>
      <c r="K40" s="2">
        <f t="shared" ca="1" si="8"/>
        <v>93960</v>
      </c>
      <c r="L40" s="4">
        <f t="shared" ca="1" si="9"/>
        <v>9</v>
      </c>
      <c r="M40" s="9">
        <f t="shared" ca="1" si="10"/>
        <v>8100</v>
      </c>
      <c r="N40" s="9">
        <f t="shared" ca="1" si="11"/>
        <v>9396</v>
      </c>
      <c r="O40" s="9">
        <f t="shared" ca="1" si="12"/>
        <v>89100</v>
      </c>
      <c r="P40" s="9">
        <f t="shared" ca="1" si="13"/>
        <v>103356</v>
      </c>
      <c r="Q40" s="2">
        <v>1</v>
      </c>
      <c r="R40" s="10">
        <f t="shared" si="14"/>
        <v>1</v>
      </c>
      <c r="S40" s="2">
        <f t="shared" ca="1" si="15"/>
        <v>2</v>
      </c>
      <c r="T40" s="2">
        <f t="shared" ca="1" si="16"/>
        <v>54</v>
      </c>
      <c r="U40" s="2">
        <f t="shared" ca="1" si="17"/>
        <v>100</v>
      </c>
      <c r="V40" s="2">
        <f t="shared" ca="1" si="18"/>
        <v>9</v>
      </c>
      <c r="W40" s="2">
        <f t="shared" ca="1" si="19"/>
        <v>16</v>
      </c>
      <c r="X40" s="2">
        <f t="shared" ca="1" si="20"/>
        <v>6943</v>
      </c>
      <c r="Y40" s="2">
        <f t="shared" ca="1" si="21"/>
        <v>1021</v>
      </c>
      <c r="Z40" s="2">
        <f t="shared" ca="1" si="22"/>
        <v>1021</v>
      </c>
      <c r="AA40" s="2">
        <f t="shared" ca="1" si="23"/>
        <v>994</v>
      </c>
    </row>
    <row r="41" spans="1:27" s="2" customFormat="1" x14ac:dyDescent="0.25">
      <c r="A41" s="2" t="str">
        <f t="shared" ca="1" si="0"/>
        <v>qc9psp</v>
      </c>
      <c r="B41" s="2" t="str">
        <f ca="1">INDEX(Alimentation!$B$2:$B$12,INT(RANDBETWEEN(1,10)))</f>
        <v>J. Chirac</v>
      </c>
      <c r="C41" s="2" t="str">
        <f ca="1">INDEX(Alimentation!$C$2:$C$12,INT(RANDBETWEEN(1,10)))</f>
        <v>J. Cartier</v>
      </c>
      <c r="D41" s="3">
        <f t="shared" ca="1" si="2"/>
        <v>39168</v>
      </c>
      <c r="E41" s="3">
        <f t="shared" ca="1" si="3"/>
        <v>39168</v>
      </c>
      <c r="F41" s="3">
        <f t="shared" ca="1" si="4"/>
        <v>40628</v>
      </c>
      <c r="G41" s="3">
        <f t="shared" ca="1" si="5"/>
        <v>40774</v>
      </c>
      <c r="H41" s="2">
        <f ca="1">INDEX(Alimentation!$H$2:$H$6,INT(RANDBETWEEN(1,5)))</f>
        <v>1460</v>
      </c>
      <c r="I41" s="2">
        <f t="shared" ca="1" si="6"/>
        <v>1606</v>
      </c>
      <c r="J41" s="2">
        <f t="shared" ca="1" si="7"/>
        <v>5548000</v>
      </c>
      <c r="K41" s="2">
        <f t="shared" ca="1" si="8"/>
        <v>5991840</v>
      </c>
      <c r="L41" s="4">
        <f t="shared" ca="1" si="9"/>
        <v>38</v>
      </c>
      <c r="M41" s="9">
        <f t="shared" ca="1" si="10"/>
        <v>554800</v>
      </c>
      <c r="N41" s="9">
        <f t="shared" ca="1" si="11"/>
        <v>599184</v>
      </c>
      <c r="O41" s="9">
        <f t="shared" ca="1" si="12"/>
        <v>6102800</v>
      </c>
      <c r="P41" s="9">
        <f t="shared" ca="1" si="13"/>
        <v>6591024</v>
      </c>
      <c r="Q41" s="2">
        <v>1</v>
      </c>
      <c r="R41" s="10">
        <f t="shared" si="14"/>
        <v>1</v>
      </c>
      <c r="S41" s="2">
        <f t="shared" ca="1" si="15"/>
        <v>2</v>
      </c>
      <c r="T41" s="2">
        <f t="shared" ca="1" si="16"/>
        <v>1609</v>
      </c>
      <c r="U41" s="2">
        <f t="shared" ca="1" si="17"/>
        <v>90</v>
      </c>
      <c r="V41" s="2">
        <f t="shared" ca="1" si="18"/>
        <v>146</v>
      </c>
      <c r="W41" s="2">
        <f t="shared" ca="1" si="19"/>
        <v>8</v>
      </c>
      <c r="X41" s="2">
        <f t="shared" ca="1" si="20"/>
        <v>7479</v>
      </c>
      <c r="Y41" s="2">
        <f t="shared" ca="1" si="21"/>
        <v>1269</v>
      </c>
      <c r="Z41" s="2">
        <f t="shared" ca="1" si="22"/>
        <v>1269</v>
      </c>
      <c r="AA41" s="2">
        <f t="shared" ca="1" si="23"/>
        <v>1333</v>
      </c>
    </row>
    <row r="42" spans="1:27" s="2" customFormat="1" x14ac:dyDescent="0.25">
      <c r="A42" s="2" t="str">
        <f t="shared" ca="1" si="0"/>
        <v>977y1d</v>
      </c>
      <c r="B42" s="2" t="str">
        <f ca="1">INDEX(Alimentation!$B$2:$B$12,INT(RANDBETWEEN(1,10)))</f>
        <v>J. L. R. Zapatero</v>
      </c>
      <c r="C42" s="2" t="str">
        <f ca="1">INDEX(Alimentation!$C$2:$C$12,INT(RANDBETWEEN(1,10)))</f>
        <v>M. Tatcher</v>
      </c>
      <c r="D42" s="3">
        <f t="shared" ca="1" si="2"/>
        <v>39483.5</v>
      </c>
      <c r="E42" s="3">
        <f t="shared" ca="1" si="3"/>
        <v>39483.5</v>
      </c>
      <c r="F42" s="3">
        <f t="shared" ca="1" si="4"/>
        <v>39848.5</v>
      </c>
      <c r="G42" s="3">
        <f t="shared" ca="1" si="5"/>
        <v>39885</v>
      </c>
      <c r="H42" s="2">
        <f ca="1">INDEX(Alimentation!$H$2:$H$6,INT(RANDBETWEEN(1,5)))</f>
        <v>365</v>
      </c>
      <c r="I42" s="2">
        <f t="shared" ca="1" si="6"/>
        <v>401.5</v>
      </c>
      <c r="J42" s="2">
        <f t="shared" ca="1" si="7"/>
        <v>693500</v>
      </c>
      <c r="K42" s="2">
        <f t="shared" ca="1" si="8"/>
        <v>839135</v>
      </c>
      <c r="L42" s="4">
        <f t="shared" ca="1" si="9"/>
        <v>19</v>
      </c>
      <c r="M42" s="9">
        <f t="shared" ca="1" si="10"/>
        <v>69350</v>
      </c>
      <c r="N42" s="9">
        <f t="shared" ca="1" si="11"/>
        <v>83913.5</v>
      </c>
      <c r="O42" s="9">
        <f t="shared" ca="1" si="12"/>
        <v>762850</v>
      </c>
      <c r="P42" s="9">
        <f t="shared" ca="1" si="13"/>
        <v>923048.5</v>
      </c>
      <c r="Q42" s="2">
        <v>1</v>
      </c>
      <c r="R42" s="10">
        <f t="shared" si="14"/>
        <v>1</v>
      </c>
      <c r="S42" s="2">
        <f t="shared" ca="1" si="15"/>
        <v>1</v>
      </c>
      <c r="T42" s="2">
        <f t="shared" ca="1" si="16"/>
        <v>335</v>
      </c>
      <c r="U42" s="2">
        <f t="shared" ca="1" si="17"/>
        <v>87</v>
      </c>
      <c r="V42" s="2">
        <f t="shared" ca="1" si="18"/>
        <v>36.5</v>
      </c>
      <c r="W42" s="2">
        <f t="shared" ca="1" si="19"/>
        <v>21</v>
      </c>
      <c r="X42" s="2">
        <f t="shared" ca="1" si="20"/>
        <v>9340</v>
      </c>
      <c r="Y42" s="2">
        <f t="shared" ca="1" si="21"/>
        <v>1221</v>
      </c>
      <c r="Z42" s="2">
        <f t="shared" ca="1" si="22"/>
        <v>1221</v>
      </c>
      <c r="AA42" s="2">
        <f t="shared" ca="1" si="23"/>
        <v>1188</v>
      </c>
    </row>
    <row r="43" spans="1:27" s="2" customFormat="1" x14ac:dyDescent="0.25">
      <c r="A43" s="2" t="str">
        <f t="shared" ca="1" si="0"/>
        <v>o42n58</v>
      </c>
      <c r="B43" s="2" t="str">
        <f ca="1">INDEX(Alimentation!$B$2:$B$12,INT(RANDBETWEEN(1,10)))</f>
        <v>Y. Vallières</v>
      </c>
      <c r="C43" s="2" t="str">
        <f ca="1">INDEX(Alimentation!$C$2:$C$12,INT(RANDBETWEEN(1,10)))</f>
        <v>J. Cartier</v>
      </c>
      <c r="D43" s="3">
        <f t="shared" ca="1" si="2"/>
        <v>38450</v>
      </c>
      <c r="E43" s="3">
        <f t="shared" ca="1" si="3"/>
        <v>38450</v>
      </c>
      <c r="F43" s="3">
        <f t="shared" ca="1" si="4"/>
        <v>38540</v>
      </c>
      <c r="G43" s="3">
        <f t="shared" ca="1" si="5"/>
        <v>38549</v>
      </c>
      <c r="H43" s="2">
        <f ca="1">INDEX(Alimentation!$H$2:$H$6,INT(RANDBETWEEN(1,5)))</f>
        <v>90</v>
      </c>
      <c r="I43" s="2">
        <f t="shared" ca="1" si="6"/>
        <v>99</v>
      </c>
      <c r="J43" s="2">
        <f t="shared" ca="1" si="7"/>
        <v>81000</v>
      </c>
      <c r="K43" s="2">
        <f t="shared" ca="1" si="8"/>
        <v>106920</v>
      </c>
      <c r="L43" s="4">
        <f t="shared" ca="1" si="9"/>
        <v>9</v>
      </c>
      <c r="M43" s="9">
        <f t="shared" ca="1" si="10"/>
        <v>8100</v>
      </c>
      <c r="N43" s="9">
        <f t="shared" ca="1" si="11"/>
        <v>10692</v>
      </c>
      <c r="O43" s="9">
        <f t="shared" ca="1" si="12"/>
        <v>89100</v>
      </c>
      <c r="P43" s="9">
        <f t="shared" ca="1" si="13"/>
        <v>117612</v>
      </c>
      <c r="Q43" s="2">
        <v>1</v>
      </c>
      <c r="R43" s="10">
        <f t="shared" si="14"/>
        <v>1</v>
      </c>
      <c r="S43" s="2">
        <f t="shared" ca="1" si="15"/>
        <v>5</v>
      </c>
      <c r="T43" s="2">
        <f t="shared" ca="1" si="16"/>
        <v>132</v>
      </c>
      <c r="U43" s="2">
        <f t="shared" ca="1" si="17"/>
        <v>82</v>
      </c>
      <c r="V43" s="2">
        <f t="shared" ca="1" si="18"/>
        <v>9</v>
      </c>
      <c r="W43" s="2">
        <f t="shared" ca="1" si="19"/>
        <v>32</v>
      </c>
      <c r="X43" s="2">
        <f t="shared" ca="1" si="20"/>
        <v>3699</v>
      </c>
      <c r="Y43" s="2">
        <f t="shared" ca="1" si="21"/>
        <v>200</v>
      </c>
      <c r="Z43" s="2">
        <f t="shared" ca="1" si="22"/>
        <v>200</v>
      </c>
      <c r="AA43" s="2">
        <f t="shared" ca="1" si="23"/>
        <v>300</v>
      </c>
    </row>
    <row r="44" spans="1:27" s="2" customFormat="1" x14ac:dyDescent="0.25">
      <c r="A44" s="2" t="str">
        <f t="shared" ca="1" si="0"/>
        <v>456u31</v>
      </c>
      <c r="B44" s="2" t="str">
        <f ca="1">INDEX(Alimentation!$B$2:$B$12,INT(RANDBETWEEN(1,10)))</f>
        <v>B. Obama</v>
      </c>
      <c r="C44" s="2" t="str">
        <f ca="1">INDEX(Alimentation!$C$2:$C$12,INT(RANDBETWEEN(1,10)))</f>
        <v>Dupont</v>
      </c>
      <c r="D44" s="3">
        <f t="shared" ca="1" si="2"/>
        <v>39021</v>
      </c>
      <c r="E44" s="3">
        <f t="shared" ca="1" si="3"/>
        <v>39021</v>
      </c>
      <c r="F44" s="3">
        <f t="shared" ca="1" si="4"/>
        <v>39751</v>
      </c>
      <c r="G44" s="3">
        <f t="shared" ca="1" si="5"/>
        <v>39824</v>
      </c>
      <c r="H44" s="2">
        <f ca="1">INDEX(Alimentation!$H$2:$H$6,INT(RANDBETWEEN(1,5)))</f>
        <v>730</v>
      </c>
      <c r="I44" s="2">
        <f t="shared" ca="1" si="6"/>
        <v>803</v>
      </c>
      <c r="J44" s="2">
        <f t="shared" ca="1" si="7"/>
        <v>1971000</v>
      </c>
      <c r="K44" s="2">
        <f t="shared" ca="1" si="8"/>
        <v>2325780</v>
      </c>
      <c r="L44" s="4">
        <f t="shared" ca="1" si="9"/>
        <v>27</v>
      </c>
      <c r="M44" s="9">
        <f t="shared" ca="1" si="10"/>
        <v>197100</v>
      </c>
      <c r="N44" s="9">
        <f t="shared" ca="1" si="11"/>
        <v>232578</v>
      </c>
      <c r="O44" s="9">
        <f t="shared" ca="1" si="12"/>
        <v>2168100</v>
      </c>
      <c r="P44" s="9">
        <f t="shared" ca="1" si="13"/>
        <v>2558358</v>
      </c>
      <c r="Q44" s="2">
        <v>1</v>
      </c>
      <c r="R44" s="10">
        <f t="shared" si="14"/>
        <v>1</v>
      </c>
      <c r="S44" s="2">
        <f t="shared" ca="1" si="15"/>
        <v>2</v>
      </c>
      <c r="T44" s="2">
        <f t="shared" ca="1" si="16"/>
        <v>656</v>
      </c>
      <c r="U44" s="2">
        <f t="shared" ca="1" si="17"/>
        <v>83</v>
      </c>
      <c r="V44" s="2">
        <f t="shared" ca="1" si="18"/>
        <v>73</v>
      </c>
      <c r="W44" s="2">
        <f t="shared" ca="1" si="19"/>
        <v>18</v>
      </c>
      <c r="X44" s="2">
        <f t="shared" ca="1" si="20"/>
        <v>4836</v>
      </c>
      <c r="Y44" s="2">
        <f t="shared" ca="1" si="21"/>
        <v>1264</v>
      </c>
      <c r="Z44" s="2">
        <f t="shared" ca="1" si="22"/>
        <v>1264</v>
      </c>
      <c r="AA44" s="2">
        <f t="shared" ca="1" si="23"/>
        <v>1212</v>
      </c>
    </row>
    <row r="45" spans="1:27" s="2" customFormat="1" x14ac:dyDescent="0.25">
      <c r="A45" s="2" t="str">
        <f t="shared" ca="1" si="0"/>
        <v>381407</v>
      </c>
      <c r="B45" s="2" t="str">
        <f ca="1">INDEX(Alimentation!$B$2:$B$12,INT(RANDBETWEEN(1,10)))</f>
        <v>D. Johnston</v>
      </c>
      <c r="C45" s="2" t="str">
        <f ca="1">INDEX(Alimentation!$C$2:$C$12,INT(RANDBETWEEN(1,10)))</f>
        <v>B. Obama</v>
      </c>
      <c r="D45" s="3">
        <f t="shared" ca="1" si="2"/>
        <v>38591</v>
      </c>
      <c r="E45" s="3">
        <f t="shared" ca="1" si="3"/>
        <v>38591</v>
      </c>
      <c r="F45" s="3">
        <f t="shared" ca="1" si="4"/>
        <v>40051</v>
      </c>
      <c r="G45" s="3">
        <f t="shared" ca="1" si="5"/>
        <v>40197</v>
      </c>
      <c r="H45" s="2">
        <f ca="1">INDEX(Alimentation!$H$2:$H$6,INT(RANDBETWEEN(1,5)))</f>
        <v>1460</v>
      </c>
      <c r="I45" s="2">
        <f t="shared" ca="1" si="6"/>
        <v>1606</v>
      </c>
      <c r="J45" s="2">
        <f t="shared" ca="1" si="7"/>
        <v>5548000</v>
      </c>
      <c r="K45" s="2">
        <f t="shared" ca="1" si="8"/>
        <v>6213760</v>
      </c>
      <c r="L45" s="4">
        <f t="shared" ca="1" si="9"/>
        <v>38</v>
      </c>
      <c r="M45" s="9">
        <f t="shared" ca="1" si="10"/>
        <v>554800</v>
      </c>
      <c r="N45" s="9">
        <f t="shared" ca="1" si="11"/>
        <v>621376</v>
      </c>
      <c r="O45" s="9">
        <f t="shared" ca="1" si="12"/>
        <v>6102800</v>
      </c>
      <c r="P45" s="9">
        <f t="shared" ca="1" si="13"/>
        <v>6835136</v>
      </c>
      <c r="Q45" s="2">
        <v>1</v>
      </c>
      <c r="R45" s="10">
        <f t="shared" si="14"/>
        <v>1</v>
      </c>
      <c r="S45" s="2">
        <f t="shared" ca="1" si="15"/>
        <v>2</v>
      </c>
      <c r="T45" s="2">
        <f t="shared" ca="1" si="16"/>
        <v>9325</v>
      </c>
      <c r="U45" s="2">
        <f t="shared" ca="1" si="17"/>
        <v>81</v>
      </c>
      <c r="V45" s="2">
        <f t="shared" ca="1" si="18"/>
        <v>146</v>
      </c>
      <c r="W45" s="2">
        <f t="shared" ca="1" si="19"/>
        <v>12</v>
      </c>
      <c r="X45" s="2">
        <f t="shared" ca="1" si="20"/>
        <v>4432</v>
      </c>
      <c r="Y45" s="2">
        <f t="shared" ca="1" si="21"/>
        <v>1008</v>
      </c>
      <c r="Z45" s="2">
        <f t="shared" ca="1" si="22"/>
        <v>1008</v>
      </c>
      <c r="AA45" s="2">
        <f t="shared" ca="1" si="23"/>
        <v>986</v>
      </c>
    </row>
    <row r="46" spans="1:27" s="2" customFormat="1" x14ac:dyDescent="0.25">
      <c r="A46" s="2" t="str">
        <f t="shared" ca="1" si="0"/>
        <v>75rpt3</v>
      </c>
      <c r="B46" s="2" t="str">
        <f ca="1">INDEX(Alimentation!$B$2:$B$12,INT(RANDBETWEEN(1,10)))</f>
        <v>B. Gates</v>
      </c>
      <c r="C46" s="2" t="str">
        <f ca="1">INDEX(Alimentation!$C$2:$C$12,INT(RANDBETWEEN(1,10)))</f>
        <v>M. Mouse</v>
      </c>
      <c r="D46" s="3">
        <f t="shared" ca="1" si="2"/>
        <v>38372</v>
      </c>
      <c r="E46" s="3">
        <f t="shared" ca="1" si="3"/>
        <v>38372</v>
      </c>
      <c r="F46" s="3">
        <f t="shared" ca="1" si="4"/>
        <v>38462</v>
      </c>
      <c r="G46" s="3">
        <f t="shared" ca="1" si="5"/>
        <v>38471</v>
      </c>
      <c r="H46" s="2">
        <f ca="1">INDEX(Alimentation!$H$2:$H$6,INT(RANDBETWEEN(1,5)))</f>
        <v>90</v>
      </c>
      <c r="I46" s="2">
        <f t="shared" ca="1" si="6"/>
        <v>99</v>
      </c>
      <c r="J46" s="2">
        <f t="shared" ca="1" si="7"/>
        <v>81000</v>
      </c>
      <c r="K46" s="2">
        <f t="shared" ca="1" si="8"/>
        <v>97200</v>
      </c>
      <c r="L46" s="4">
        <f t="shared" ca="1" si="9"/>
        <v>9</v>
      </c>
      <c r="M46" s="9">
        <f t="shared" ca="1" si="10"/>
        <v>8100</v>
      </c>
      <c r="N46" s="9">
        <f t="shared" ca="1" si="11"/>
        <v>9720</v>
      </c>
      <c r="O46" s="9">
        <f t="shared" ca="1" si="12"/>
        <v>89100</v>
      </c>
      <c r="P46" s="9">
        <f t="shared" ca="1" si="13"/>
        <v>106920</v>
      </c>
      <c r="Q46" s="2">
        <v>1</v>
      </c>
      <c r="R46" s="10">
        <f t="shared" si="14"/>
        <v>1</v>
      </c>
      <c r="S46" s="2">
        <f t="shared" ca="1" si="15"/>
        <v>4</v>
      </c>
      <c r="T46" s="2">
        <f t="shared" ca="1" si="16"/>
        <v>52</v>
      </c>
      <c r="U46" s="2">
        <f t="shared" ca="1" si="17"/>
        <v>82</v>
      </c>
      <c r="V46" s="2">
        <f t="shared" ca="1" si="18"/>
        <v>9</v>
      </c>
      <c r="W46" s="2">
        <f t="shared" ca="1" si="19"/>
        <v>20</v>
      </c>
      <c r="X46" s="2">
        <f t="shared" ca="1" si="20"/>
        <v>2406</v>
      </c>
      <c r="Y46" s="2">
        <f t="shared" ca="1" si="21"/>
        <v>1517</v>
      </c>
      <c r="Z46" s="2">
        <f t="shared" ca="1" si="22"/>
        <v>1517</v>
      </c>
      <c r="AA46" s="2">
        <f t="shared" ca="1" si="23"/>
        <v>1446</v>
      </c>
    </row>
    <row r="47" spans="1:27" s="2" customFormat="1" x14ac:dyDescent="0.25">
      <c r="A47" s="2" t="str">
        <f t="shared" ca="1" si="0"/>
        <v>ys1352</v>
      </c>
      <c r="B47" s="2" t="str">
        <f ca="1">INDEX(Alimentation!$B$2:$B$12,INT(RANDBETWEEN(1,10)))</f>
        <v>J. Chirac</v>
      </c>
      <c r="C47" s="2" t="str">
        <f ca="1">INDEX(Alimentation!$C$2:$C$12,INT(RANDBETWEEN(1,10)))</f>
        <v>M. Mouse</v>
      </c>
      <c r="D47" s="3">
        <f t="shared" ca="1" si="2"/>
        <v>38831</v>
      </c>
      <c r="E47" s="3">
        <f t="shared" ca="1" si="3"/>
        <v>38831</v>
      </c>
      <c r="F47" s="3">
        <f t="shared" ca="1" si="4"/>
        <v>39561</v>
      </c>
      <c r="G47" s="3">
        <f t="shared" ca="1" si="5"/>
        <v>39634</v>
      </c>
      <c r="H47" s="2">
        <f ca="1">INDEX(Alimentation!$H$2:$H$6,INT(RANDBETWEEN(1,5)))</f>
        <v>730</v>
      </c>
      <c r="I47" s="2">
        <f t="shared" ca="1" si="6"/>
        <v>803</v>
      </c>
      <c r="J47" s="2">
        <f t="shared" ca="1" si="7"/>
        <v>1971000</v>
      </c>
      <c r="K47" s="2">
        <f t="shared" ca="1" si="8"/>
        <v>2148390</v>
      </c>
      <c r="L47" s="4">
        <f t="shared" ca="1" si="9"/>
        <v>27</v>
      </c>
      <c r="M47" s="9">
        <f t="shared" ca="1" si="10"/>
        <v>197100</v>
      </c>
      <c r="N47" s="9">
        <f t="shared" ca="1" si="11"/>
        <v>214839</v>
      </c>
      <c r="O47" s="9">
        <f t="shared" ca="1" si="12"/>
        <v>2168100</v>
      </c>
      <c r="P47" s="9">
        <f t="shared" ca="1" si="13"/>
        <v>2363229</v>
      </c>
      <c r="Q47" s="2">
        <v>1</v>
      </c>
      <c r="R47" s="10">
        <f t="shared" si="14"/>
        <v>1</v>
      </c>
      <c r="S47" s="2">
        <f t="shared" ca="1" si="15"/>
        <v>3</v>
      </c>
      <c r="T47" s="2">
        <f t="shared" ca="1" si="16"/>
        <v>1658</v>
      </c>
      <c r="U47" s="2">
        <f t="shared" ca="1" si="17"/>
        <v>82</v>
      </c>
      <c r="V47" s="2">
        <f t="shared" ca="1" si="18"/>
        <v>73</v>
      </c>
      <c r="W47" s="2">
        <f t="shared" ca="1" si="19"/>
        <v>9</v>
      </c>
      <c r="X47" s="2">
        <f t="shared" ca="1" si="20"/>
        <v>1407</v>
      </c>
      <c r="Y47" s="2">
        <f t="shared" ca="1" si="21"/>
        <v>1529</v>
      </c>
      <c r="Z47" s="2">
        <f t="shared" ca="1" si="22"/>
        <v>1529</v>
      </c>
      <c r="AA47" s="2">
        <f t="shared" ca="1" si="23"/>
        <v>1501</v>
      </c>
    </row>
    <row r="48" spans="1:27" s="2" customFormat="1" x14ac:dyDescent="0.25">
      <c r="A48" s="2" t="str">
        <f t="shared" ca="1" si="0"/>
        <v>nc29rm</v>
      </c>
      <c r="B48" s="2" t="str">
        <f ca="1">INDEX(Alimentation!$B$2:$B$12,INT(RANDBETWEEN(1,10)))</f>
        <v>M. Tatcher</v>
      </c>
      <c r="C48" s="2" t="str">
        <f ca="1">INDEX(Alimentation!$C$2:$C$12,INT(RANDBETWEEN(1,10)))</f>
        <v>N. Sarkosy</v>
      </c>
      <c r="D48" s="3">
        <f t="shared" ca="1" si="2"/>
        <v>40591.5</v>
      </c>
      <c r="E48" s="3">
        <f t="shared" ca="1" si="3"/>
        <v>40591.5</v>
      </c>
      <c r="F48" s="3">
        <f t="shared" ca="1" si="4"/>
        <v>40956.5</v>
      </c>
      <c r="G48" s="3">
        <f t="shared" ca="1" si="5"/>
        <v>40993</v>
      </c>
      <c r="H48" s="2">
        <f ca="1">INDEX(Alimentation!$H$2:$H$6,INT(RANDBETWEEN(1,5)))</f>
        <v>365</v>
      </c>
      <c r="I48" s="2">
        <f t="shared" ca="1" si="6"/>
        <v>401.5</v>
      </c>
      <c r="J48" s="2">
        <f t="shared" ca="1" si="7"/>
        <v>693500</v>
      </c>
      <c r="K48" s="2">
        <f t="shared" ca="1" si="8"/>
        <v>783655</v>
      </c>
      <c r="L48" s="4">
        <f t="shared" ca="1" si="9"/>
        <v>19</v>
      </c>
      <c r="M48" s="9">
        <f t="shared" ca="1" si="10"/>
        <v>69350</v>
      </c>
      <c r="N48" s="9">
        <f t="shared" ca="1" si="11"/>
        <v>78365.5</v>
      </c>
      <c r="O48" s="9">
        <f t="shared" ca="1" si="12"/>
        <v>762850</v>
      </c>
      <c r="P48" s="9">
        <f t="shared" ca="1" si="13"/>
        <v>862020.5</v>
      </c>
      <c r="Q48" s="2">
        <v>1</v>
      </c>
      <c r="R48" s="10">
        <f t="shared" si="14"/>
        <v>1</v>
      </c>
      <c r="S48" s="2">
        <f t="shared" ca="1" si="15"/>
        <v>3</v>
      </c>
      <c r="T48" s="2">
        <f t="shared" ca="1" si="16"/>
        <v>874</v>
      </c>
      <c r="U48" s="2">
        <f t="shared" ca="1" si="17"/>
        <v>92</v>
      </c>
      <c r="V48" s="2">
        <f t="shared" ca="1" si="18"/>
        <v>36.5</v>
      </c>
      <c r="W48" s="2">
        <f t="shared" ca="1" si="19"/>
        <v>13</v>
      </c>
      <c r="X48" s="2">
        <f t="shared" ca="1" si="20"/>
        <v>8502</v>
      </c>
      <c r="Y48" s="2">
        <f t="shared" ca="1" si="21"/>
        <v>888</v>
      </c>
      <c r="Z48" s="2">
        <f t="shared" ca="1" si="22"/>
        <v>888</v>
      </c>
      <c r="AA48" s="2">
        <f t="shared" ca="1" si="23"/>
        <v>895</v>
      </c>
    </row>
    <row r="49" spans="1:27" s="2" customFormat="1" x14ac:dyDescent="0.25">
      <c r="A49" s="2" t="str">
        <f t="shared" ca="1" si="0"/>
        <v>t222li</v>
      </c>
      <c r="B49" s="2" t="str">
        <f ca="1">INDEX(Alimentation!$B$2:$B$12,INT(RANDBETWEEN(1,10)))</f>
        <v>B. Obama</v>
      </c>
      <c r="C49" s="2" t="str">
        <f ca="1">INDEX(Alimentation!$C$2:$C$12,INT(RANDBETWEEN(1,10)))</f>
        <v>M. Tremblay</v>
      </c>
      <c r="D49" s="3">
        <f t="shared" ca="1" si="2"/>
        <v>38115</v>
      </c>
      <c r="E49" s="3">
        <f t="shared" ca="1" si="3"/>
        <v>38115</v>
      </c>
      <c r="F49" s="3">
        <f t="shared" ca="1" si="4"/>
        <v>38295</v>
      </c>
      <c r="G49" s="3">
        <f t="shared" ca="1" si="5"/>
        <v>38313</v>
      </c>
      <c r="H49" s="2">
        <f ca="1">INDEX(Alimentation!$H$2:$H$6,INT(RANDBETWEEN(1,5)))</f>
        <v>180</v>
      </c>
      <c r="I49" s="2">
        <f t="shared" ca="1" si="6"/>
        <v>198</v>
      </c>
      <c r="J49" s="2">
        <f t="shared" ca="1" si="7"/>
        <v>234000</v>
      </c>
      <c r="K49" s="2">
        <f t="shared" ca="1" si="8"/>
        <v>271440</v>
      </c>
      <c r="L49" s="4">
        <f t="shared" ca="1" si="9"/>
        <v>13</v>
      </c>
      <c r="M49" s="9">
        <f t="shared" ca="1" si="10"/>
        <v>23400</v>
      </c>
      <c r="N49" s="9">
        <f t="shared" ca="1" si="11"/>
        <v>27144</v>
      </c>
      <c r="O49" s="9">
        <f t="shared" ca="1" si="12"/>
        <v>257400</v>
      </c>
      <c r="P49" s="9">
        <f t="shared" ca="1" si="13"/>
        <v>298584</v>
      </c>
      <c r="Q49" s="2">
        <v>1</v>
      </c>
      <c r="R49" s="10">
        <f t="shared" si="14"/>
        <v>1</v>
      </c>
      <c r="S49" s="2">
        <f t="shared" ca="1" si="15"/>
        <v>3</v>
      </c>
      <c r="T49" s="2">
        <f t="shared" ca="1" si="16"/>
        <v>302</v>
      </c>
      <c r="U49" s="2">
        <f t="shared" ca="1" si="17"/>
        <v>72</v>
      </c>
      <c r="V49" s="2">
        <f t="shared" ca="1" si="18"/>
        <v>18</v>
      </c>
      <c r="W49" s="2">
        <f t="shared" ca="1" si="19"/>
        <v>16</v>
      </c>
      <c r="X49" s="2">
        <f t="shared" ca="1" si="20"/>
        <v>5310</v>
      </c>
      <c r="Y49" s="2">
        <f t="shared" ca="1" si="21"/>
        <v>1835</v>
      </c>
      <c r="Z49" s="2">
        <f t="shared" ca="1" si="22"/>
        <v>1835</v>
      </c>
      <c r="AA49" s="2">
        <f t="shared" ca="1" si="23"/>
        <v>1881</v>
      </c>
    </row>
    <row r="50" spans="1:27" s="2" customFormat="1" x14ac:dyDescent="0.25">
      <c r="A50" s="2" t="str">
        <f t="shared" ca="1" si="0"/>
        <v>zbly4f</v>
      </c>
      <c r="B50" s="2" t="str">
        <f ca="1">INDEX(Alimentation!$B$2:$B$12,INT(RANDBETWEEN(1,10)))</f>
        <v>B. Gates</v>
      </c>
      <c r="C50" s="2" t="str">
        <f ca="1">INDEX(Alimentation!$C$2:$C$12,INT(RANDBETWEEN(1,10)))</f>
        <v>N. Sarkosy</v>
      </c>
      <c r="D50" s="3">
        <f t="shared" ca="1" si="2"/>
        <v>39847</v>
      </c>
      <c r="E50" s="3">
        <f t="shared" ca="1" si="3"/>
        <v>39847</v>
      </c>
      <c r="F50" s="3">
        <f t="shared" ca="1" si="4"/>
        <v>39937</v>
      </c>
      <c r="G50" s="3">
        <f t="shared" ca="1" si="5"/>
        <v>39946</v>
      </c>
      <c r="H50" s="2">
        <f ca="1">INDEX(Alimentation!$H$2:$H$6,INT(RANDBETWEEN(1,5)))</f>
        <v>90</v>
      </c>
      <c r="I50" s="2">
        <f t="shared" ca="1" si="6"/>
        <v>99</v>
      </c>
      <c r="J50" s="2">
        <f t="shared" ca="1" si="7"/>
        <v>81000</v>
      </c>
      <c r="K50" s="2">
        <f t="shared" ca="1" si="8"/>
        <v>109350</v>
      </c>
      <c r="L50" s="4">
        <f t="shared" ca="1" si="9"/>
        <v>9</v>
      </c>
      <c r="M50" s="9">
        <f t="shared" ca="1" si="10"/>
        <v>8100</v>
      </c>
      <c r="N50" s="9">
        <f t="shared" ca="1" si="11"/>
        <v>10935</v>
      </c>
      <c r="O50" s="9">
        <f t="shared" ca="1" si="12"/>
        <v>89100</v>
      </c>
      <c r="P50" s="9">
        <f t="shared" ca="1" si="13"/>
        <v>120285</v>
      </c>
      <c r="Q50" s="2">
        <v>1</v>
      </c>
      <c r="R50" s="10">
        <f t="shared" si="14"/>
        <v>1</v>
      </c>
      <c r="S50" s="2">
        <f t="shared" ca="1" si="15"/>
        <v>1</v>
      </c>
      <c r="T50" s="2">
        <f t="shared" ca="1" si="16"/>
        <v>149</v>
      </c>
      <c r="U50" s="2">
        <f t="shared" ca="1" si="17"/>
        <v>80</v>
      </c>
      <c r="V50" s="2">
        <f t="shared" ca="1" si="18"/>
        <v>9</v>
      </c>
      <c r="W50" s="2">
        <f t="shared" ca="1" si="19"/>
        <v>35</v>
      </c>
      <c r="X50" s="2">
        <f t="shared" ca="1" si="20"/>
        <v>8103</v>
      </c>
      <c r="Y50" s="2">
        <f t="shared" ca="1" si="21"/>
        <v>86</v>
      </c>
      <c r="Z50" s="2">
        <f t="shared" ca="1" si="22"/>
        <v>86</v>
      </c>
      <c r="AA50" s="2">
        <f t="shared" ca="1" si="23"/>
        <v>136</v>
      </c>
    </row>
    <row r="51" spans="1:27" s="5" customFormat="1" x14ac:dyDescent="0.25">
      <c r="A51" s="5" t="str">
        <f t="shared" ca="1" si="0"/>
        <v>473g3e</v>
      </c>
      <c r="B51" s="5" t="str">
        <f ca="1">INDEX(Alimentation!$B$2:$B$12,INT(RANDBETWEEN(1,10)))</f>
        <v>M. Tatcher</v>
      </c>
      <c r="C51" s="5" t="str">
        <f ca="1">INDEX(Alimentation!$C$2:$C$12,INT(RANDBETWEEN(1,10)))</f>
        <v>N. Sarkosy</v>
      </c>
      <c r="D51" s="11">
        <f ca="1">TODAY()-H51*0.25</f>
        <v>41273.5</v>
      </c>
      <c r="E51" s="11">
        <f ca="1">D51</f>
        <v>41273.5</v>
      </c>
      <c r="F51" s="11">
        <f ca="1">D51+H51</f>
        <v>41363.5</v>
      </c>
      <c r="G51" s="11"/>
      <c r="H51" s="5">
        <f ca="1">INDEX(Alimentation!$H$2:$H$6,INT(RANDBETWEEN(1,5)))</f>
        <v>90</v>
      </c>
      <c r="I51" s="5">
        <f t="shared" ca="1" si="6"/>
        <v>99</v>
      </c>
      <c r="J51" s="5">
        <f t="shared" ref="J51:J71" ca="1" si="24">L51*100*H51</f>
        <v>81000</v>
      </c>
      <c r="K51" s="5">
        <f t="shared" ref="K51:K71" ca="1" si="25">J51+J51*(W51/100)</f>
        <v>110160</v>
      </c>
      <c r="L51" s="13">
        <f t="shared" ref="L51:L71" ca="1" si="26">INT(SQRT(H51))</f>
        <v>9</v>
      </c>
      <c r="M51" s="14">
        <f t="shared" ref="M51:M71" ca="1" si="27">O51-J51</f>
        <v>8100</v>
      </c>
      <c r="N51" s="14">
        <f t="shared" ref="N51:N71" ca="1" si="28">P51-K51</f>
        <v>11016</v>
      </c>
      <c r="O51" s="14">
        <f t="shared" ref="O51:O71" ca="1" si="29">J51+J51*0.1</f>
        <v>89100</v>
      </c>
      <c r="P51" s="14">
        <f t="shared" ref="P51:P71" ca="1" si="30">K51+K51*0.1</f>
        <v>121176</v>
      </c>
      <c r="Q51" s="5">
        <v>0</v>
      </c>
      <c r="S51" s="5">
        <f t="shared" ref="S51:S66" ca="1" si="31">RANDBETWEEN(1,5)</f>
        <v>5</v>
      </c>
      <c r="T51" s="5">
        <f t="shared" ref="T51:T66" ca="1" si="32">RANDBETWEEN(10,40)</f>
        <v>34</v>
      </c>
      <c r="U51" s="5">
        <f t="shared" ref="U51:U66" ca="1" si="33">RANDBETWEEN(70,110)</f>
        <v>106</v>
      </c>
      <c r="V51" s="5">
        <f t="shared" ref="V51:V66" ca="1" si="34">IF(RANDBETWEEN(0,50)&lt;10,0,IF(RANDBETWEEN(0,50)&lt;40,ROUND(RANDBETWEEN(0,50)/4,0),ROUND(RANDBETWEEN(0,50)/2,0)))</f>
        <v>6</v>
      </c>
      <c r="W51" s="5">
        <f t="shared" ref="W51:W66" ca="1" si="35">RANDBETWEEN(5,40)</f>
        <v>36</v>
      </c>
      <c r="X51" s="5">
        <f t="shared" ref="X51:X66" ca="1" si="36">RANDBETWEEN(1000,21000)</f>
        <v>8275</v>
      </c>
      <c r="Z51" s="5">
        <f t="shared" ca="1" si="1"/>
        <v>392</v>
      </c>
      <c r="AA51" s="5">
        <f t="shared" ref="AA51:AA66" ca="1" si="37">RANDBETWEEN(100,2000)</f>
        <v>424</v>
      </c>
    </row>
    <row r="52" spans="1:27" s="5" customFormat="1" x14ac:dyDescent="0.25">
      <c r="A52" s="5" t="str">
        <f t="shared" ca="1" si="0"/>
        <v>le86la</v>
      </c>
      <c r="B52" s="5" t="str">
        <f ca="1">INDEX(Alimentation!$B$2:$B$12,INT(RANDBETWEEN(1,10)))</f>
        <v>J. Chirac</v>
      </c>
      <c r="C52" s="5" t="str">
        <f ca="1">INDEX(Alimentation!$C$2:$C$12,INT(RANDBETWEEN(1,10)))</f>
        <v>B. Obama</v>
      </c>
      <c r="D52" s="11">
        <f t="shared" ref="D52:D70" ca="1" si="38">TODAY()-H52*0.25</f>
        <v>41113.5</v>
      </c>
      <c r="E52" s="11">
        <f t="shared" ref="E52:E70" ca="1" si="39">D52</f>
        <v>41113.5</v>
      </c>
      <c r="F52" s="11">
        <f t="shared" ref="F52:F70" ca="1" si="40">D52+H52</f>
        <v>41843.5</v>
      </c>
      <c r="G52" s="11"/>
      <c r="H52" s="5">
        <f ca="1">INDEX(Alimentation!$H$2:$H$6,INT(RANDBETWEEN(1,5)))</f>
        <v>730</v>
      </c>
      <c r="I52" s="5">
        <f t="shared" ca="1" si="6"/>
        <v>803</v>
      </c>
      <c r="J52" s="5">
        <f t="shared" ca="1" si="24"/>
        <v>1971000</v>
      </c>
      <c r="K52" s="5">
        <f t="shared" ca="1" si="25"/>
        <v>2463750</v>
      </c>
      <c r="L52" s="13">
        <f t="shared" ca="1" si="26"/>
        <v>27</v>
      </c>
      <c r="M52" s="14">
        <f t="shared" ca="1" si="27"/>
        <v>197100</v>
      </c>
      <c r="N52" s="14">
        <f t="shared" ca="1" si="28"/>
        <v>246375</v>
      </c>
      <c r="O52" s="14">
        <f t="shared" ca="1" si="29"/>
        <v>2168100</v>
      </c>
      <c r="P52" s="14">
        <f t="shared" ca="1" si="30"/>
        <v>2710125</v>
      </c>
      <c r="Q52" s="5">
        <v>0</v>
      </c>
      <c r="S52" s="5">
        <f t="shared" ca="1" si="31"/>
        <v>5</v>
      </c>
      <c r="T52" s="5">
        <f t="shared" ca="1" si="32"/>
        <v>33</v>
      </c>
      <c r="U52" s="5">
        <f t="shared" ca="1" si="33"/>
        <v>103</v>
      </c>
      <c r="V52" s="5">
        <f t="shared" ca="1" si="34"/>
        <v>0</v>
      </c>
      <c r="W52" s="5">
        <f t="shared" ca="1" si="35"/>
        <v>25</v>
      </c>
      <c r="X52" s="5">
        <f t="shared" ca="1" si="36"/>
        <v>3575</v>
      </c>
      <c r="Z52" s="5">
        <f t="shared" ca="1" si="1"/>
        <v>374</v>
      </c>
      <c r="AA52" s="5">
        <f t="shared" ca="1" si="37"/>
        <v>470</v>
      </c>
    </row>
    <row r="53" spans="1:27" s="5" customFormat="1" x14ac:dyDescent="0.25">
      <c r="A53" s="5" t="str">
        <f t="shared" ca="1" si="0"/>
        <v>06ltu9</v>
      </c>
      <c r="B53" s="5" t="str">
        <f ca="1">INDEX(Alimentation!$B$2:$B$12,INT(RANDBETWEEN(1,10)))</f>
        <v>M. Tatcher</v>
      </c>
      <c r="C53" s="5" t="str">
        <f ca="1">INDEX(Alimentation!$C$2:$C$12,INT(RANDBETWEEN(1,10)))</f>
        <v>M. Tremblay</v>
      </c>
      <c r="D53" s="11">
        <f t="shared" ca="1" si="38"/>
        <v>41273.5</v>
      </c>
      <c r="E53" s="11">
        <f t="shared" ca="1" si="39"/>
        <v>41273.5</v>
      </c>
      <c r="F53" s="11">
        <f t="shared" ca="1" si="40"/>
        <v>41363.5</v>
      </c>
      <c r="G53" s="11"/>
      <c r="H53" s="5">
        <f ca="1">INDEX(Alimentation!$H$2:$H$6,INT(RANDBETWEEN(1,5)))</f>
        <v>90</v>
      </c>
      <c r="I53" s="5">
        <f t="shared" ca="1" si="6"/>
        <v>99</v>
      </c>
      <c r="J53" s="5">
        <f t="shared" ca="1" si="24"/>
        <v>81000</v>
      </c>
      <c r="K53" s="5">
        <f t="shared" ca="1" si="25"/>
        <v>107730</v>
      </c>
      <c r="L53" s="13">
        <f t="shared" ca="1" si="26"/>
        <v>9</v>
      </c>
      <c r="M53" s="14">
        <f t="shared" ca="1" si="27"/>
        <v>8100</v>
      </c>
      <c r="N53" s="14">
        <f t="shared" ca="1" si="28"/>
        <v>10773</v>
      </c>
      <c r="O53" s="14">
        <f t="shared" ca="1" si="29"/>
        <v>89100</v>
      </c>
      <c r="P53" s="14">
        <f t="shared" ca="1" si="30"/>
        <v>118503</v>
      </c>
      <c r="Q53" s="5">
        <v>0</v>
      </c>
      <c r="S53" s="5">
        <f t="shared" ca="1" si="31"/>
        <v>4</v>
      </c>
      <c r="T53" s="5">
        <f t="shared" ca="1" si="32"/>
        <v>36</v>
      </c>
      <c r="U53" s="5">
        <f t="shared" ca="1" si="33"/>
        <v>70</v>
      </c>
      <c r="V53" s="5">
        <f t="shared" ca="1" si="34"/>
        <v>4</v>
      </c>
      <c r="W53" s="5">
        <f t="shared" ca="1" si="35"/>
        <v>33</v>
      </c>
      <c r="X53" s="5">
        <f t="shared" ca="1" si="36"/>
        <v>6659</v>
      </c>
      <c r="Z53" s="5">
        <f t="shared" ca="1" si="1"/>
        <v>287</v>
      </c>
      <c r="AA53" s="5">
        <f t="shared" ca="1" si="37"/>
        <v>1092</v>
      </c>
    </row>
    <row r="54" spans="1:27" s="5" customFormat="1" x14ac:dyDescent="0.25">
      <c r="A54" s="5" t="str">
        <f t="shared" ca="1" si="0"/>
        <v>5gcpp0</v>
      </c>
      <c r="B54" s="5" t="str">
        <f ca="1">INDEX(Alimentation!$B$2:$B$12,INT(RANDBETWEEN(1,10)))</f>
        <v>B. Gates</v>
      </c>
      <c r="C54" s="5" t="str">
        <f ca="1">INDEX(Alimentation!$C$2:$C$12,INT(RANDBETWEEN(1,10)))</f>
        <v>B. Obama</v>
      </c>
      <c r="D54" s="11">
        <f t="shared" ca="1" si="38"/>
        <v>41204.75</v>
      </c>
      <c r="E54" s="11">
        <f t="shared" ca="1" si="39"/>
        <v>41204.75</v>
      </c>
      <c r="F54" s="11">
        <f t="shared" ca="1" si="40"/>
        <v>41569.75</v>
      </c>
      <c r="G54" s="11"/>
      <c r="H54" s="5">
        <f ca="1">INDEX(Alimentation!$H$2:$H$6,INT(RANDBETWEEN(1,5)))</f>
        <v>365</v>
      </c>
      <c r="I54" s="5">
        <f t="shared" ca="1" si="6"/>
        <v>401.5</v>
      </c>
      <c r="J54" s="5">
        <f t="shared" ca="1" si="24"/>
        <v>693500</v>
      </c>
      <c r="K54" s="5">
        <f t="shared" ca="1" si="25"/>
        <v>790590</v>
      </c>
      <c r="L54" s="13">
        <f t="shared" ca="1" si="26"/>
        <v>19</v>
      </c>
      <c r="M54" s="14">
        <f t="shared" ca="1" si="27"/>
        <v>69350</v>
      </c>
      <c r="N54" s="14">
        <f t="shared" ca="1" si="28"/>
        <v>79059</v>
      </c>
      <c r="O54" s="14">
        <f t="shared" ca="1" si="29"/>
        <v>762850</v>
      </c>
      <c r="P54" s="14">
        <f t="shared" ca="1" si="30"/>
        <v>869649</v>
      </c>
      <c r="Q54" s="5">
        <v>0</v>
      </c>
      <c r="S54" s="5">
        <f t="shared" ca="1" si="31"/>
        <v>4</v>
      </c>
      <c r="T54" s="5">
        <f t="shared" ca="1" si="32"/>
        <v>15</v>
      </c>
      <c r="U54" s="5">
        <f t="shared" ca="1" si="33"/>
        <v>74</v>
      </c>
      <c r="V54" s="5">
        <f t="shared" ca="1" si="34"/>
        <v>8</v>
      </c>
      <c r="W54" s="5">
        <f t="shared" ca="1" si="35"/>
        <v>14</v>
      </c>
      <c r="X54" s="5">
        <f t="shared" ca="1" si="36"/>
        <v>11585</v>
      </c>
      <c r="Z54" s="5">
        <f t="shared" ca="1" si="1"/>
        <v>1193</v>
      </c>
      <c r="AA54" s="5">
        <f t="shared" ca="1" si="37"/>
        <v>1288</v>
      </c>
    </row>
    <row r="55" spans="1:27" s="5" customFormat="1" x14ac:dyDescent="0.25">
      <c r="A55" s="5" t="str">
        <f t="shared" ca="1" si="0"/>
        <v>a089v6</v>
      </c>
      <c r="B55" s="5" t="str">
        <f ca="1">INDEX(Alimentation!$B$2:$B$12,INT(RANDBETWEEN(1,10)))</f>
        <v>D. Johnston</v>
      </c>
      <c r="C55" s="5" t="str">
        <f ca="1">INDEX(Alimentation!$C$2:$C$12,INT(RANDBETWEEN(1,10)))</f>
        <v>Dupont</v>
      </c>
      <c r="D55" s="11">
        <f t="shared" ca="1" si="38"/>
        <v>40931</v>
      </c>
      <c r="E55" s="11">
        <f t="shared" ca="1" si="39"/>
        <v>40931</v>
      </c>
      <c r="F55" s="11">
        <f t="shared" ca="1" si="40"/>
        <v>42391</v>
      </c>
      <c r="G55" s="11"/>
      <c r="H55" s="5">
        <f ca="1">INDEX(Alimentation!$H$2:$H$6,INT(RANDBETWEEN(1,5)))</f>
        <v>1460</v>
      </c>
      <c r="I55" s="5">
        <f t="shared" ca="1" si="6"/>
        <v>1606</v>
      </c>
      <c r="J55" s="5">
        <f t="shared" ca="1" si="24"/>
        <v>5548000</v>
      </c>
      <c r="K55" s="5">
        <f t="shared" ca="1" si="25"/>
        <v>7767200</v>
      </c>
      <c r="L55" s="13">
        <f t="shared" ca="1" si="26"/>
        <v>38</v>
      </c>
      <c r="M55" s="14">
        <f t="shared" ca="1" si="27"/>
        <v>554800</v>
      </c>
      <c r="N55" s="14">
        <f t="shared" ca="1" si="28"/>
        <v>776720</v>
      </c>
      <c r="O55" s="14">
        <f t="shared" ca="1" si="29"/>
        <v>6102800</v>
      </c>
      <c r="P55" s="14">
        <f t="shared" ca="1" si="30"/>
        <v>8543920</v>
      </c>
      <c r="Q55" s="5">
        <v>0</v>
      </c>
      <c r="S55" s="5">
        <f t="shared" ca="1" si="31"/>
        <v>3</v>
      </c>
      <c r="T55" s="5">
        <f t="shared" ca="1" si="32"/>
        <v>14</v>
      </c>
      <c r="U55" s="5">
        <f t="shared" ca="1" si="33"/>
        <v>80</v>
      </c>
      <c r="V55" s="5">
        <f t="shared" ca="1" si="34"/>
        <v>0</v>
      </c>
      <c r="W55" s="5">
        <f t="shared" ca="1" si="35"/>
        <v>40</v>
      </c>
      <c r="X55" s="5">
        <f t="shared" ca="1" si="36"/>
        <v>10914</v>
      </c>
      <c r="Z55" s="5">
        <f t="shared" ca="1" si="1"/>
        <v>338</v>
      </c>
      <c r="AA55" s="5">
        <f t="shared" ca="1" si="37"/>
        <v>372</v>
      </c>
    </row>
    <row r="56" spans="1:27" s="5" customFormat="1" x14ac:dyDescent="0.25">
      <c r="A56" s="5" t="str">
        <f t="shared" ca="1" si="0"/>
        <v>1lx9z2</v>
      </c>
      <c r="B56" s="5" t="str">
        <f ca="1">INDEX(Alimentation!$B$2:$B$12,INT(RANDBETWEEN(1,10)))</f>
        <v>J. Chirac</v>
      </c>
      <c r="C56" s="5" t="str">
        <f ca="1">INDEX(Alimentation!$C$2:$C$12,INT(RANDBETWEEN(1,10)))</f>
        <v>N. Sarkosy</v>
      </c>
      <c r="D56" s="11">
        <f t="shared" ca="1" si="38"/>
        <v>41113.5</v>
      </c>
      <c r="E56" s="11">
        <f t="shared" ca="1" si="39"/>
        <v>41113.5</v>
      </c>
      <c r="F56" s="11">
        <f t="shared" ca="1" si="40"/>
        <v>41843.5</v>
      </c>
      <c r="G56" s="11"/>
      <c r="H56" s="5">
        <f ca="1">INDEX(Alimentation!$H$2:$H$6,INT(RANDBETWEEN(1,5)))</f>
        <v>730</v>
      </c>
      <c r="I56" s="5">
        <f t="shared" ca="1" si="6"/>
        <v>803</v>
      </c>
      <c r="J56" s="5">
        <f t="shared" ca="1" si="24"/>
        <v>1971000</v>
      </c>
      <c r="K56" s="5">
        <f t="shared" ca="1" si="25"/>
        <v>2483460</v>
      </c>
      <c r="L56" s="13">
        <f t="shared" ca="1" si="26"/>
        <v>27</v>
      </c>
      <c r="M56" s="14">
        <f t="shared" ca="1" si="27"/>
        <v>197100</v>
      </c>
      <c r="N56" s="14">
        <f t="shared" ca="1" si="28"/>
        <v>248346</v>
      </c>
      <c r="O56" s="14">
        <f t="shared" ca="1" si="29"/>
        <v>2168100</v>
      </c>
      <c r="P56" s="14">
        <f t="shared" ca="1" si="30"/>
        <v>2731806</v>
      </c>
      <c r="Q56" s="5">
        <v>0</v>
      </c>
      <c r="S56" s="5">
        <f t="shared" ca="1" si="31"/>
        <v>2</v>
      </c>
      <c r="T56" s="5">
        <f t="shared" ca="1" si="32"/>
        <v>12</v>
      </c>
      <c r="U56" s="5">
        <f t="shared" ca="1" si="33"/>
        <v>102</v>
      </c>
      <c r="V56" s="5">
        <f t="shared" ca="1" si="34"/>
        <v>0</v>
      </c>
      <c r="W56" s="5">
        <f t="shared" ca="1" si="35"/>
        <v>26</v>
      </c>
      <c r="X56" s="5">
        <f t="shared" ca="1" si="36"/>
        <v>16751</v>
      </c>
      <c r="Z56" s="5">
        <f t="shared" ca="1" si="1"/>
        <v>508</v>
      </c>
      <c r="AA56" s="5">
        <f t="shared" ca="1" si="37"/>
        <v>592</v>
      </c>
    </row>
    <row r="57" spans="1:27" s="5" customFormat="1" x14ac:dyDescent="0.25">
      <c r="A57" s="5" t="str">
        <f t="shared" ca="1" si="0"/>
        <v>39tek0</v>
      </c>
      <c r="B57" s="5" t="str">
        <f ca="1">INDEX(Alimentation!$B$2:$B$12,INT(RANDBETWEEN(1,10)))</f>
        <v>A. Merkel</v>
      </c>
      <c r="C57" s="5" t="str">
        <f ca="1">INDEX(Alimentation!$C$2:$C$12,INT(RANDBETWEEN(1,10)))</f>
        <v>M. Tatcher</v>
      </c>
      <c r="D57" s="11">
        <f t="shared" ca="1" si="38"/>
        <v>41204.75</v>
      </c>
      <c r="E57" s="11">
        <f t="shared" ca="1" si="39"/>
        <v>41204.75</v>
      </c>
      <c r="F57" s="11">
        <f t="shared" ca="1" si="40"/>
        <v>41569.75</v>
      </c>
      <c r="G57" s="11"/>
      <c r="H57" s="5">
        <f ca="1">INDEX(Alimentation!$H$2:$H$6,INT(RANDBETWEEN(1,5)))</f>
        <v>365</v>
      </c>
      <c r="I57" s="5">
        <f t="shared" ca="1" si="6"/>
        <v>401.5</v>
      </c>
      <c r="J57" s="5">
        <f t="shared" ca="1" si="24"/>
        <v>693500</v>
      </c>
      <c r="K57" s="5">
        <f t="shared" ca="1" si="25"/>
        <v>818330</v>
      </c>
      <c r="L57" s="13">
        <f t="shared" ca="1" si="26"/>
        <v>19</v>
      </c>
      <c r="M57" s="14">
        <f t="shared" ca="1" si="27"/>
        <v>69350</v>
      </c>
      <c r="N57" s="14">
        <f t="shared" ca="1" si="28"/>
        <v>81833</v>
      </c>
      <c r="O57" s="14">
        <f t="shared" ca="1" si="29"/>
        <v>762850</v>
      </c>
      <c r="P57" s="14">
        <f t="shared" ca="1" si="30"/>
        <v>900163</v>
      </c>
      <c r="Q57" s="5">
        <v>0</v>
      </c>
      <c r="S57" s="5">
        <f t="shared" ca="1" si="31"/>
        <v>5</v>
      </c>
      <c r="T57" s="5">
        <f t="shared" ca="1" si="32"/>
        <v>29</v>
      </c>
      <c r="U57" s="5">
        <f t="shared" ca="1" si="33"/>
        <v>110</v>
      </c>
      <c r="V57" s="5">
        <f t="shared" ca="1" si="34"/>
        <v>5</v>
      </c>
      <c r="W57" s="5">
        <f t="shared" ca="1" si="35"/>
        <v>18</v>
      </c>
      <c r="X57" s="5">
        <f t="shared" ca="1" si="36"/>
        <v>6086</v>
      </c>
      <c r="Z57" s="5">
        <f t="shared" ca="1" si="1"/>
        <v>228</v>
      </c>
      <c r="AA57" s="5">
        <f t="shared" ca="1" si="37"/>
        <v>712</v>
      </c>
    </row>
    <row r="58" spans="1:27" s="5" customFormat="1" x14ac:dyDescent="0.25">
      <c r="A58" s="5" t="str">
        <f t="shared" ca="1" si="0"/>
        <v>5o5m2n</v>
      </c>
      <c r="B58" s="5" t="str">
        <f ca="1">INDEX(Alimentation!$B$2:$B$12,INT(RANDBETWEEN(1,10)))</f>
        <v>J. Chirac</v>
      </c>
      <c r="C58" s="5" t="str">
        <f ca="1">INDEX(Alimentation!$C$2:$C$12,INT(RANDBETWEEN(1,10)))</f>
        <v>G. Saint Hillaire</v>
      </c>
      <c r="D58" s="11">
        <f t="shared" ca="1" si="38"/>
        <v>41113.5</v>
      </c>
      <c r="E58" s="11">
        <f t="shared" ca="1" si="39"/>
        <v>41113.5</v>
      </c>
      <c r="F58" s="11">
        <f t="shared" ca="1" si="40"/>
        <v>41843.5</v>
      </c>
      <c r="G58" s="11"/>
      <c r="H58" s="5">
        <f ca="1">INDEX(Alimentation!$H$2:$H$6,INT(RANDBETWEEN(1,5)))</f>
        <v>730</v>
      </c>
      <c r="I58" s="5">
        <f t="shared" ca="1" si="6"/>
        <v>803</v>
      </c>
      <c r="J58" s="5">
        <f t="shared" ca="1" si="24"/>
        <v>1971000</v>
      </c>
      <c r="K58" s="5">
        <f t="shared" ca="1" si="25"/>
        <v>2365200</v>
      </c>
      <c r="L58" s="13">
        <f t="shared" ca="1" si="26"/>
        <v>27</v>
      </c>
      <c r="M58" s="14">
        <f t="shared" ca="1" si="27"/>
        <v>197100</v>
      </c>
      <c r="N58" s="14">
        <f t="shared" ca="1" si="28"/>
        <v>236520</v>
      </c>
      <c r="O58" s="14">
        <f t="shared" ca="1" si="29"/>
        <v>2168100</v>
      </c>
      <c r="P58" s="14">
        <f t="shared" ca="1" si="30"/>
        <v>2601720</v>
      </c>
      <c r="Q58" s="5">
        <v>0</v>
      </c>
      <c r="S58" s="5">
        <f t="shared" ca="1" si="31"/>
        <v>1</v>
      </c>
      <c r="T58" s="5">
        <f t="shared" ca="1" si="32"/>
        <v>25</v>
      </c>
      <c r="U58" s="5">
        <f t="shared" ca="1" si="33"/>
        <v>70</v>
      </c>
      <c r="V58" s="5">
        <f t="shared" ca="1" si="34"/>
        <v>2</v>
      </c>
      <c r="W58" s="5">
        <f t="shared" ca="1" si="35"/>
        <v>20</v>
      </c>
      <c r="X58" s="5">
        <f t="shared" ca="1" si="36"/>
        <v>11012</v>
      </c>
      <c r="Z58" s="5">
        <f t="shared" ca="1" si="1"/>
        <v>265</v>
      </c>
      <c r="AA58" s="5">
        <f t="shared" ca="1" si="37"/>
        <v>1265</v>
      </c>
    </row>
    <row r="59" spans="1:27" s="5" customFormat="1" x14ac:dyDescent="0.25">
      <c r="A59" s="5" t="str">
        <f t="shared" ca="1" si="0"/>
        <v>2lb41k</v>
      </c>
      <c r="B59" s="5" t="str">
        <f ca="1">INDEX(Alimentation!$B$2:$B$12,INT(RANDBETWEEN(1,10)))</f>
        <v>M. Tatcher</v>
      </c>
      <c r="C59" s="5" t="str">
        <f ca="1">INDEX(Alimentation!$C$2:$C$12,INT(RANDBETWEEN(1,10)))</f>
        <v>G. Saint Hillaire</v>
      </c>
      <c r="D59" s="11">
        <f t="shared" ca="1" si="38"/>
        <v>41204.75</v>
      </c>
      <c r="E59" s="11">
        <f t="shared" ca="1" si="39"/>
        <v>41204.75</v>
      </c>
      <c r="F59" s="11">
        <f t="shared" ca="1" si="40"/>
        <v>41569.75</v>
      </c>
      <c r="G59" s="11"/>
      <c r="H59" s="5">
        <f ca="1">INDEX(Alimentation!$H$2:$H$6,INT(RANDBETWEEN(1,5)))</f>
        <v>365</v>
      </c>
      <c r="I59" s="5">
        <f t="shared" ca="1" si="6"/>
        <v>401.5</v>
      </c>
      <c r="J59" s="5">
        <f t="shared" ca="1" si="24"/>
        <v>693500</v>
      </c>
      <c r="K59" s="5">
        <f t="shared" ca="1" si="25"/>
        <v>853005</v>
      </c>
      <c r="L59" s="13">
        <f t="shared" ca="1" si="26"/>
        <v>19</v>
      </c>
      <c r="M59" s="14">
        <f t="shared" ca="1" si="27"/>
        <v>69350</v>
      </c>
      <c r="N59" s="14">
        <f t="shared" ca="1" si="28"/>
        <v>85300.5</v>
      </c>
      <c r="O59" s="14">
        <f t="shared" ca="1" si="29"/>
        <v>762850</v>
      </c>
      <c r="P59" s="14">
        <f t="shared" ca="1" si="30"/>
        <v>938305.5</v>
      </c>
      <c r="Q59" s="5">
        <v>0</v>
      </c>
      <c r="S59" s="5">
        <f t="shared" ca="1" si="31"/>
        <v>3</v>
      </c>
      <c r="T59" s="5">
        <f t="shared" ca="1" si="32"/>
        <v>39</v>
      </c>
      <c r="U59" s="5">
        <f t="shared" ca="1" si="33"/>
        <v>99</v>
      </c>
      <c r="V59" s="5">
        <f t="shared" ca="1" si="34"/>
        <v>0</v>
      </c>
      <c r="W59" s="5">
        <f t="shared" ca="1" si="35"/>
        <v>23</v>
      </c>
      <c r="X59" s="5">
        <f t="shared" ca="1" si="36"/>
        <v>14287</v>
      </c>
      <c r="Z59" s="5">
        <f t="shared" ca="1" si="1"/>
        <v>196</v>
      </c>
      <c r="AA59" s="5">
        <f t="shared" ca="1" si="37"/>
        <v>1551</v>
      </c>
    </row>
    <row r="60" spans="1:27" s="5" customFormat="1" x14ac:dyDescent="0.25">
      <c r="A60" s="5" t="str">
        <f t="shared" ca="1" si="0"/>
        <v>85ewks</v>
      </c>
      <c r="B60" s="5" t="str">
        <f ca="1">INDEX(Alimentation!$B$2:$B$12,INT(RANDBETWEEN(1,10)))</f>
        <v>J. Chirac</v>
      </c>
      <c r="C60" s="5" t="str">
        <f ca="1">INDEX(Alimentation!$C$2:$C$12,INT(RANDBETWEEN(1,10)))</f>
        <v>J. Cartier</v>
      </c>
      <c r="D60" s="11">
        <f t="shared" ca="1" si="38"/>
        <v>41204.75</v>
      </c>
      <c r="E60" s="11">
        <f t="shared" ca="1" si="39"/>
        <v>41204.75</v>
      </c>
      <c r="F60" s="11">
        <f t="shared" ca="1" si="40"/>
        <v>41569.75</v>
      </c>
      <c r="G60" s="11"/>
      <c r="H60" s="5">
        <f ca="1">INDEX(Alimentation!$H$2:$H$6,INT(RANDBETWEEN(1,5)))</f>
        <v>365</v>
      </c>
      <c r="I60" s="5">
        <f t="shared" ca="1" si="6"/>
        <v>401.5</v>
      </c>
      <c r="J60" s="5">
        <f t="shared" ca="1" si="24"/>
        <v>693500</v>
      </c>
      <c r="K60" s="5">
        <f t="shared" ca="1" si="25"/>
        <v>908485</v>
      </c>
      <c r="L60" s="13">
        <f t="shared" ca="1" si="26"/>
        <v>19</v>
      </c>
      <c r="M60" s="14">
        <f t="shared" ca="1" si="27"/>
        <v>69350</v>
      </c>
      <c r="N60" s="14">
        <f t="shared" ca="1" si="28"/>
        <v>90848.5</v>
      </c>
      <c r="O60" s="14">
        <f t="shared" ca="1" si="29"/>
        <v>762850</v>
      </c>
      <c r="P60" s="14">
        <f t="shared" ca="1" si="30"/>
        <v>999333.5</v>
      </c>
      <c r="Q60" s="5">
        <v>0</v>
      </c>
      <c r="S60" s="5">
        <f t="shared" ca="1" si="31"/>
        <v>4</v>
      </c>
      <c r="T60" s="5">
        <f t="shared" ca="1" si="32"/>
        <v>16</v>
      </c>
      <c r="U60" s="5">
        <f t="shared" ca="1" si="33"/>
        <v>92</v>
      </c>
      <c r="V60" s="5">
        <f t="shared" ca="1" si="34"/>
        <v>6</v>
      </c>
      <c r="W60" s="5">
        <f t="shared" ca="1" si="35"/>
        <v>31</v>
      </c>
      <c r="X60" s="5">
        <f t="shared" ca="1" si="36"/>
        <v>3471</v>
      </c>
      <c r="Z60" s="5">
        <f t="shared" ca="1" si="1"/>
        <v>498</v>
      </c>
      <c r="AA60" s="5">
        <f t="shared" ca="1" si="37"/>
        <v>732</v>
      </c>
    </row>
    <row r="61" spans="1:27" s="5" customFormat="1" x14ac:dyDescent="0.25">
      <c r="A61" s="5" t="str">
        <f t="shared" ca="1" si="0"/>
        <v>8w362l</v>
      </c>
      <c r="B61" s="5" t="str">
        <f ca="1">INDEX(Alimentation!$B$2:$B$12,INT(RANDBETWEEN(1,10)))</f>
        <v>J. L. R. Zapatero</v>
      </c>
      <c r="C61" s="5" t="str">
        <f ca="1">INDEX(Alimentation!$C$2:$C$12,INT(RANDBETWEEN(1,10)))</f>
        <v>G. Saint Hillaire</v>
      </c>
      <c r="D61" s="11">
        <f t="shared" ca="1" si="38"/>
        <v>40931</v>
      </c>
      <c r="E61" s="11">
        <f t="shared" ca="1" si="39"/>
        <v>40931</v>
      </c>
      <c r="F61" s="11">
        <f t="shared" ca="1" si="40"/>
        <v>42391</v>
      </c>
      <c r="G61" s="11"/>
      <c r="H61" s="5">
        <f ca="1">INDEX(Alimentation!$H$2:$H$6,INT(RANDBETWEEN(1,5)))</f>
        <v>1460</v>
      </c>
      <c r="I61" s="5">
        <f t="shared" ca="1" si="6"/>
        <v>1606</v>
      </c>
      <c r="J61" s="5">
        <f t="shared" ca="1" si="24"/>
        <v>5548000</v>
      </c>
      <c r="K61" s="5">
        <f t="shared" ca="1" si="25"/>
        <v>6824040</v>
      </c>
      <c r="L61" s="13">
        <f t="shared" ca="1" si="26"/>
        <v>38</v>
      </c>
      <c r="M61" s="14">
        <f t="shared" ca="1" si="27"/>
        <v>554800</v>
      </c>
      <c r="N61" s="14">
        <f t="shared" ca="1" si="28"/>
        <v>682404</v>
      </c>
      <c r="O61" s="14">
        <f t="shared" ca="1" si="29"/>
        <v>6102800</v>
      </c>
      <c r="P61" s="14">
        <f t="shared" ca="1" si="30"/>
        <v>7506444</v>
      </c>
      <c r="Q61" s="5">
        <v>0</v>
      </c>
      <c r="S61" s="5">
        <f t="shared" ca="1" si="31"/>
        <v>5</v>
      </c>
      <c r="T61" s="5">
        <f t="shared" ca="1" si="32"/>
        <v>15</v>
      </c>
      <c r="U61" s="5">
        <f t="shared" ca="1" si="33"/>
        <v>102</v>
      </c>
      <c r="V61" s="5">
        <f t="shared" ca="1" si="34"/>
        <v>9</v>
      </c>
      <c r="W61" s="5">
        <f t="shared" ca="1" si="35"/>
        <v>23</v>
      </c>
      <c r="X61" s="5">
        <f t="shared" ca="1" si="36"/>
        <v>9245</v>
      </c>
      <c r="Z61" s="5">
        <f t="shared" ca="1" si="1"/>
        <v>382</v>
      </c>
      <c r="AA61" s="5">
        <f t="shared" ca="1" si="37"/>
        <v>1258</v>
      </c>
    </row>
    <row r="62" spans="1:27" s="5" customFormat="1" x14ac:dyDescent="0.25">
      <c r="A62" s="5" t="str">
        <f t="shared" ca="1" si="0"/>
        <v>8i0r3g</v>
      </c>
      <c r="B62" s="5" t="str">
        <f ca="1">INDEX(Alimentation!$B$2:$B$12,INT(RANDBETWEEN(1,10)))</f>
        <v>B. Obama</v>
      </c>
      <c r="C62" s="5" t="str">
        <f ca="1">INDEX(Alimentation!$C$2:$C$12,INT(RANDBETWEEN(1,10)))</f>
        <v>B. Obama</v>
      </c>
      <c r="D62" s="11">
        <f t="shared" ca="1" si="38"/>
        <v>41251</v>
      </c>
      <c r="E62" s="11">
        <f t="shared" ca="1" si="39"/>
        <v>41251</v>
      </c>
      <c r="F62" s="11">
        <f t="shared" ca="1" si="40"/>
        <v>41431</v>
      </c>
      <c r="G62" s="11"/>
      <c r="H62" s="5">
        <f ca="1">INDEX(Alimentation!$H$2:$H$6,INT(RANDBETWEEN(1,5)))</f>
        <v>180</v>
      </c>
      <c r="I62" s="5">
        <f t="shared" ca="1" si="6"/>
        <v>198</v>
      </c>
      <c r="J62" s="5">
        <f t="shared" ca="1" si="24"/>
        <v>234000</v>
      </c>
      <c r="K62" s="5">
        <f t="shared" ca="1" si="25"/>
        <v>320580</v>
      </c>
      <c r="L62" s="13">
        <f t="shared" ca="1" si="26"/>
        <v>13</v>
      </c>
      <c r="M62" s="14">
        <f t="shared" ca="1" si="27"/>
        <v>23400</v>
      </c>
      <c r="N62" s="14">
        <f t="shared" ca="1" si="28"/>
        <v>32058</v>
      </c>
      <c r="O62" s="14">
        <f t="shared" ca="1" si="29"/>
        <v>257400</v>
      </c>
      <c r="P62" s="14">
        <f t="shared" ca="1" si="30"/>
        <v>352638</v>
      </c>
      <c r="Q62" s="5">
        <v>0</v>
      </c>
      <c r="S62" s="5">
        <f t="shared" ca="1" si="31"/>
        <v>4</v>
      </c>
      <c r="T62" s="5">
        <f t="shared" ca="1" si="32"/>
        <v>33</v>
      </c>
      <c r="U62" s="5">
        <f t="shared" ca="1" si="33"/>
        <v>90</v>
      </c>
      <c r="V62" s="5">
        <f t="shared" ca="1" si="34"/>
        <v>8</v>
      </c>
      <c r="W62" s="5">
        <f t="shared" ca="1" si="35"/>
        <v>37</v>
      </c>
      <c r="X62" s="5">
        <f t="shared" ca="1" si="36"/>
        <v>3074</v>
      </c>
      <c r="Z62" s="5">
        <f t="shared" ca="1" si="1"/>
        <v>583</v>
      </c>
      <c r="AA62" s="5">
        <f t="shared" ca="1" si="37"/>
        <v>715</v>
      </c>
    </row>
    <row r="63" spans="1:27" s="5" customFormat="1" x14ac:dyDescent="0.25">
      <c r="A63" s="5" t="str">
        <f t="shared" ca="1" si="0"/>
        <v>1wi3w5</v>
      </c>
      <c r="B63" s="5" t="str">
        <f ca="1">INDEX(Alimentation!$B$2:$B$12,INT(RANDBETWEEN(1,10)))</f>
        <v>J. Chirac</v>
      </c>
      <c r="C63" s="5" t="str">
        <f ca="1">INDEX(Alimentation!$C$2:$C$12,INT(RANDBETWEEN(1,10)))</f>
        <v>J. Cartier</v>
      </c>
      <c r="D63" s="11">
        <f t="shared" ca="1" si="38"/>
        <v>41204.75</v>
      </c>
      <c r="E63" s="11">
        <f t="shared" ca="1" si="39"/>
        <v>41204.75</v>
      </c>
      <c r="F63" s="11">
        <f t="shared" ca="1" si="40"/>
        <v>41569.75</v>
      </c>
      <c r="G63" s="11"/>
      <c r="H63" s="5">
        <f ca="1">INDEX(Alimentation!$H$2:$H$6,INT(RANDBETWEEN(1,5)))</f>
        <v>365</v>
      </c>
      <c r="I63" s="5">
        <f t="shared" ca="1" si="6"/>
        <v>401.5</v>
      </c>
      <c r="J63" s="5">
        <f t="shared" ca="1" si="24"/>
        <v>693500</v>
      </c>
      <c r="K63" s="5">
        <f t="shared" ca="1" si="25"/>
        <v>908485</v>
      </c>
      <c r="L63" s="13">
        <f t="shared" ca="1" si="26"/>
        <v>19</v>
      </c>
      <c r="M63" s="14">
        <f t="shared" ca="1" si="27"/>
        <v>69350</v>
      </c>
      <c r="N63" s="14">
        <f t="shared" ca="1" si="28"/>
        <v>90848.5</v>
      </c>
      <c r="O63" s="14">
        <f t="shared" ca="1" si="29"/>
        <v>762850</v>
      </c>
      <c r="P63" s="14">
        <f t="shared" ca="1" si="30"/>
        <v>999333.5</v>
      </c>
      <c r="Q63" s="5">
        <v>0</v>
      </c>
      <c r="S63" s="5">
        <f t="shared" ca="1" si="31"/>
        <v>3</v>
      </c>
      <c r="T63" s="5">
        <f t="shared" ca="1" si="32"/>
        <v>23</v>
      </c>
      <c r="U63" s="5">
        <f t="shared" ca="1" si="33"/>
        <v>78</v>
      </c>
      <c r="V63" s="5">
        <f t="shared" ca="1" si="34"/>
        <v>6</v>
      </c>
      <c r="W63" s="5">
        <f t="shared" ca="1" si="35"/>
        <v>31</v>
      </c>
      <c r="X63" s="5">
        <f t="shared" ca="1" si="36"/>
        <v>4636</v>
      </c>
      <c r="Z63" s="5">
        <f t="shared" ca="1" si="1"/>
        <v>220</v>
      </c>
      <c r="AA63" s="5">
        <f t="shared" ca="1" si="37"/>
        <v>1475</v>
      </c>
    </row>
    <row r="64" spans="1:27" s="5" customFormat="1" x14ac:dyDescent="0.25">
      <c r="A64" s="5" t="str">
        <f t="shared" ca="1" si="0"/>
        <v>wyb1s9</v>
      </c>
      <c r="B64" s="5" t="str">
        <f ca="1">INDEX(Alimentation!$B$2:$B$12,INT(RANDBETWEEN(1,10)))</f>
        <v>A. Merkel</v>
      </c>
      <c r="C64" s="5" t="str">
        <f ca="1">INDEX(Alimentation!$C$2:$C$12,INT(RANDBETWEEN(1,10)))</f>
        <v>B. Obama</v>
      </c>
      <c r="D64" s="11">
        <f t="shared" ca="1" si="38"/>
        <v>40931</v>
      </c>
      <c r="E64" s="11">
        <f t="shared" ca="1" si="39"/>
        <v>40931</v>
      </c>
      <c r="F64" s="11">
        <f t="shared" ca="1" si="40"/>
        <v>42391</v>
      </c>
      <c r="G64" s="11"/>
      <c r="H64" s="5">
        <f ca="1">INDEX(Alimentation!$H$2:$H$6,INT(RANDBETWEEN(1,5)))</f>
        <v>1460</v>
      </c>
      <c r="I64" s="5">
        <f t="shared" ca="1" si="6"/>
        <v>1606</v>
      </c>
      <c r="J64" s="5">
        <f t="shared" ca="1" si="24"/>
        <v>5548000</v>
      </c>
      <c r="K64" s="5">
        <f t="shared" ca="1" si="25"/>
        <v>6324720</v>
      </c>
      <c r="L64" s="13">
        <f t="shared" ca="1" si="26"/>
        <v>38</v>
      </c>
      <c r="M64" s="14">
        <f t="shared" ca="1" si="27"/>
        <v>554800</v>
      </c>
      <c r="N64" s="14">
        <f t="shared" ca="1" si="28"/>
        <v>632472</v>
      </c>
      <c r="O64" s="14">
        <f t="shared" ca="1" si="29"/>
        <v>6102800</v>
      </c>
      <c r="P64" s="14">
        <f t="shared" ca="1" si="30"/>
        <v>6957192</v>
      </c>
      <c r="Q64" s="5">
        <v>0</v>
      </c>
      <c r="S64" s="5">
        <f t="shared" ca="1" si="31"/>
        <v>3</v>
      </c>
      <c r="T64" s="5">
        <f t="shared" ca="1" si="32"/>
        <v>34</v>
      </c>
      <c r="U64" s="5">
        <f t="shared" ca="1" si="33"/>
        <v>81</v>
      </c>
      <c r="V64" s="5">
        <f t="shared" ca="1" si="34"/>
        <v>3</v>
      </c>
      <c r="W64" s="5">
        <f t="shared" ca="1" si="35"/>
        <v>14</v>
      </c>
      <c r="X64" s="5">
        <f t="shared" ca="1" si="36"/>
        <v>10287</v>
      </c>
      <c r="Z64" s="5">
        <f t="shared" ca="1" si="1"/>
        <v>1203</v>
      </c>
      <c r="AA64" s="5">
        <f t="shared" ca="1" si="37"/>
        <v>1277</v>
      </c>
    </row>
    <row r="65" spans="1:27" s="5" customFormat="1" x14ac:dyDescent="0.25">
      <c r="A65" s="5" t="str">
        <f t="shared" ca="1" si="0"/>
        <v>427n57</v>
      </c>
      <c r="B65" s="5" t="str">
        <f ca="1">INDEX(Alimentation!$B$2:$B$12,INT(RANDBETWEEN(1,10)))</f>
        <v>G. W. Bush</v>
      </c>
      <c r="C65" s="5" t="str">
        <f ca="1">INDEX(Alimentation!$C$2:$C$12,INT(RANDBETWEEN(1,10)))</f>
        <v>M. Mouse</v>
      </c>
      <c r="D65" s="11">
        <f t="shared" ca="1" si="38"/>
        <v>40931</v>
      </c>
      <c r="E65" s="11">
        <f t="shared" ca="1" si="39"/>
        <v>40931</v>
      </c>
      <c r="F65" s="11">
        <f t="shared" ca="1" si="40"/>
        <v>42391</v>
      </c>
      <c r="G65" s="11"/>
      <c r="H65" s="5">
        <f ca="1">INDEX(Alimentation!$H$2:$H$6,INT(RANDBETWEEN(1,5)))</f>
        <v>1460</v>
      </c>
      <c r="I65" s="5">
        <f t="shared" ca="1" si="6"/>
        <v>1606</v>
      </c>
      <c r="J65" s="5">
        <f t="shared" ca="1" si="24"/>
        <v>5548000</v>
      </c>
      <c r="K65" s="5">
        <f t="shared" ca="1" si="25"/>
        <v>7489800</v>
      </c>
      <c r="L65" s="13">
        <f t="shared" ca="1" si="26"/>
        <v>38</v>
      </c>
      <c r="M65" s="14">
        <f t="shared" ca="1" si="27"/>
        <v>554800</v>
      </c>
      <c r="N65" s="14">
        <f t="shared" ca="1" si="28"/>
        <v>748980</v>
      </c>
      <c r="O65" s="14">
        <f t="shared" ca="1" si="29"/>
        <v>6102800</v>
      </c>
      <c r="P65" s="14">
        <f t="shared" ca="1" si="30"/>
        <v>8238780</v>
      </c>
      <c r="Q65" s="5">
        <v>0</v>
      </c>
      <c r="S65" s="5">
        <f t="shared" ca="1" si="31"/>
        <v>5</v>
      </c>
      <c r="T65" s="5">
        <f t="shared" ca="1" si="32"/>
        <v>20</v>
      </c>
      <c r="U65" s="5">
        <f t="shared" ca="1" si="33"/>
        <v>91</v>
      </c>
      <c r="V65" s="5">
        <f t="shared" ca="1" si="34"/>
        <v>0</v>
      </c>
      <c r="W65" s="5">
        <f t="shared" ca="1" si="35"/>
        <v>35</v>
      </c>
      <c r="X65" s="5">
        <f t="shared" ca="1" si="36"/>
        <v>12727</v>
      </c>
      <c r="Z65" s="5">
        <f t="shared" ca="1" si="1"/>
        <v>855</v>
      </c>
      <c r="AA65" s="5">
        <f t="shared" ca="1" si="37"/>
        <v>1240</v>
      </c>
    </row>
    <row r="66" spans="1:27" s="5" customFormat="1" x14ac:dyDescent="0.25">
      <c r="A66" s="5" t="str">
        <f t="shared" ref="A66:A71" ca="1" si="41">CONCATENATE(IF(RAND()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0.5,CHAR(INT(RANDBETWEEN(97,122))),CHAR(INT(RANDBETWEEN(48,57)))),IF(RAND() &gt; 0.5,CHAR(INT(RANDBETWEEN(97,122))),CHAR(INT(RANDBETWEEN(48,57)))))</f>
        <v>wp975q</v>
      </c>
      <c r="B66" s="5" t="str">
        <f ca="1">INDEX(Alimentation!$B$2:$B$12,INT(RANDBETWEEN(1,10)))</f>
        <v>Y. Vallières</v>
      </c>
      <c r="C66" s="5" t="str">
        <f ca="1">INDEX(Alimentation!$C$2:$C$12,INT(RANDBETWEEN(1,10)))</f>
        <v>J. Cartier</v>
      </c>
      <c r="D66" s="11">
        <f t="shared" ca="1" si="38"/>
        <v>41251</v>
      </c>
      <c r="E66" s="11">
        <f t="shared" ca="1" si="39"/>
        <v>41251</v>
      </c>
      <c r="F66" s="11">
        <f t="shared" ca="1" si="40"/>
        <v>41431</v>
      </c>
      <c r="G66" s="11"/>
      <c r="H66" s="5">
        <f ca="1">INDEX(Alimentation!$H$2:$H$6,INT(RANDBETWEEN(1,5)))</f>
        <v>180</v>
      </c>
      <c r="I66" s="5">
        <f t="shared" ca="1" si="6"/>
        <v>198</v>
      </c>
      <c r="J66" s="5">
        <f t="shared" ca="1" si="24"/>
        <v>234000</v>
      </c>
      <c r="K66" s="5">
        <f t="shared" ca="1" si="25"/>
        <v>271440</v>
      </c>
      <c r="L66" s="13">
        <f t="shared" ca="1" si="26"/>
        <v>13</v>
      </c>
      <c r="M66" s="14">
        <f t="shared" ca="1" si="27"/>
        <v>23400</v>
      </c>
      <c r="N66" s="14">
        <f t="shared" ca="1" si="28"/>
        <v>27144</v>
      </c>
      <c r="O66" s="14">
        <f t="shared" ca="1" si="29"/>
        <v>257400</v>
      </c>
      <c r="P66" s="14">
        <f t="shared" ca="1" si="30"/>
        <v>298584</v>
      </c>
      <c r="Q66" s="5">
        <v>0</v>
      </c>
      <c r="S66" s="5">
        <f t="shared" ca="1" si="31"/>
        <v>5</v>
      </c>
      <c r="T66" s="5">
        <f t="shared" ca="1" si="32"/>
        <v>33</v>
      </c>
      <c r="U66" s="5">
        <f t="shared" ca="1" si="33"/>
        <v>99</v>
      </c>
      <c r="V66" s="5">
        <f t="shared" ca="1" si="34"/>
        <v>11</v>
      </c>
      <c r="W66" s="5">
        <f t="shared" ca="1" si="35"/>
        <v>16</v>
      </c>
      <c r="X66" s="5">
        <f t="shared" ca="1" si="36"/>
        <v>2360</v>
      </c>
      <c r="Z66" s="5">
        <f t="shared" ref="Z66:Z71" ca="1" si="42">IF(Q66,Y66,RANDBETWEEN(100,AA66))</f>
        <v>312</v>
      </c>
      <c r="AA66" s="5">
        <f t="shared" ca="1" si="37"/>
        <v>1488</v>
      </c>
    </row>
    <row r="67" spans="1:27" s="5" customFormat="1" x14ac:dyDescent="0.25">
      <c r="A67" s="5" t="str">
        <f t="shared" ca="1" si="41"/>
        <v>l1t613</v>
      </c>
      <c r="B67" s="5" t="str">
        <f ca="1">INDEX(Alimentation!$B$2:$B$12,INT(RANDBETWEEN(1,10)))</f>
        <v>J. Chirac</v>
      </c>
      <c r="C67" s="5" t="str">
        <f ca="1">INDEX(Alimentation!$C$2:$C$12,INT(RANDBETWEEN(1,10)))</f>
        <v>B. Gates</v>
      </c>
      <c r="D67" s="11">
        <f t="shared" ca="1" si="38"/>
        <v>41251</v>
      </c>
      <c r="E67" s="11">
        <f t="shared" ca="1" si="39"/>
        <v>41251</v>
      </c>
      <c r="F67" s="11">
        <f t="shared" ca="1" si="40"/>
        <v>41431</v>
      </c>
      <c r="G67" s="11"/>
      <c r="H67" s="5">
        <f ca="1">INDEX(Alimentation!$H$2:$H$6,INT(RANDBETWEEN(1,5)))</f>
        <v>180</v>
      </c>
      <c r="I67" s="5">
        <f t="shared" ref="I67:I71" ca="1" si="43">H67+H67*0.1</f>
        <v>198</v>
      </c>
      <c r="J67" s="5">
        <f t="shared" ca="1" si="24"/>
        <v>234000</v>
      </c>
      <c r="K67" s="5">
        <f t="shared" ca="1" si="25"/>
        <v>271440</v>
      </c>
      <c r="L67" s="13">
        <f t="shared" ca="1" si="26"/>
        <v>13</v>
      </c>
      <c r="M67" s="14">
        <f t="shared" ca="1" si="27"/>
        <v>23400</v>
      </c>
      <c r="N67" s="14">
        <f t="shared" ca="1" si="28"/>
        <v>27144</v>
      </c>
      <c r="O67" s="14">
        <f t="shared" ca="1" si="29"/>
        <v>257400</v>
      </c>
      <c r="P67" s="14">
        <f t="shared" ca="1" si="30"/>
        <v>298584</v>
      </c>
      <c r="Q67" s="5">
        <v>0</v>
      </c>
      <c r="S67" s="5">
        <f t="shared" ref="S67:S71" ca="1" si="44">RANDBETWEEN(1,5)</f>
        <v>5</v>
      </c>
      <c r="T67" s="5">
        <f t="shared" ref="T67:T71" ca="1" si="45">RANDBETWEEN(10,40)</f>
        <v>15</v>
      </c>
      <c r="U67" s="5">
        <f t="shared" ref="U67:U71" ca="1" si="46">RANDBETWEEN(70,110)</f>
        <v>98</v>
      </c>
      <c r="V67" s="5">
        <f t="shared" ref="V67:V71" ca="1" si="47">IF(RANDBETWEEN(0,50)&lt;10,0,IF(RANDBETWEEN(0,50)&lt;40,ROUND(RANDBETWEEN(0,50)/4,0),ROUND(RANDBETWEEN(0,50)/2,0)))</f>
        <v>6</v>
      </c>
      <c r="W67" s="5">
        <f t="shared" ref="W67:W71" ca="1" si="48">RANDBETWEEN(5,40)</f>
        <v>16</v>
      </c>
      <c r="X67" s="5">
        <f t="shared" ref="X67:X71" ca="1" si="49">RANDBETWEEN(1000,21000)</f>
        <v>19778</v>
      </c>
      <c r="Z67" s="5">
        <f t="shared" ca="1" si="42"/>
        <v>323</v>
      </c>
      <c r="AA67" s="5">
        <f t="shared" ref="AA67:AA71" ca="1" si="50">RANDBETWEEN(100,2000)</f>
        <v>1785</v>
      </c>
    </row>
    <row r="68" spans="1:27" s="5" customFormat="1" x14ac:dyDescent="0.25">
      <c r="A68" s="5" t="str">
        <f t="shared" ca="1" si="41"/>
        <v>ms9512</v>
      </c>
      <c r="B68" s="5" t="str">
        <f ca="1">INDEX(Alimentation!$B$2:$B$12,INT(RANDBETWEEN(1,10)))</f>
        <v>B. Gates</v>
      </c>
      <c r="C68" s="5" t="str">
        <f ca="1">INDEX(Alimentation!$C$2:$C$12,INT(RANDBETWEEN(1,10)))</f>
        <v>M. Tremblay</v>
      </c>
      <c r="D68" s="11">
        <f t="shared" ca="1" si="38"/>
        <v>41113.5</v>
      </c>
      <c r="E68" s="11">
        <f t="shared" ca="1" si="39"/>
        <v>41113.5</v>
      </c>
      <c r="F68" s="11">
        <f t="shared" ca="1" si="40"/>
        <v>41843.5</v>
      </c>
      <c r="G68" s="11"/>
      <c r="H68" s="5">
        <f ca="1">INDEX(Alimentation!$H$2:$H$6,INT(RANDBETWEEN(1,5)))</f>
        <v>730</v>
      </c>
      <c r="I68" s="5">
        <f t="shared" ca="1" si="43"/>
        <v>803</v>
      </c>
      <c r="J68" s="5">
        <f t="shared" ca="1" si="24"/>
        <v>1971000</v>
      </c>
      <c r="K68" s="5">
        <f t="shared" ca="1" si="25"/>
        <v>2424330</v>
      </c>
      <c r="L68" s="13">
        <f t="shared" ca="1" si="26"/>
        <v>27</v>
      </c>
      <c r="M68" s="14">
        <f t="shared" ca="1" si="27"/>
        <v>197100</v>
      </c>
      <c r="N68" s="14">
        <f t="shared" ca="1" si="28"/>
        <v>242433</v>
      </c>
      <c r="O68" s="14">
        <f t="shared" ca="1" si="29"/>
        <v>2168100</v>
      </c>
      <c r="P68" s="14">
        <f t="shared" ca="1" si="30"/>
        <v>2666763</v>
      </c>
      <c r="Q68" s="5">
        <v>0</v>
      </c>
      <c r="S68" s="5">
        <f t="shared" ca="1" si="44"/>
        <v>2</v>
      </c>
      <c r="T68" s="5">
        <f t="shared" ca="1" si="45"/>
        <v>34</v>
      </c>
      <c r="U68" s="5">
        <f t="shared" ca="1" si="46"/>
        <v>103</v>
      </c>
      <c r="V68" s="5">
        <f t="shared" ca="1" si="47"/>
        <v>0</v>
      </c>
      <c r="W68" s="5">
        <f t="shared" ca="1" si="48"/>
        <v>23</v>
      </c>
      <c r="X68" s="5">
        <f t="shared" ca="1" si="49"/>
        <v>15260</v>
      </c>
      <c r="Z68" s="5">
        <f t="shared" ca="1" si="42"/>
        <v>1148</v>
      </c>
      <c r="AA68" s="5">
        <f t="shared" ca="1" si="50"/>
        <v>1823</v>
      </c>
    </row>
    <row r="69" spans="1:27" s="5" customFormat="1" x14ac:dyDescent="0.25">
      <c r="A69" s="5" t="str">
        <f t="shared" ca="1" si="41"/>
        <v>7144qc</v>
      </c>
      <c r="B69" s="5" t="str">
        <f ca="1">INDEX(Alimentation!$B$2:$B$12,INT(RANDBETWEEN(1,10)))</f>
        <v>M. Tatcher</v>
      </c>
      <c r="C69" s="5" t="str">
        <f ca="1">INDEX(Alimentation!$C$2:$C$12,INT(RANDBETWEEN(1,10)))</f>
        <v>M. Tremblay</v>
      </c>
      <c r="D69" s="11">
        <f t="shared" ca="1" si="38"/>
        <v>40931</v>
      </c>
      <c r="E69" s="11">
        <f t="shared" ca="1" si="39"/>
        <v>40931</v>
      </c>
      <c r="F69" s="11">
        <f t="shared" ca="1" si="40"/>
        <v>42391</v>
      </c>
      <c r="G69" s="11"/>
      <c r="H69" s="5">
        <f ca="1">INDEX(Alimentation!$H$2:$H$6,INT(RANDBETWEEN(1,5)))</f>
        <v>1460</v>
      </c>
      <c r="I69" s="5">
        <f t="shared" ca="1" si="43"/>
        <v>1606</v>
      </c>
      <c r="J69" s="5">
        <f t="shared" ca="1" si="24"/>
        <v>5548000</v>
      </c>
      <c r="K69" s="5">
        <f t="shared" ca="1" si="25"/>
        <v>5936360</v>
      </c>
      <c r="L69" s="13">
        <f t="shared" ca="1" si="26"/>
        <v>38</v>
      </c>
      <c r="M69" s="14">
        <f t="shared" ca="1" si="27"/>
        <v>554800</v>
      </c>
      <c r="N69" s="14">
        <f t="shared" ca="1" si="28"/>
        <v>593636</v>
      </c>
      <c r="O69" s="14">
        <f t="shared" ca="1" si="29"/>
        <v>6102800</v>
      </c>
      <c r="P69" s="14">
        <f t="shared" ca="1" si="30"/>
        <v>6529996</v>
      </c>
      <c r="Q69" s="5">
        <v>0</v>
      </c>
      <c r="S69" s="5">
        <f t="shared" ca="1" si="44"/>
        <v>5</v>
      </c>
      <c r="T69" s="5">
        <f t="shared" ca="1" si="45"/>
        <v>36</v>
      </c>
      <c r="U69" s="5">
        <f t="shared" ca="1" si="46"/>
        <v>100</v>
      </c>
      <c r="V69" s="5">
        <f t="shared" ca="1" si="47"/>
        <v>24</v>
      </c>
      <c r="W69" s="5">
        <f t="shared" ca="1" si="48"/>
        <v>7</v>
      </c>
      <c r="X69" s="5">
        <f t="shared" ca="1" si="49"/>
        <v>9630</v>
      </c>
      <c r="Z69" s="5">
        <f t="shared" ca="1" si="42"/>
        <v>548</v>
      </c>
      <c r="AA69" s="5">
        <f t="shared" ca="1" si="50"/>
        <v>796</v>
      </c>
    </row>
    <row r="70" spans="1:27" s="5" customFormat="1" x14ac:dyDescent="0.25">
      <c r="A70" s="5" t="str">
        <f t="shared" ca="1" si="41"/>
        <v>3wh3c8</v>
      </c>
      <c r="B70" s="5" t="str">
        <f ca="1">INDEX(Alimentation!$B$2:$B$12,INT(RANDBETWEEN(1,10)))</f>
        <v>D. Johnston</v>
      </c>
      <c r="C70" s="5" t="str">
        <f ca="1">INDEX(Alimentation!$C$2:$C$12,INT(RANDBETWEEN(1,10)))</f>
        <v>G. Saint Hillaire</v>
      </c>
      <c r="D70" s="11">
        <f t="shared" ca="1" si="38"/>
        <v>41204.75</v>
      </c>
      <c r="E70" s="11">
        <f t="shared" ca="1" si="39"/>
        <v>41204.75</v>
      </c>
      <c r="F70" s="11">
        <f t="shared" ca="1" si="40"/>
        <v>41569.75</v>
      </c>
      <c r="G70" s="11"/>
      <c r="H70" s="5">
        <f ca="1">INDEX(Alimentation!$H$2:$H$6,INT(RANDBETWEEN(1,5)))</f>
        <v>365</v>
      </c>
      <c r="I70" s="5">
        <f t="shared" ca="1" si="43"/>
        <v>401.5</v>
      </c>
      <c r="J70" s="5">
        <f t="shared" ca="1" si="24"/>
        <v>693500</v>
      </c>
      <c r="K70" s="5">
        <f t="shared" ca="1" si="25"/>
        <v>762850</v>
      </c>
      <c r="L70" s="13">
        <f t="shared" ca="1" si="26"/>
        <v>19</v>
      </c>
      <c r="M70" s="14">
        <f t="shared" ca="1" si="27"/>
        <v>69350</v>
      </c>
      <c r="N70" s="14">
        <f t="shared" ca="1" si="28"/>
        <v>76285</v>
      </c>
      <c r="O70" s="14">
        <f t="shared" ca="1" si="29"/>
        <v>762850</v>
      </c>
      <c r="P70" s="14">
        <f t="shared" ca="1" si="30"/>
        <v>839135</v>
      </c>
      <c r="Q70" s="5">
        <v>0</v>
      </c>
      <c r="S70" s="5">
        <f t="shared" ca="1" si="44"/>
        <v>3</v>
      </c>
      <c r="T70" s="5">
        <f t="shared" ca="1" si="45"/>
        <v>29</v>
      </c>
      <c r="U70" s="5">
        <f t="shared" ca="1" si="46"/>
        <v>108</v>
      </c>
      <c r="V70" s="5">
        <f t="shared" ca="1" si="47"/>
        <v>1</v>
      </c>
      <c r="W70" s="5">
        <f t="shared" ca="1" si="48"/>
        <v>10</v>
      </c>
      <c r="X70" s="5">
        <f t="shared" ca="1" si="49"/>
        <v>12497</v>
      </c>
      <c r="Z70" s="5">
        <f t="shared" ca="1" si="42"/>
        <v>189</v>
      </c>
      <c r="AA70" s="5">
        <f t="shared" ca="1" si="50"/>
        <v>955</v>
      </c>
    </row>
    <row r="71" spans="1:27" s="6" customFormat="1" ht="15.75" thickBot="1" x14ac:dyDescent="0.3">
      <c r="A71" s="6" t="str">
        <f t="shared" ca="1" si="41"/>
        <v>60k2uc</v>
      </c>
      <c r="B71" s="6" t="str">
        <f ca="1">INDEX(Alimentation!$B$2:$B$12,INT(RANDBETWEEN(1,10)))</f>
        <v>D. Johnston</v>
      </c>
      <c r="C71" s="6" t="str">
        <f ca="1">INDEX(Alimentation!$C$2:$C$12,INT(RANDBETWEEN(1,10)))</f>
        <v>G. Saint Hillaire</v>
      </c>
      <c r="D71" s="11">
        <f ca="1">TODAY()-H71*0.25</f>
        <v>41251</v>
      </c>
      <c r="E71" s="11">
        <f ca="1">D71</f>
        <v>41251</v>
      </c>
      <c r="F71" s="11">
        <f ca="1">D71+H71</f>
        <v>41431</v>
      </c>
      <c r="G71" s="12"/>
      <c r="H71" s="5">
        <f ca="1">INDEX(Alimentation!$H$2:$H$6,INT(RANDBETWEEN(1,5)))</f>
        <v>180</v>
      </c>
      <c r="I71" s="5">
        <f t="shared" ca="1" si="43"/>
        <v>198</v>
      </c>
      <c r="J71" s="5">
        <f t="shared" ca="1" si="24"/>
        <v>234000</v>
      </c>
      <c r="K71" s="5">
        <f t="shared" ca="1" si="25"/>
        <v>315900</v>
      </c>
      <c r="L71" s="13">
        <f t="shared" ca="1" si="26"/>
        <v>13</v>
      </c>
      <c r="M71" s="14">
        <f t="shared" ca="1" si="27"/>
        <v>23400</v>
      </c>
      <c r="N71" s="14">
        <f t="shared" ca="1" si="28"/>
        <v>31590</v>
      </c>
      <c r="O71" s="14">
        <f t="shared" ca="1" si="29"/>
        <v>257400</v>
      </c>
      <c r="P71" s="14">
        <f t="shared" ca="1" si="30"/>
        <v>347490</v>
      </c>
      <c r="Q71" s="5">
        <v>0</v>
      </c>
      <c r="S71" s="6">
        <f t="shared" ca="1" si="44"/>
        <v>3</v>
      </c>
      <c r="T71" s="6">
        <f t="shared" ca="1" si="45"/>
        <v>34</v>
      </c>
      <c r="U71" s="6">
        <f t="shared" ca="1" si="46"/>
        <v>102</v>
      </c>
      <c r="V71" s="5">
        <f t="shared" ca="1" si="47"/>
        <v>8</v>
      </c>
      <c r="W71" s="6">
        <f t="shared" ca="1" si="48"/>
        <v>35</v>
      </c>
      <c r="X71" s="6">
        <f t="shared" ca="1" si="49"/>
        <v>12814</v>
      </c>
      <c r="Z71" s="6">
        <f t="shared" ca="1" si="42"/>
        <v>920</v>
      </c>
      <c r="AA71" s="6">
        <f t="shared" ca="1" si="50"/>
        <v>1396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opLeftCell="I1" workbookViewId="0">
      <selection activeCell="O19" sqref="O19"/>
    </sheetView>
  </sheetViews>
  <sheetFormatPr baseColWidth="10" defaultRowHeight="15" x14ac:dyDescent="0.25"/>
  <cols>
    <col min="1" max="1" width="13.85546875" bestFit="1" customWidth="1"/>
    <col min="2" max="2" width="22.140625" bestFit="1" customWidth="1"/>
    <col min="3" max="3" width="19.42578125" bestFit="1" customWidth="1"/>
    <col min="4" max="4" width="20.140625" bestFit="1" customWidth="1"/>
    <col min="5" max="5" width="17.5703125" bestFit="1" customWidth="1"/>
    <col min="6" max="6" width="18.42578125" bestFit="1" customWidth="1"/>
    <col min="7" max="7" width="14.5703125" bestFit="1" customWidth="1"/>
    <col min="8" max="8" width="14" bestFit="1" customWidth="1"/>
    <col min="9" max="9" width="10.28515625" bestFit="1" customWidth="1"/>
    <col min="10" max="11" width="26.140625" customWidth="1"/>
    <col min="12" max="13" width="23.85546875" customWidth="1"/>
    <col min="15" max="15" width="35.140625" customWidth="1"/>
    <col min="16" max="16" width="14.42578125" customWidth="1"/>
    <col min="17" max="17" width="15.5703125" bestFit="1" customWidth="1"/>
    <col min="18" max="18" width="25.42578125" bestFit="1" customWidth="1"/>
    <col min="19" max="19" width="16.7109375" bestFit="1" customWidth="1"/>
    <col min="20" max="20" width="18.28515625" bestFit="1" customWidth="1"/>
    <col min="21" max="21" width="43.5703125" bestFit="1" customWidth="1"/>
    <col min="22" max="22" width="23.5703125" bestFit="1" customWidth="1"/>
    <col min="23" max="23" width="18.28515625" bestFit="1" customWidth="1"/>
    <col min="24" max="24" width="20.85546875" bestFit="1" customWidth="1"/>
    <col min="25" max="25" width="30.85546875" bestFit="1" customWidth="1"/>
    <col min="26" max="26" width="33.42578125" bestFit="1" customWidth="1"/>
    <col min="27" max="27" width="33.57031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66</v>
      </c>
      <c r="K1" t="s">
        <v>67</v>
      </c>
      <c r="L1" t="s">
        <v>68</v>
      </c>
      <c r="M1" t="s">
        <v>69</v>
      </c>
      <c r="O1" s="21" t="s">
        <v>70</v>
      </c>
      <c r="P1" s="22">
        <f ca="1">SUM(J2:J71)/70</f>
        <v>173175.71428571429</v>
      </c>
    </row>
    <row r="2" spans="1:16" x14ac:dyDescent="0.25">
      <c r="B2" t="s">
        <v>27</v>
      </c>
      <c r="C2" t="s">
        <v>15</v>
      </c>
      <c r="H2" s="1">
        <v>90</v>
      </c>
      <c r="J2" s="15">
        <f ca="1">'Fichier plat'!O2-'Fichier plat'!J2</f>
        <v>8100</v>
      </c>
      <c r="K2">
        <f ca="1">('Fichier plat'!O2-'Fichier plat'!J2)/'Fichier plat'!H2</f>
        <v>90</v>
      </c>
      <c r="L2" s="15">
        <f ca="1">'Fichier plat'!P2-'Fichier plat'!K2</f>
        <v>11097</v>
      </c>
      <c r="M2">
        <f ca="1">('Fichier plat'!P2-'Fichier plat'!K2)/'Fichier plat'!I2</f>
        <v>112.09090909090909</v>
      </c>
      <c r="O2" s="21" t="s">
        <v>71</v>
      </c>
      <c r="P2" s="22">
        <f ca="1">SUM(L2:L71)/70</f>
        <v>209828.72857142857</v>
      </c>
    </row>
    <row r="3" spans="1:16" x14ac:dyDescent="0.25">
      <c r="B3" t="s">
        <v>16</v>
      </c>
      <c r="C3" t="s">
        <v>16</v>
      </c>
      <c r="H3">
        <v>180</v>
      </c>
      <c r="J3" s="15">
        <f ca="1">'Fichier plat'!O3-'Fichier plat'!J3</f>
        <v>23400</v>
      </c>
      <c r="K3">
        <f ca="1">('Fichier plat'!O3-'Fichier plat'!J3)/'Fichier plat'!H3</f>
        <v>130</v>
      </c>
      <c r="L3" s="15">
        <f ca="1">'Fichier plat'!P3-'Fichier plat'!K3</f>
        <v>31356</v>
      </c>
      <c r="M3">
        <f ca="1">('Fichier plat'!P3-'Fichier plat'!K3)/'Fichier plat'!I3</f>
        <v>158.36363636363637</v>
      </c>
      <c r="O3" s="23"/>
      <c r="P3" s="24"/>
    </row>
    <row r="4" spans="1:16" x14ac:dyDescent="0.25">
      <c r="B4" t="s">
        <v>17</v>
      </c>
      <c r="C4" t="s">
        <v>17</v>
      </c>
      <c r="H4">
        <v>365</v>
      </c>
      <c r="J4" s="15">
        <f ca="1">'Fichier plat'!O4-'Fichier plat'!J4</f>
        <v>554800</v>
      </c>
      <c r="K4">
        <f ca="1">('Fichier plat'!O4-'Fichier plat'!J4)/'Fichier plat'!H4</f>
        <v>380</v>
      </c>
      <c r="L4" s="15">
        <f ca="1">'Fichier plat'!P4-'Fichier plat'!K4</f>
        <v>665760</v>
      </c>
      <c r="M4">
        <f ca="1">('Fichier plat'!P4-'Fichier plat'!K4)/'Fichier plat'!I4</f>
        <v>414.54545454545456</v>
      </c>
      <c r="O4" s="21" t="s">
        <v>72</v>
      </c>
      <c r="P4" s="22">
        <f ca="1">SUM(K2:K71)/70</f>
        <v>215.42857142857142</v>
      </c>
    </row>
    <row r="5" spans="1:16" x14ac:dyDescent="0.25">
      <c r="B5" t="s">
        <v>32</v>
      </c>
      <c r="C5" t="s">
        <v>18</v>
      </c>
      <c r="H5">
        <v>730</v>
      </c>
      <c r="J5" s="15">
        <f ca="1">'Fichier plat'!O5-'Fichier plat'!J5</f>
        <v>197100</v>
      </c>
      <c r="K5">
        <f ca="1">('Fichier plat'!O5-'Fichier plat'!J5)/'Fichier plat'!H5</f>
        <v>270</v>
      </c>
      <c r="L5" s="15">
        <f ca="1">'Fichier plat'!P5-'Fichier plat'!K5</f>
        <v>232578</v>
      </c>
      <c r="M5">
        <f ca="1">('Fichier plat'!P5-'Fichier plat'!K5)/'Fichier plat'!I5</f>
        <v>289.63636363636363</v>
      </c>
      <c r="O5" s="21" t="s">
        <v>73</v>
      </c>
      <c r="P5" s="22">
        <f ca="1">SUM(M2:M71)/70</f>
        <v>237.52987012987023</v>
      </c>
    </row>
    <row r="6" spans="1:16" x14ac:dyDescent="0.25">
      <c r="B6" t="s">
        <v>33</v>
      </c>
      <c r="C6" t="s">
        <v>19</v>
      </c>
      <c r="H6">
        <v>1460</v>
      </c>
      <c r="J6" s="15">
        <f ca="1">'Fichier plat'!O6-'Fichier plat'!J6</f>
        <v>197100</v>
      </c>
      <c r="K6">
        <f ca="1">('Fichier plat'!O6-'Fichier plat'!J6)/'Fichier plat'!H6</f>
        <v>270</v>
      </c>
      <c r="L6" s="15">
        <f ca="1">'Fichier plat'!P6-'Fichier plat'!K6</f>
        <v>275940</v>
      </c>
      <c r="M6">
        <f ca="1">('Fichier plat'!P6-'Fichier plat'!K6)/'Fichier plat'!I6</f>
        <v>343.63636363636363</v>
      </c>
    </row>
    <row r="7" spans="1:16" x14ac:dyDescent="0.25">
      <c r="B7" t="s">
        <v>31</v>
      </c>
      <c r="C7" t="s">
        <v>20</v>
      </c>
      <c r="J7" s="15">
        <f ca="1">'Fichier plat'!O7-'Fichier plat'!J7</f>
        <v>8100</v>
      </c>
      <c r="K7">
        <f ca="1">('Fichier plat'!O7-'Fichier plat'!J7)/'Fichier plat'!H7</f>
        <v>90</v>
      </c>
      <c r="L7" s="15">
        <f ca="1">'Fichier plat'!P7-'Fichier plat'!K7</f>
        <v>9477</v>
      </c>
      <c r="M7">
        <f ca="1">('Fichier plat'!P7-'Fichier plat'!K7)/'Fichier plat'!I7</f>
        <v>95.727272727272734</v>
      </c>
    </row>
    <row r="8" spans="1:16" x14ac:dyDescent="0.25">
      <c r="B8" t="s">
        <v>30</v>
      </c>
      <c r="C8" t="s">
        <v>21</v>
      </c>
      <c r="J8" s="15">
        <f ca="1">'Fichier plat'!O8-'Fichier plat'!J8</f>
        <v>69350</v>
      </c>
      <c r="K8">
        <f ca="1">('Fichier plat'!O8-'Fichier plat'!J8)/'Fichier plat'!H8</f>
        <v>190</v>
      </c>
      <c r="L8" s="15">
        <f ca="1">'Fichier plat'!P8-'Fichier plat'!K8</f>
        <v>76978.5</v>
      </c>
      <c r="M8">
        <f ca="1">('Fichier plat'!P8-'Fichier plat'!K8)/'Fichier plat'!I8</f>
        <v>191.72727272727272</v>
      </c>
    </row>
    <row r="9" spans="1:16" x14ac:dyDescent="0.25">
      <c r="B9" t="s">
        <v>22</v>
      </c>
      <c r="C9" t="s">
        <v>22</v>
      </c>
      <c r="J9" s="15">
        <f ca="1">'Fichier plat'!O9-'Fichier plat'!J9</f>
        <v>23400</v>
      </c>
      <c r="K9">
        <f ca="1">('Fichier plat'!O9-'Fichier plat'!J9)/'Fichier plat'!H9</f>
        <v>130</v>
      </c>
      <c r="L9" s="15">
        <f ca="1">'Fichier plat'!P9-'Fichier plat'!K9</f>
        <v>26676</v>
      </c>
      <c r="M9">
        <f ca="1">('Fichier plat'!P9-'Fichier plat'!K9)/'Fichier plat'!I9</f>
        <v>134.72727272727272</v>
      </c>
    </row>
    <row r="10" spans="1:16" x14ac:dyDescent="0.25">
      <c r="B10" t="s">
        <v>23</v>
      </c>
      <c r="C10" t="s">
        <v>23</v>
      </c>
      <c r="J10" s="15">
        <f ca="1">'Fichier plat'!O10-'Fichier plat'!J10</f>
        <v>69350</v>
      </c>
      <c r="K10">
        <f ca="1">('Fichier plat'!O10-'Fichier plat'!J10)/'Fichier plat'!H10</f>
        <v>190</v>
      </c>
      <c r="L10" s="15">
        <f ca="1">'Fichier plat'!P10-'Fichier plat'!K10</f>
        <v>73511</v>
      </c>
      <c r="M10">
        <f ca="1">('Fichier plat'!P10-'Fichier plat'!K10)/'Fichier plat'!I10</f>
        <v>183.09090909090909</v>
      </c>
    </row>
    <row r="11" spans="1:16" x14ac:dyDescent="0.25">
      <c r="B11" t="s">
        <v>28</v>
      </c>
      <c r="C11" t="s">
        <v>24</v>
      </c>
      <c r="J11" s="15">
        <f ca="1">'Fichier plat'!O11-'Fichier plat'!J11</f>
        <v>23400</v>
      </c>
      <c r="K11">
        <f ca="1">('Fichier plat'!O11-'Fichier plat'!J11)/'Fichier plat'!H11</f>
        <v>130</v>
      </c>
      <c r="L11" s="15">
        <f ca="1">'Fichier plat'!P11-'Fichier plat'!K11</f>
        <v>25740</v>
      </c>
      <c r="M11">
        <f ca="1">('Fichier plat'!P11-'Fichier plat'!K11)/'Fichier plat'!I11</f>
        <v>130</v>
      </c>
    </row>
    <row r="12" spans="1:16" x14ac:dyDescent="0.25">
      <c r="B12" t="s">
        <v>29</v>
      </c>
      <c r="C12" t="s">
        <v>25</v>
      </c>
      <c r="J12" s="15">
        <f ca="1">'Fichier plat'!O12-'Fichier plat'!J12</f>
        <v>554800</v>
      </c>
      <c r="K12">
        <f ca="1">('Fichier plat'!O12-'Fichier plat'!J12)/'Fichier plat'!H12</f>
        <v>380</v>
      </c>
      <c r="L12" s="15">
        <f ca="1">'Fichier plat'!P12-'Fichier plat'!K12</f>
        <v>715692</v>
      </c>
      <c r="M12">
        <f ca="1">('Fichier plat'!P12-'Fichier plat'!K12)/'Fichier plat'!I12</f>
        <v>445.63636363636363</v>
      </c>
    </row>
    <row r="13" spans="1:16" x14ac:dyDescent="0.25">
      <c r="J13" s="15">
        <f ca="1">'Fichier plat'!O13-'Fichier plat'!J13</f>
        <v>23400</v>
      </c>
      <c r="K13">
        <f ca="1">('Fichier plat'!O13-'Fichier plat'!J13)/'Fichier plat'!H13</f>
        <v>130</v>
      </c>
      <c r="L13" s="15">
        <f ca="1">'Fichier plat'!P13-'Fichier plat'!K13</f>
        <v>27378</v>
      </c>
      <c r="M13">
        <f ca="1">('Fichier plat'!P13-'Fichier plat'!K13)/'Fichier plat'!I13</f>
        <v>138.27272727272728</v>
      </c>
    </row>
    <row r="14" spans="1:16" x14ac:dyDescent="0.25">
      <c r="J14" s="15">
        <f ca="1">'Fichier plat'!O14-'Fichier plat'!J14</f>
        <v>554800</v>
      </c>
      <c r="K14">
        <f ca="1">('Fichier plat'!O14-'Fichier plat'!J14)/'Fichier plat'!H14</f>
        <v>380</v>
      </c>
      <c r="L14" s="15">
        <f ca="1">'Fichier plat'!P14-'Fichier plat'!K14</f>
        <v>699048</v>
      </c>
      <c r="M14">
        <f ca="1">('Fichier plat'!P14-'Fichier plat'!K14)/'Fichier plat'!I14</f>
        <v>435.27272727272725</v>
      </c>
    </row>
    <row r="15" spans="1:16" x14ac:dyDescent="0.25">
      <c r="J15" s="15">
        <f ca="1">'Fichier plat'!O15-'Fichier plat'!J15</f>
        <v>8100</v>
      </c>
      <c r="K15">
        <f ca="1">('Fichier plat'!O15-'Fichier plat'!J15)/'Fichier plat'!H15</f>
        <v>90</v>
      </c>
      <c r="L15" s="15">
        <f ca="1">'Fichier plat'!P15-'Fichier plat'!K15</f>
        <v>9396</v>
      </c>
      <c r="M15">
        <f ca="1">('Fichier plat'!P15-'Fichier plat'!K15)/'Fichier plat'!I15</f>
        <v>94.909090909090907</v>
      </c>
    </row>
    <row r="16" spans="1:16" x14ac:dyDescent="0.25">
      <c r="J16" s="15">
        <f ca="1">'Fichier plat'!O16-'Fichier plat'!J16</f>
        <v>554800</v>
      </c>
      <c r="K16">
        <f ca="1">('Fichier plat'!O16-'Fichier plat'!J16)/'Fichier plat'!H16</f>
        <v>380</v>
      </c>
      <c r="L16" s="15">
        <f ca="1">'Fichier plat'!P16-'Fichier plat'!K16</f>
        <v>588088</v>
      </c>
      <c r="M16">
        <f ca="1">('Fichier plat'!P16-'Fichier plat'!K16)/'Fichier plat'!I16</f>
        <v>366.18181818181819</v>
      </c>
    </row>
    <row r="17" spans="2:13" x14ac:dyDescent="0.25">
      <c r="J17" s="15">
        <f ca="1">'Fichier plat'!O17-'Fichier plat'!J17</f>
        <v>8100</v>
      </c>
      <c r="K17">
        <f ca="1">('Fichier plat'!O17-'Fichier plat'!J17)/'Fichier plat'!H17</f>
        <v>90</v>
      </c>
      <c r="L17" s="15">
        <f ca="1">'Fichier plat'!P17-'Fichier plat'!K17</f>
        <v>10206</v>
      </c>
      <c r="M17">
        <f ca="1">('Fichier plat'!P17-'Fichier plat'!K17)/'Fichier plat'!I17</f>
        <v>103.09090909090909</v>
      </c>
    </row>
    <row r="18" spans="2:13" x14ac:dyDescent="0.25">
      <c r="J18" s="15">
        <f ca="1">'Fichier plat'!O18-'Fichier plat'!J18</f>
        <v>554800</v>
      </c>
      <c r="K18">
        <f ca="1">('Fichier plat'!O18-'Fichier plat'!J18)/'Fichier plat'!H18</f>
        <v>380</v>
      </c>
      <c r="L18" s="15">
        <f ca="1">'Fichier plat'!P18-'Fichier plat'!K18</f>
        <v>649116</v>
      </c>
      <c r="M18">
        <f ca="1">('Fichier plat'!P18-'Fichier plat'!K18)/'Fichier plat'!I18</f>
        <v>404.18181818181819</v>
      </c>
    </row>
    <row r="19" spans="2:13" x14ac:dyDescent="0.25">
      <c r="J19" s="15">
        <f ca="1">'Fichier plat'!O19-'Fichier plat'!J19</f>
        <v>69350</v>
      </c>
      <c r="K19">
        <f ca="1">('Fichier plat'!O19-'Fichier plat'!J19)/'Fichier plat'!H19</f>
        <v>190</v>
      </c>
      <c r="L19" s="15">
        <f ca="1">'Fichier plat'!P19-'Fichier plat'!K19</f>
        <v>96396.5</v>
      </c>
      <c r="M19">
        <f ca="1">('Fichier plat'!P19-'Fichier plat'!K19)/'Fichier plat'!I19</f>
        <v>240.09090909090909</v>
      </c>
    </row>
    <row r="20" spans="2:13" x14ac:dyDescent="0.25">
      <c r="B20" t="s">
        <v>65</v>
      </c>
      <c r="J20" s="15">
        <f ca="1">'Fichier plat'!O20-'Fichier plat'!J20</f>
        <v>69350</v>
      </c>
      <c r="K20">
        <f ca="1">('Fichier plat'!O20-'Fichier plat'!J20)/'Fichier plat'!H20</f>
        <v>190</v>
      </c>
      <c r="L20" s="15">
        <f ca="1">'Fichier plat'!P20-'Fichier plat'!K20</f>
        <v>75591.5</v>
      </c>
      <c r="M20">
        <f ca="1">('Fichier plat'!P20-'Fichier plat'!K20)/'Fichier plat'!I20</f>
        <v>188.27272727272728</v>
      </c>
    </row>
    <row r="21" spans="2:13" x14ac:dyDescent="0.25">
      <c r="B21">
        <f ca="1">'Fichier plat'!K2-'Fichier plat'!J2</f>
        <v>29970</v>
      </c>
      <c r="E21" t="s">
        <v>58</v>
      </c>
      <c r="H21" t="s">
        <v>57</v>
      </c>
      <c r="J21" s="15">
        <f ca="1">'Fichier plat'!O21-'Fichier plat'!J21</f>
        <v>69350</v>
      </c>
      <c r="K21">
        <f ca="1">('Fichier plat'!O21-'Fichier plat'!J21)/'Fichier plat'!H21</f>
        <v>190</v>
      </c>
      <c r="L21" s="15">
        <f ca="1">'Fichier plat'!P21-'Fichier plat'!K21</f>
        <v>86687.5</v>
      </c>
      <c r="M21">
        <f ca="1">('Fichier plat'!P21-'Fichier plat'!K21)/'Fichier plat'!I21</f>
        <v>215.90909090909091</v>
      </c>
    </row>
    <row r="22" spans="2:13" x14ac:dyDescent="0.25">
      <c r="B22">
        <f ca="1">'Fichier plat'!K3-'Fichier plat'!J3</f>
        <v>79560</v>
      </c>
      <c r="D22" t="s">
        <v>59</v>
      </c>
      <c r="E22">
        <f ca="1">AVERAGE('Fichier plat'!S2:S71)</f>
        <v>3.0285714285714285</v>
      </c>
      <c r="H22" s="15">
        <f ca="1">AVERAGE('Fichier plat'!S2:S71)</f>
        <v>3.0285714285714285</v>
      </c>
      <c r="J22" s="15">
        <f ca="1">'Fichier plat'!O22-'Fichier plat'!J22</f>
        <v>554800</v>
      </c>
      <c r="K22">
        <f ca="1">('Fichier plat'!O22-'Fichier plat'!J22)/'Fichier plat'!H22</f>
        <v>380</v>
      </c>
      <c r="L22" s="15">
        <f ca="1">'Fichier plat'!P22-'Fichier plat'!K22</f>
        <v>760076</v>
      </c>
      <c r="M22">
        <f ca="1">('Fichier plat'!P22-'Fichier plat'!K22)/'Fichier plat'!I22</f>
        <v>473.27272727272725</v>
      </c>
    </row>
    <row r="23" spans="2:13" x14ac:dyDescent="0.25">
      <c r="B23">
        <f ca="1">'Fichier plat'!K4-'Fichier plat'!J4</f>
        <v>1109600</v>
      </c>
      <c r="D23" t="s">
        <v>60</v>
      </c>
      <c r="E23">
        <f ca="1">COUNTIF('Fichier plat'!S1:S71,1)</f>
        <v>13</v>
      </c>
      <c r="J23" s="15">
        <f ca="1">'Fichier plat'!O23-'Fichier plat'!J23</f>
        <v>69350</v>
      </c>
      <c r="K23">
        <f ca="1">('Fichier plat'!O23-'Fichier plat'!J23)/'Fichier plat'!H23</f>
        <v>190</v>
      </c>
      <c r="L23" s="15">
        <f ca="1">'Fichier plat'!P23-'Fichier plat'!K23</f>
        <v>81833</v>
      </c>
      <c r="M23">
        <f ca="1">('Fichier plat'!P23-'Fichier plat'!K23)/'Fichier plat'!I23</f>
        <v>203.81818181818181</v>
      </c>
    </row>
    <row r="24" spans="2:13" x14ac:dyDescent="0.25">
      <c r="B24">
        <f ca="1">'Fichier plat'!K5-'Fichier plat'!J5</f>
        <v>354780</v>
      </c>
      <c r="D24" t="s">
        <v>61</v>
      </c>
      <c r="E24">
        <f ca="1">COUNTIF('Fichier plat'!S1:S71,2)</f>
        <v>14</v>
      </c>
      <c r="J24" s="15">
        <f ca="1">'Fichier plat'!O24-'Fichier plat'!J24</f>
        <v>8100</v>
      </c>
      <c r="K24">
        <f ca="1">('Fichier plat'!O24-'Fichier plat'!J24)/'Fichier plat'!H24</f>
        <v>90</v>
      </c>
      <c r="L24" s="15">
        <f ca="1">'Fichier plat'!P24-'Fichier plat'!K24</f>
        <v>11178</v>
      </c>
      <c r="M24">
        <f ca="1">('Fichier plat'!P24-'Fichier plat'!K24)/'Fichier plat'!I24</f>
        <v>112.90909090909091</v>
      </c>
    </row>
    <row r="25" spans="2:13" x14ac:dyDescent="0.25">
      <c r="B25">
        <f ca="1">'Fichier plat'!K6-'Fichier plat'!J6</f>
        <v>788400</v>
      </c>
      <c r="D25" t="s">
        <v>62</v>
      </c>
      <c r="E25">
        <f ca="1">COUNTIF('Fichier plat'!S1:S71,3)</f>
        <v>14</v>
      </c>
      <c r="J25" s="15">
        <f ca="1">'Fichier plat'!O25-'Fichier plat'!J25</f>
        <v>197100</v>
      </c>
      <c r="K25">
        <f ca="1">('Fichier plat'!O25-'Fichier plat'!J25)/'Fichier plat'!H25</f>
        <v>270</v>
      </c>
      <c r="L25" s="15">
        <f ca="1">'Fichier plat'!P25-'Fichier plat'!K25</f>
        <v>266085</v>
      </c>
      <c r="M25">
        <f ca="1">('Fichier plat'!P25-'Fichier plat'!K25)/'Fichier plat'!I25</f>
        <v>331.36363636363637</v>
      </c>
    </row>
    <row r="26" spans="2:13" x14ac:dyDescent="0.25">
      <c r="B26">
        <f ca="1">'Fichier plat'!K7-'Fichier plat'!J7</f>
        <v>13770</v>
      </c>
      <c r="D26" t="s">
        <v>63</v>
      </c>
      <c r="E26">
        <f ca="1">COUNTIF('Fichier plat'!S1:S71,4)</f>
        <v>16</v>
      </c>
      <c r="J26" s="15">
        <f ca="1">'Fichier plat'!O26-'Fichier plat'!J26</f>
        <v>197100</v>
      </c>
      <c r="K26">
        <f ca="1">('Fichier plat'!O26-'Fichier plat'!J26)/'Fichier plat'!H26</f>
        <v>270</v>
      </c>
      <c r="L26" s="15">
        <f ca="1">'Fichier plat'!P26-'Fichier plat'!K26</f>
        <v>222723</v>
      </c>
      <c r="M26">
        <f ca="1">('Fichier plat'!P26-'Fichier plat'!K26)/'Fichier plat'!I26</f>
        <v>277.36363636363637</v>
      </c>
    </row>
    <row r="27" spans="2:13" x14ac:dyDescent="0.25">
      <c r="B27">
        <f ca="1">'Fichier plat'!K8-'Fichier plat'!J8</f>
        <v>76285</v>
      </c>
      <c r="D27" t="s">
        <v>64</v>
      </c>
      <c r="E27">
        <f ca="1">COUNTIF('Fichier plat'!S1:S71,5)</f>
        <v>13</v>
      </c>
      <c r="J27" s="15">
        <f ca="1">'Fichier plat'!O27-'Fichier plat'!J27</f>
        <v>554800</v>
      </c>
      <c r="K27">
        <f ca="1">('Fichier plat'!O27-'Fichier plat'!J27)/'Fichier plat'!H27</f>
        <v>380</v>
      </c>
      <c r="L27" s="15">
        <f ca="1">'Fichier plat'!P27-'Fichier plat'!K27</f>
        <v>665760</v>
      </c>
      <c r="M27">
        <f ca="1">('Fichier plat'!P27-'Fichier plat'!K27)/'Fichier plat'!I27</f>
        <v>414.54545454545456</v>
      </c>
    </row>
    <row r="28" spans="2:13" x14ac:dyDescent="0.25">
      <c r="B28">
        <f ca="1">'Fichier plat'!K9-'Fichier plat'!J9</f>
        <v>32760</v>
      </c>
      <c r="J28" s="15">
        <f ca="1">'Fichier plat'!O28-'Fichier plat'!J28</f>
        <v>8100</v>
      </c>
      <c r="K28">
        <f ca="1">('Fichier plat'!O28-'Fichier plat'!J28)/'Fichier plat'!H28</f>
        <v>90</v>
      </c>
      <c r="L28" s="15">
        <f ca="1">'Fichier plat'!P28-'Fichier plat'!K28</f>
        <v>9477</v>
      </c>
      <c r="M28">
        <f ca="1">('Fichier plat'!P28-'Fichier plat'!K28)/'Fichier plat'!I28</f>
        <v>95.727272727272734</v>
      </c>
    </row>
    <row r="29" spans="2:13" x14ac:dyDescent="0.25">
      <c r="B29">
        <f ca="1">'Fichier plat'!K10-'Fichier plat'!J10</f>
        <v>41610</v>
      </c>
      <c r="J29" s="15">
        <f ca="1">'Fichier plat'!O29-'Fichier plat'!J29</f>
        <v>23400</v>
      </c>
      <c r="K29">
        <f ca="1">('Fichier plat'!O29-'Fichier plat'!J29)/'Fichier plat'!H29</f>
        <v>130</v>
      </c>
      <c r="L29" s="15">
        <f ca="1">'Fichier plat'!P29-'Fichier plat'!K29</f>
        <v>26442</v>
      </c>
      <c r="M29">
        <f ca="1">('Fichier plat'!P29-'Fichier plat'!K29)/'Fichier plat'!I29</f>
        <v>133.54545454545453</v>
      </c>
    </row>
    <row r="30" spans="2:13" x14ac:dyDescent="0.25">
      <c r="B30">
        <f ca="1">'Fichier plat'!K11-'Fichier plat'!J11</f>
        <v>23400</v>
      </c>
      <c r="J30" s="15">
        <f ca="1">'Fichier plat'!O30-'Fichier plat'!J30</f>
        <v>8100</v>
      </c>
      <c r="K30">
        <f ca="1">('Fichier plat'!O30-'Fichier plat'!J30)/'Fichier plat'!H30</f>
        <v>90</v>
      </c>
      <c r="L30" s="15">
        <f ca="1">'Fichier plat'!P30-'Fichier plat'!K30</f>
        <v>10125</v>
      </c>
      <c r="M30">
        <f ca="1">('Fichier plat'!P30-'Fichier plat'!K30)/'Fichier plat'!I30</f>
        <v>102.27272727272727</v>
      </c>
    </row>
    <row r="31" spans="2:13" x14ac:dyDescent="0.25">
      <c r="B31">
        <f ca="1">'Fichier plat'!K12-'Fichier plat'!J12</f>
        <v>1608920</v>
      </c>
      <c r="J31" s="15">
        <f ca="1">'Fichier plat'!O31-'Fichier plat'!J31</f>
        <v>69350</v>
      </c>
      <c r="K31">
        <f ca="1">('Fichier plat'!O31-'Fichier plat'!J31)/'Fichier plat'!H31</f>
        <v>190</v>
      </c>
      <c r="L31" s="15">
        <f ca="1">'Fichier plat'!P31-'Fichier plat'!K31</f>
        <v>78365.5</v>
      </c>
      <c r="M31">
        <f ca="1">('Fichier plat'!P31-'Fichier plat'!K31)/'Fichier plat'!I31</f>
        <v>195.18181818181819</v>
      </c>
    </row>
    <row r="32" spans="2:13" x14ac:dyDescent="0.25">
      <c r="B32">
        <f ca="1">'Fichier plat'!K13-'Fichier plat'!J13</f>
        <v>39780</v>
      </c>
      <c r="J32" s="15">
        <f ca="1">'Fichier plat'!O32-'Fichier plat'!J32</f>
        <v>197100</v>
      </c>
      <c r="K32">
        <f ca="1">('Fichier plat'!O32-'Fichier plat'!J32)/'Fichier plat'!H32</f>
        <v>270</v>
      </c>
      <c r="L32" s="15">
        <f ca="1">'Fichier plat'!P32-'Fichier plat'!K32</f>
        <v>268056</v>
      </c>
      <c r="M32">
        <f ca="1">('Fichier plat'!P32-'Fichier plat'!K32)/'Fichier plat'!I32</f>
        <v>333.81818181818181</v>
      </c>
    </row>
    <row r="33" spans="2:13" x14ac:dyDescent="0.25">
      <c r="B33">
        <f ca="1">'Fichier plat'!K14-'Fichier plat'!J14</f>
        <v>1442480</v>
      </c>
      <c r="J33" s="15">
        <f ca="1">'Fichier plat'!O33-'Fichier plat'!J33</f>
        <v>69350</v>
      </c>
      <c r="K33">
        <f ca="1">('Fichier plat'!O33-'Fichier plat'!J33)/'Fichier plat'!H33</f>
        <v>190</v>
      </c>
      <c r="L33" s="15">
        <f ca="1">'Fichier plat'!P33-'Fichier plat'!K33</f>
        <v>74204.5</v>
      </c>
      <c r="M33">
        <f ca="1">('Fichier plat'!P33-'Fichier plat'!K33)/'Fichier plat'!I33</f>
        <v>184.81818181818181</v>
      </c>
    </row>
    <row r="34" spans="2:13" x14ac:dyDescent="0.25">
      <c r="B34">
        <f ca="1">'Fichier plat'!K15-'Fichier plat'!J15</f>
        <v>12960</v>
      </c>
      <c r="J34" s="15">
        <f ca="1">'Fichier plat'!O34-'Fichier plat'!J34</f>
        <v>69350</v>
      </c>
      <c r="K34">
        <f ca="1">('Fichier plat'!O34-'Fichier plat'!J34)/'Fichier plat'!H34</f>
        <v>190</v>
      </c>
      <c r="L34" s="15">
        <f ca="1">'Fichier plat'!P34-'Fichier plat'!K34</f>
        <v>79752.5</v>
      </c>
      <c r="M34">
        <f ca="1">('Fichier plat'!P34-'Fichier plat'!K34)/'Fichier plat'!I34</f>
        <v>198.63636363636363</v>
      </c>
    </row>
    <row r="35" spans="2:13" x14ac:dyDescent="0.25">
      <c r="B35">
        <f ca="1">'Fichier plat'!K16-'Fichier plat'!J16</f>
        <v>332880</v>
      </c>
      <c r="J35" s="15">
        <f ca="1">'Fichier plat'!O35-'Fichier plat'!J35</f>
        <v>197100</v>
      </c>
      <c r="K35">
        <f ca="1">('Fichier plat'!O35-'Fichier plat'!J35)/'Fichier plat'!H35</f>
        <v>270</v>
      </c>
      <c r="L35" s="15">
        <f ca="1">'Fichier plat'!P35-'Fichier plat'!K35</f>
        <v>226665</v>
      </c>
      <c r="M35">
        <f ca="1">('Fichier plat'!P35-'Fichier plat'!K35)/'Fichier plat'!I35</f>
        <v>282.27272727272725</v>
      </c>
    </row>
    <row r="36" spans="2:13" x14ac:dyDescent="0.25">
      <c r="B36">
        <f ca="1">'Fichier plat'!K17-'Fichier plat'!J17</f>
        <v>21060</v>
      </c>
      <c r="J36" s="15">
        <f ca="1">'Fichier plat'!O36-'Fichier plat'!J36</f>
        <v>197100</v>
      </c>
      <c r="K36">
        <f ca="1">('Fichier plat'!O36-'Fichier plat'!J36)/'Fichier plat'!H36</f>
        <v>270</v>
      </c>
      <c r="L36" s="15">
        <f ca="1">'Fichier plat'!P36-'Fichier plat'!K36</f>
        <v>216810</v>
      </c>
      <c r="M36">
        <f ca="1">('Fichier plat'!P36-'Fichier plat'!K36)/'Fichier plat'!I36</f>
        <v>270</v>
      </c>
    </row>
    <row r="37" spans="2:13" x14ac:dyDescent="0.25">
      <c r="B37">
        <f ca="1">'Fichier plat'!K18-'Fichier plat'!J18</f>
        <v>943160</v>
      </c>
      <c r="J37" s="15">
        <f ca="1">'Fichier plat'!O37-'Fichier plat'!J37</f>
        <v>69350</v>
      </c>
      <c r="K37">
        <f ca="1">('Fichier plat'!O37-'Fichier plat'!J37)/'Fichier plat'!H37</f>
        <v>190</v>
      </c>
      <c r="L37" s="15">
        <f ca="1">'Fichier plat'!P37-'Fichier plat'!K37</f>
        <v>87381</v>
      </c>
      <c r="M37">
        <f ca="1">('Fichier plat'!P37-'Fichier plat'!K37)/'Fichier plat'!I37</f>
        <v>217.63636363636363</v>
      </c>
    </row>
    <row r="38" spans="2:13" x14ac:dyDescent="0.25">
      <c r="B38">
        <f ca="1">'Fichier plat'!K19-'Fichier plat'!J19</f>
        <v>270465</v>
      </c>
      <c r="J38" s="15">
        <f ca="1">'Fichier plat'!O38-'Fichier plat'!J38</f>
        <v>8100</v>
      </c>
      <c r="K38">
        <f ca="1">('Fichier plat'!O38-'Fichier plat'!J38)/'Fichier plat'!H38</f>
        <v>90</v>
      </c>
      <c r="L38" s="15">
        <f ca="1">'Fichier plat'!P38-'Fichier plat'!K38</f>
        <v>10206</v>
      </c>
      <c r="M38">
        <f ca="1">('Fichier plat'!P38-'Fichier plat'!K38)/'Fichier plat'!I38</f>
        <v>103.09090909090909</v>
      </c>
    </row>
    <row r="39" spans="2:13" x14ac:dyDescent="0.25">
      <c r="B39">
        <f ca="1">'Fichier plat'!K20-'Fichier plat'!J20</f>
        <v>62415</v>
      </c>
      <c r="J39" s="15">
        <f ca="1">'Fichier plat'!O39-'Fichier plat'!J39</f>
        <v>197100</v>
      </c>
      <c r="K39">
        <f ca="1">('Fichier plat'!O39-'Fichier plat'!J39)/'Fichier plat'!H39</f>
        <v>270</v>
      </c>
      <c r="L39" s="15">
        <f ca="1">'Fichier plat'!P39-'Fichier plat'!K39</f>
        <v>256230</v>
      </c>
      <c r="M39">
        <f ca="1">('Fichier plat'!P39-'Fichier plat'!K39)/'Fichier plat'!I39</f>
        <v>319.09090909090907</v>
      </c>
    </row>
    <row r="40" spans="2:13" x14ac:dyDescent="0.25">
      <c r="B40">
        <f ca="1">'Fichier plat'!K21-'Fichier plat'!J21</f>
        <v>173375</v>
      </c>
      <c r="J40" s="15">
        <f ca="1">'Fichier plat'!O40-'Fichier plat'!J40</f>
        <v>8100</v>
      </c>
      <c r="K40">
        <f ca="1">('Fichier plat'!O40-'Fichier plat'!J40)/'Fichier plat'!H40</f>
        <v>90</v>
      </c>
      <c r="L40" s="15">
        <f ca="1">'Fichier plat'!P40-'Fichier plat'!K40</f>
        <v>9396</v>
      </c>
      <c r="M40">
        <f ca="1">('Fichier plat'!P40-'Fichier plat'!K40)/'Fichier plat'!I40</f>
        <v>94.909090909090907</v>
      </c>
    </row>
    <row r="41" spans="2:13" x14ac:dyDescent="0.25">
      <c r="B41">
        <f ca="1">'Fichier plat'!K22-'Fichier plat'!J22</f>
        <v>2052760</v>
      </c>
      <c r="J41" s="15">
        <f ca="1">'Fichier plat'!O41-'Fichier plat'!J41</f>
        <v>554800</v>
      </c>
      <c r="K41">
        <f ca="1">('Fichier plat'!O41-'Fichier plat'!J41)/'Fichier plat'!H41</f>
        <v>380</v>
      </c>
      <c r="L41" s="15">
        <f ca="1">'Fichier plat'!P41-'Fichier plat'!K41</f>
        <v>599184</v>
      </c>
      <c r="M41">
        <f ca="1">('Fichier plat'!P41-'Fichier plat'!K41)/'Fichier plat'!I41</f>
        <v>373.09090909090907</v>
      </c>
    </row>
    <row r="42" spans="2:13" x14ac:dyDescent="0.25">
      <c r="B42">
        <f ca="1">'Fichier plat'!K23-'Fichier plat'!J23</f>
        <v>124830</v>
      </c>
      <c r="J42" s="15">
        <f ca="1">'Fichier plat'!O42-'Fichier plat'!J42</f>
        <v>69350</v>
      </c>
      <c r="K42">
        <f ca="1">('Fichier plat'!O42-'Fichier plat'!J42)/'Fichier plat'!H42</f>
        <v>190</v>
      </c>
      <c r="L42" s="15">
        <f ca="1">'Fichier plat'!P42-'Fichier plat'!K42</f>
        <v>83913.5</v>
      </c>
      <c r="M42">
        <f ca="1">('Fichier plat'!P42-'Fichier plat'!K42)/'Fichier plat'!I42</f>
        <v>209</v>
      </c>
    </row>
    <row r="43" spans="2:13" x14ac:dyDescent="0.25">
      <c r="B43">
        <f ca="1">'Fichier plat'!K24-'Fichier plat'!J24</f>
        <v>30780</v>
      </c>
      <c r="J43" s="15">
        <f ca="1">'Fichier plat'!O43-'Fichier plat'!J43</f>
        <v>8100</v>
      </c>
      <c r="K43">
        <f ca="1">('Fichier plat'!O43-'Fichier plat'!J43)/'Fichier plat'!H43</f>
        <v>90</v>
      </c>
      <c r="L43" s="15">
        <f ca="1">'Fichier plat'!P43-'Fichier plat'!K43</f>
        <v>10692</v>
      </c>
      <c r="M43">
        <f ca="1">('Fichier plat'!P43-'Fichier plat'!K43)/'Fichier plat'!I43</f>
        <v>108</v>
      </c>
    </row>
    <row r="44" spans="2:13" x14ac:dyDescent="0.25">
      <c r="B44">
        <f ca="1">'Fichier plat'!K25-'Fichier plat'!J25</f>
        <v>689850</v>
      </c>
      <c r="J44" s="15">
        <f ca="1">'Fichier plat'!O44-'Fichier plat'!J44</f>
        <v>197100</v>
      </c>
      <c r="K44">
        <f ca="1">('Fichier plat'!O44-'Fichier plat'!J44)/'Fichier plat'!H44</f>
        <v>270</v>
      </c>
      <c r="L44" s="15">
        <f ca="1">'Fichier plat'!P44-'Fichier plat'!K44</f>
        <v>232578</v>
      </c>
      <c r="M44">
        <f ca="1">('Fichier plat'!P44-'Fichier plat'!K44)/'Fichier plat'!I44</f>
        <v>289.63636363636363</v>
      </c>
    </row>
    <row r="45" spans="2:13" x14ac:dyDescent="0.25">
      <c r="B45">
        <f ca="1">'Fichier plat'!K26-'Fichier plat'!J26</f>
        <v>256230</v>
      </c>
      <c r="J45" s="15">
        <f ca="1">'Fichier plat'!O45-'Fichier plat'!J45</f>
        <v>554800</v>
      </c>
      <c r="K45">
        <f ca="1">('Fichier plat'!O45-'Fichier plat'!J45)/'Fichier plat'!H45</f>
        <v>380</v>
      </c>
      <c r="L45" s="15">
        <f ca="1">'Fichier plat'!P45-'Fichier plat'!K45</f>
        <v>621376</v>
      </c>
      <c r="M45">
        <f ca="1">('Fichier plat'!P45-'Fichier plat'!K45)/'Fichier plat'!I45</f>
        <v>386.90909090909093</v>
      </c>
    </row>
    <row r="46" spans="2:13" x14ac:dyDescent="0.25">
      <c r="B46">
        <f ca="1">'Fichier plat'!K27-'Fichier plat'!J27</f>
        <v>1109600</v>
      </c>
      <c r="J46" s="15">
        <f ca="1">'Fichier plat'!O46-'Fichier plat'!J46</f>
        <v>8100</v>
      </c>
      <c r="K46">
        <f ca="1">('Fichier plat'!O46-'Fichier plat'!J46)/'Fichier plat'!H46</f>
        <v>90</v>
      </c>
      <c r="L46" s="15">
        <f ca="1">'Fichier plat'!P46-'Fichier plat'!K46</f>
        <v>9720</v>
      </c>
      <c r="M46">
        <f ca="1">('Fichier plat'!P46-'Fichier plat'!K46)/'Fichier plat'!I46</f>
        <v>98.181818181818187</v>
      </c>
    </row>
    <row r="47" spans="2:13" x14ac:dyDescent="0.25">
      <c r="B47">
        <f ca="1">'Fichier plat'!K28-'Fichier plat'!J28</f>
        <v>13770</v>
      </c>
      <c r="J47" s="15">
        <f ca="1">'Fichier plat'!O47-'Fichier plat'!J47</f>
        <v>197100</v>
      </c>
      <c r="K47">
        <f ca="1">('Fichier plat'!O47-'Fichier plat'!J47)/'Fichier plat'!H47</f>
        <v>270</v>
      </c>
      <c r="L47" s="15">
        <f ca="1">'Fichier plat'!P47-'Fichier plat'!K47</f>
        <v>214839</v>
      </c>
      <c r="M47">
        <f ca="1">('Fichier plat'!P47-'Fichier plat'!K47)/'Fichier plat'!I47</f>
        <v>267.54545454545456</v>
      </c>
    </row>
    <row r="48" spans="2:13" x14ac:dyDescent="0.25">
      <c r="B48">
        <f ca="1">'Fichier plat'!K29-'Fichier plat'!J29</f>
        <v>30420</v>
      </c>
      <c r="J48" s="15">
        <f ca="1">'Fichier plat'!O48-'Fichier plat'!J48</f>
        <v>69350</v>
      </c>
      <c r="K48">
        <f ca="1">('Fichier plat'!O48-'Fichier plat'!J48)/'Fichier plat'!H48</f>
        <v>190</v>
      </c>
      <c r="L48" s="15">
        <f ca="1">'Fichier plat'!P48-'Fichier plat'!K48</f>
        <v>78365.5</v>
      </c>
      <c r="M48">
        <f ca="1">('Fichier plat'!P48-'Fichier plat'!K48)/'Fichier plat'!I48</f>
        <v>195.18181818181819</v>
      </c>
    </row>
    <row r="49" spans="2:13" x14ac:dyDescent="0.25">
      <c r="B49">
        <f ca="1">'Fichier plat'!K30-'Fichier plat'!J30</f>
        <v>20250</v>
      </c>
      <c r="J49" s="15">
        <f ca="1">'Fichier plat'!O49-'Fichier plat'!J49</f>
        <v>23400</v>
      </c>
      <c r="K49">
        <f ca="1">('Fichier plat'!O49-'Fichier plat'!J49)/'Fichier plat'!H49</f>
        <v>130</v>
      </c>
      <c r="L49" s="15">
        <f ca="1">'Fichier plat'!P49-'Fichier plat'!K49</f>
        <v>27144</v>
      </c>
      <c r="M49">
        <f ca="1">('Fichier plat'!P49-'Fichier plat'!K49)/'Fichier plat'!I49</f>
        <v>137.09090909090909</v>
      </c>
    </row>
    <row r="50" spans="2:13" x14ac:dyDescent="0.25">
      <c r="B50">
        <f ca="1">'Fichier plat'!K31-'Fichier plat'!J31</f>
        <v>90155</v>
      </c>
      <c r="J50" s="15">
        <f ca="1">'Fichier plat'!O50-'Fichier plat'!J50</f>
        <v>8100</v>
      </c>
      <c r="K50">
        <f ca="1">('Fichier plat'!O50-'Fichier plat'!J50)/'Fichier plat'!H50</f>
        <v>90</v>
      </c>
      <c r="L50" s="15">
        <f ca="1">'Fichier plat'!P50-'Fichier plat'!K50</f>
        <v>10935</v>
      </c>
      <c r="M50">
        <f ca="1">('Fichier plat'!P50-'Fichier plat'!K50)/'Fichier plat'!I50</f>
        <v>110.45454545454545</v>
      </c>
    </row>
    <row r="51" spans="2:13" x14ac:dyDescent="0.25">
      <c r="B51">
        <f ca="1">'Fichier plat'!K32-'Fichier plat'!J32</f>
        <v>709560</v>
      </c>
      <c r="J51" s="15">
        <f ca="1">'Fichier plat'!O51-'Fichier plat'!J51</f>
        <v>8100</v>
      </c>
      <c r="K51">
        <f ca="1">('Fichier plat'!O51-'Fichier plat'!J51)/'Fichier plat'!H51</f>
        <v>90</v>
      </c>
      <c r="L51" s="15">
        <f ca="1">'Fichier plat'!P51-'Fichier plat'!K51</f>
        <v>11016</v>
      </c>
      <c r="M51">
        <f ca="1">('Fichier plat'!P51-'Fichier plat'!K51)/'Fichier plat'!I51</f>
        <v>111.27272727272727</v>
      </c>
    </row>
    <row r="52" spans="2:13" x14ac:dyDescent="0.25">
      <c r="B52">
        <f ca="1">'Fichier plat'!K33-'Fichier plat'!J33</f>
        <v>48545</v>
      </c>
      <c r="J52" s="15">
        <f ca="1">'Fichier plat'!O52-'Fichier plat'!J52</f>
        <v>197100</v>
      </c>
      <c r="K52">
        <f ca="1">('Fichier plat'!O52-'Fichier plat'!J52)/'Fichier plat'!H52</f>
        <v>270</v>
      </c>
      <c r="L52" s="15">
        <f ca="1">'Fichier plat'!P52-'Fichier plat'!K52</f>
        <v>246375</v>
      </c>
      <c r="M52">
        <f ca="1">('Fichier plat'!P52-'Fichier plat'!K52)/'Fichier plat'!I52</f>
        <v>306.81818181818181</v>
      </c>
    </row>
    <row r="53" spans="2:13" x14ac:dyDescent="0.25">
      <c r="B53">
        <f ca="1">'Fichier plat'!K34-'Fichier plat'!J34</f>
        <v>104025</v>
      </c>
      <c r="J53" s="15">
        <f ca="1">'Fichier plat'!O53-'Fichier plat'!J53</f>
        <v>8100</v>
      </c>
      <c r="K53">
        <f ca="1">('Fichier plat'!O53-'Fichier plat'!J53)/'Fichier plat'!H53</f>
        <v>90</v>
      </c>
      <c r="L53" s="15">
        <f ca="1">'Fichier plat'!P53-'Fichier plat'!K53</f>
        <v>10773</v>
      </c>
      <c r="M53">
        <f ca="1">('Fichier plat'!P53-'Fichier plat'!K53)/'Fichier plat'!I53</f>
        <v>108.81818181818181</v>
      </c>
    </row>
    <row r="54" spans="2:13" x14ac:dyDescent="0.25">
      <c r="B54">
        <f ca="1">'Fichier plat'!K35-'Fichier plat'!J35</f>
        <v>295650</v>
      </c>
      <c r="J54" s="15">
        <f ca="1">'Fichier plat'!O54-'Fichier plat'!J54</f>
        <v>69350</v>
      </c>
      <c r="K54">
        <f ca="1">('Fichier plat'!O54-'Fichier plat'!J54)/'Fichier plat'!H54</f>
        <v>190</v>
      </c>
      <c r="L54" s="15">
        <f ca="1">'Fichier plat'!P54-'Fichier plat'!K54</f>
        <v>79059</v>
      </c>
      <c r="M54">
        <f ca="1">('Fichier plat'!P54-'Fichier plat'!K54)/'Fichier plat'!I54</f>
        <v>196.90909090909091</v>
      </c>
    </row>
    <row r="55" spans="2:13" x14ac:dyDescent="0.25">
      <c r="B55">
        <f ca="1">'Fichier plat'!K36-'Fichier plat'!J36</f>
        <v>197100</v>
      </c>
      <c r="J55" s="15">
        <f ca="1">'Fichier plat'!O55-'Fichier plat'!J55</f>
        <v>554800</v>
      </c>
      <c r="K55">
        <f ca="1">('Fichier plat'!O55-'Fichier plat'!J55)/'Fichier plat'!H55</f>
        <v>380</v>
      </c>
      <c r="L55" s="15">
        <f ca="1">'Fichier plat'!P55-'Fichier plat'!K55</f>
        <v>776720</v>
      </c>
      <c r="M55">
        <f ca="1">('Fichier plat'!P55-'Fichier plat'!K55)/'Fichier plat'!I55</f>
        <v>483.63636363636363</v>
      </c>
    </row>
    <row r="56" spans="2:13" x14ac:dyDescent="0.25">
      <c r="B56">
        <f ca="1">'Fichier plat'!K37-'Fichier plat'!J37</f>
        <v>180310</v>
      </c>
      <c r="J56" s="15">
        <f ca="1">'Fichier plat'!O56-'Fichier plat'!J56</f>
        <v>197100</v>
      </c>
      <c r="K56">
        <f ca="1">('Fichier plat'!O56-'Fichier plat'!J56)/'Fichier plat'!H56</f>
        <v>270</v>
      </c>
      <c r="L56" s="15">
        <f ca="1">'Fichier plat'!P56-'Fichier plat'!K56</f>
        <v>248346</v>
      </c>
      <c r="M56">
        <f ca="1">('Fichier plat'!P56-'Fichier plat'!K56)/'Fichier plat'!I56</f>
        <v>309.27272727272725</v>
      </c>
    </row>
    <row r="57" spans="2:13" x14ac:dyDescent="0.25">
      <c r="B57">
        <f ca="1">'Fichier plat'!K38-'Fichier plat'!J38</f>
        <v>21060</v>
      </c>
      <c r="J57" s="15">
        <f ca="1">'Fichier plat'!O57-'Fichier plat'!J57</f>
        <v>69350</v>
      </c>
      <c r="K57">
        <f ca="1">('Fichier plat'!O57-'Fichier plat'!J57)/'Fichier plat'!H57</f>
        <v>190</v>
      </c>
      <c r="L57" s="15">
        <f ca="1">'Fichier plat'!P57-'Fichier plat'!K57</f>
        <v>81833</v>
      </c>
      <c r="M57">
        <f ca="1">('Fichier plat'!P57-'Fichier plat'!K57)/'Fichier plat'!I57</f>
        <v>203.81818181818181</v>
      </c>
    </row>
    <row r="58" spans="2:13" x14ac:dyDescent="0.25">
      <c r="B58">
        <f ca="1">'Fichier plat'!K39-'Fichier plat'!J39</f>
        <v>591300</v>
      </c>
      <c r="J58" s="15">
        <f ca="1">'Fichier plat'!O58-'Fichier plat'!J58</f>
        <v>197100</v>
      </c>
      <c r="K58">
        <f ca="1">('Fichier plat'!O58-'Fichier plat'!J58)/'Fichier plat'!H58</f>
        <v>270</v>
      </c>
      <c r="L58" s="15">
        <f ca="1">'Fichier plat'!P58-'Fichier plat'!K58</f>
        <v>236520</v>
      </c>
      <c r="M58">
        <f ca="1">('Fichier plat'!P58-'Fichier plat'!K58)/'Fichier plat'!I58</f>
        <v>294.54545454545456</v>
      </c>
    </row>
    <row r="59" spans="2:13" x14ac:dyDescent="0.25">
      <c r="B59">
        <f ca="1">'Fichier plat'!K40-'Fichier plat'!J40</f>
        <v>12960</v>
      </c>
      <c r="J59" s="15">
        <f ca="1">'Fichier plat'!O59-'Fichier plat'!J59</f>
        <v>69350</v>
      </c>
      <c r="K59">
        <f ca="1">('Fichier plat'!O59-'Fichier plat'!J59)/'Fichier plat'!H59</f>
        <v>190</v>
      </c>
      <c r="L59" s="15">
        <f ca="1">'Fichier plat'!P59-'Fichier plat'!K59</f>
        <v>85300.5</v>
      </c>
      <c r="M59">
        <f ca="1">('Fichier plat'!P59-'Fichier plat'!K59)/'Fichier plat'!I59</f>
        <v>212.45454545454547</v>
      </c>
    </row>
    <row r="60" spans="2:13" x14ac:dyDescent="0.25">
      <c r="B60">
        <f ca="1">'Fichier plat'!K41-'Fichier plat'!J41</f>
        <v>443840</v>
      </c>
      <c r="J60" s="15">
        <f ca="1">'Fichier plat'!O60-'Fichier plat'!J60</f>
        <v>69350</v>
      </c>
      <c r="K60">
        <f ca="1">('Fichier plat'!O60-'Fichier plat'!J60)/'Fichier plat'!H60</f>
        <v>190</v>
      </c>
      <c r="L60" s="15">
        <f ca="1">'Fichier plat'!P60-'Fichier plat'!K60</f>
        <v>90848.5</v>
      </c>
      <c r="M60">
        <f ca="1">('Fichier plat'!P60-'Fichier plat'!K60)/'Fichier plat'!I60</f>
        <v>226.27272727272728</v>
      </c>
    </row>
    <row r="61" spans="2:13" x14ac:dyDescent="0.25">
      <c r="B61">
        <f ca="1">'Fichier plat'!K42-'Fichier plat'!J42</f>
        <v>145635</v>
      </c>
      <c r="J61" s="15">
        <f ca="1">'Fichier plat'!O61-'Fichier plat'!J61</f>
        <v>554800</v>
      </c>
      <c r="K61">
        <f ca="1">('Fichier plat'!O61-'Fichier plat'!J61)/'Fichier plat'!H61</f>
        <v>380</v>
      </c>
      <c r="L61" s="15">
        <f ca="1">'Fichier plat'!P61-'Fichier plat'!K61</f>
        <v>682404</v>
      </c>
      <c r="M61">
        <f ca="1">('Fichier plat'!P61-'Fichier plat'!K61)/'Fichier plat'!I61</f>
        <v>424.90909090909093</v>
      </c>
    </row>
    <row r="62" spans="2:13" x14ac:dyDescent="0.25">
      <c r="B62">
        <f ca="1">'Fichier plat'!K43-'Fichier plat'!J43</f>
        <v>25920</v>
      </c>
      <c r="J62" s="15">
        <f ca="1">'Fichier plat'!O62-'Fichier plat'!J62</f>
        <v>23400</v>
      </c>
      <c r="K62">
        <f ca="1">('Fichier plat'!O62-'Fichier plat'!J62)/'Fichier plat'!H62</f>
        <v>130</v>
      </c>
      <c r="L62" s="15">
        <f ca="1">'Fichier plat'!P62-'Fichier plat'!K62</f>
        <v>32058</v>
      </c>
      <c r="M62">
        <f ca="1">('Fichier plat'!P62-'Fichier plat'!K62)/'Fichier plat'!I62</f>
        <v>161.90909090909091</v>
      </c>
    </row>
    <row r="63" spans="2:13" x14ac:dyDescent="0.25">
      <c r="B63">
        <f ca="1">'Fichier plat'!K44-'Fichier plat'!J44</f>
        <v>354780</v>
      </c>
      <c r="J63" s="15">
        <f ca="1">'Fichier plat'!O63-'Fichier plat'!J63</f>
        <v>69350</v>
      </c>
      <c r="K63">
        <f ca="1">('Fichier plat'!O63-'Fichier plat'!J63)/'Fichier plat'!H63</f>
        <v>190</v>
      </c>
      <c r="L63" s="15">
        <f ca="1">'Fichier plat'!P63-'Fichier plat'!K63</f>
        <v>90848.5</v>
      </c>
      <c r="M63">
        <f ca="1">('Fichier plat'!P63-'Fichier plat'!K63)/'Fichier plat'!I63</f>
        <v>226.27272727272728</v>
      </c>
    </row>
    <row r="64" spans="2:13" x14ac:dyDescent="0.25">
      <c r="B64">
        <f ca="1">'Fichier plat'!K45-'Fichier plat'!J45</f>
        <v>665760</v>
      </c>
      <c r="J64" s="15">
        <f ca="1">'Fichier plat'!O64-'Fichier plat'!J64</f>
        <v>554800</v>
      </c>
      <c r="K64">
        <f ca="1">('Fichier plat'!O64-'Fichier plat'!J64)/'Fichier plat'!H64</f>
        <v>380</v>
      </c>
      <c r="L64" s="15">
        <f ca="1">'Fichier plat'!P64-'Fichier plat'!K64</f>
        <v>632472</v>
      </c>
      <c r="M64">
        <f ca="1">('Fichier plat'!P64-'Fichier plat'!K64)/'Fichier plat'!I64</f>
        <v>393.81818181818181</v>
      </c>
    </row>
    <row r="65" spans="2:13" x14ac:dyDescent="0.25">
      <c r="B65">
        <f ca="1">'Fichier plat'!K46-'Fichier plat'!J46</f>
        <v>16200</v>
      </c>
      <c r="J65" s="15">
        <f ca="1">'Fichier plat'!O65-'Fichier plat'!J65</f>
        <v>554800</v>
      </c>
      <c r="K65">
        <f ca="1">('Fichier plat'!O65-'Fichier plat'!J65)/'Fichier plat'!H65</f>
        <v>380</v>
      </c>
      <c r="L65" s="15">
        <f ca="1">'Fichier plat'!P65-'Fichier plat'!K65</f>
        <v>748980</v>
      </c>
      <c r="M65">
        <f ca="1">('Fichier plat'!P65-'Fichier plat'!K65)/'Fichier plat'!I65</f>
        <v>466.36363636363637</v>
      </c>
    </row>
    <row r="66" spans="2:13" x14ac:dyDescent="0.25">
      <c r="B66">
        <f ca="1">'Fichier plat'!K47-'Fichier plat'!J47</f>
        <v>177390</v>
      </c>
      <c r="J66" s="15">
        <f ca="1">'Fichier plat'!O66-'Fichier plat'!J66</f>
        <v>23400</v>
      </c>
      <c r="K66">
        <f ca="1">('Fichier plat'!O66-'Fichier plat'!J66)/'Fichier plat'!H66</f>
        <v>130</v>
      </c>
      <c r="L66" s="15">
        <f ca="1">'Fichier plat'!P66-'Fichier plat'!K66</f>
        <v>27144</v>
      </c>
      <c r="M66">
        <f ca="1">('Fichier plat'!P66-'Fichier plat'!K66)/'Fichier plat'!I66</f>
        <v>137.09090909090909</v>
      </c>
    </row>
    <row r="67" spans="2:13" x14ac:dyDescent="0.25">
      <c r="B67">
        <f ca="1">'Fichier plat'!K48-'Fichier plat'!J48</f>
        <v>90155</v>
      </c>
      <c r="J67" s="15">
        <f ca="1">'Fichier plat'!O67-'Fichier plat'!J67</f>
        <v>23400</v>
      </c>
      <c r="K67">
        <f ca="1">('Fichier plat'!O67-'Fichier plat'!J67)/'Fichier plat'!H67</f>
        <v>130</v>
      </c>
      <c r="L67" s="15">
        <f ca="1">'Fichier plat'!P67-'Fichier plat'!K67</f>
        <v>27144</v>
      </c>
      <c r="M67">
        <f ca="1">('Fichier plat'!P67-'Fichier plat'!K67)/'Fichier plat'!I67</f>
        <v>137.09090909090909</v>
      </c>
    </row>
    <row r="68" spans="2:13" x14ac:dyDescent="0.25">
      <c r="B68">
        <f ca="1">'Fichier plat'!K49-'Fichier plat'!J49</f>
        <v>37440</v>
      </c>
      <c r="J68" s="15">
        <f ca="1">'Fichier plat'!O68-'Fichier plat'!J68</f>
        <v>197100</v>
      </c>
      <c r="K68">
        <f ca="1">('Fichier plat'!O68-'Fichier plat'!J68)/'Fichier plat'!H68</f>
        <v>270</v>
      </c>
      <c r="L68" s="15">
        <f ca="1">'Fichier plat'!P68-'Fichier plat'!K68</f>
        <v>242433</v>
      </c>
      <c r="M68">
        <f ca="1">('Fichier plat'!P68-'Fichier plat'!K68)/'Fichier plat'!I68</f>
        <v>301.90909090909093</v>
      </c>
    </row>
    <row r="69" spans="2:13" x14ac:dyDescent="0.25">
      <c r="B69">
        <f ca="1">'Fichier plat'!K50-'Fichier plat'!J50</f>
        <v>28350</v>
      </c>
      <c r="J69" s="15">
        <f ca="1">'Fichier plat'!O69-'Fichier plat'!J69</f>
        <v>554800</v>
      </c>
      <c r="K69">
        <f ca="1">('Fichier plat'!O69-'Fichier plat'!J69)/'Fichier plat'!H69</f>
        <v>380</v>
      </c>
      <c r="L69" s="15">
        <f ca="1">'Fichier plat'!P69-'Fichier plat'!K69</f>
        <v>593636</v>
      </c>
      <c r="M69">
        <f ca="1">('Fichier plat'!P69-'Fichier plat'!K69)/'Fichier plat'!I69</f>
        <v>369.63636363636363</v>
      </c>
    </row>
    <row r="70" spans="2:13" x14ac:dyDescent="0.25">
      <c r="B70">
        <f ca="1">'Fichier plat'!K51-'Fichier plat'!J51</f>
        <v>29160</v>
      </c>
      <c r="J70" s="15">
        <f ca="1">'Fichier plat'!O70-'Fichier plat'!J70</f>
        <v>69350</v>
      </c>
      <c r="K70">
        <f ca="1">('Fichier plat'!O70-'Fichier plat'!J70)/'Fichier plat'!H70</f>
        <v>190</v>
      </c>
      <c r="L70" s="15">
        <f ca="1">'Fichier plat'!P70-'Fichier plat'!K70</f>
        <v>76285</v>
      </c>
      <c r="M70">
        <f ca="1">('Fichier plat'!P70-'Fichier plat'!K70)/'Fichier plat'!I70</f>
        <v>190</v>
      </c>
    </row>
    <row r="71" spans="2:13" x14ac:dyDescent="0.25">
      <c r="B71">
        <f ca="1">'Fichier plat'!K52-'Fichier plat'!J52</f>
        <v>492750</v>
      </c>
      <c r="J71" s="15">
        <f ca="1">'Fichier plat'!O71-'Fichier plat'!J71</f>
        <v>23400</v>
      </c>
      <c r="K71">
        <f ca="1">('Fichier plat'!O71-'Fichier plat'!J71)/'Fichier plat'!H71</f>
        <v>130</v>
      </c>
      <c r="L71" s="15">
        <f ca="1">'Fichier plat'!P71-'Fichier plat'!K71</f>
        <v>31590</v>
      </c>
      <c r="M71">
        <f ca="1">('Fichier plat'!P71-'Fichier plat'!K71)/'Fichier plat'!I71</f>
        <v>159.54545454545453</v>
      </c>
    </row>
    <row r="72" spans="2:13" x14ac:dyDescent="0.25">
      <c r="B72">
        <f ca="1">'Fichier plat'!K53-'Fichier plat'!J53</f>
        <v>26730</v>
      </c>
      <c r="J72" s="15"/>
    </row>
    <row r="73" spans="2:13" x14ac:dyDescent="0.25">
      <c r="B73">
        <f ca="1">'Fichier plat'!K54-'Fichier plat'!J54</f>
        <v>97090</v>
      </c>
      <c r="J73" s="15"/>
    </row>
    <row r="74" spans="2:13" x14ac:dyDescent="0.25">
      <c r="B74">
        <f ca="1">'Fichier plat'!K55-'Fichier plat'!J55</f>
        <v>2219200</v>
      </c>
      <c r="J74" s="15"/>
    </row>
    <row r="75" spans="2:13" x14ac:dyDescent="0.25">
      <c r="B75">
        <f ca="1">'Fichier plat'!K56-'Fichier plat'!J56</f>
        <v>512460</v>
      </c>
      <c r="J75" s="15"/>
    </row>
    <row r="76" spans="2:13" x14ac:dyDescent="0.25">
      <c r="B76">
        <f ca="1">'Fichier plat'!K57-'Fichier plat'!J57</f>
        <v>124830</v>
      </c>
      <c r="J76" s="15"/>
    </row>
    <row r="77" spans="2:13" x14ac:dyDescent="0.25">
      <c r="B77">
        <f ca="1">'Fichier plat'!K58-'Fichier plat'!J58</f>
        <v>394200</v>
      </c>
      <c r="J77" s="15"/>
    </row>
    <row r="78" spans="2:13" x14ac:dyDescent="0.25">
      <c r="B78">
        <f ca="1">'Fichier plat'!K59-'Fichier plat'!J59</f>
        <v>159505</v>
      </c>
      <c r="J78" s="15"/>
    </row>
    <row r="79" spans="2:13" x14ac:dyDescent="0.25">
      <c r="B79">
        <f ca="1">'Fichier plat'!K60-'Fichier plat'!J60</f>
        <v>214985</v>
      </c>
      <c r="J79" s="15"/>
    </row>
    <row r="80" spans="2:13" x14ac:dyDescent="0.25">
      <c r="B80">
        <f ca="1">'Fichier plat'!K61-'Fichier plat'!J61</f>
        <v>1276040</v>
      </c>
      <c r="J80" s="15"/>
    </row>
    <row r="81" spans="2:10" x14ac:dyDescent="0.25">
      <c r="B81">
        <f ca="1">'Fichier plat'!K62-'Fichier plat'!J62</f>
        <v>86580</v>
      </c>
      <c r="J81" s="15"/>
    </row>
    <row r="82" spans="2:10" x14ac:dyDescent="0.25">
      <c r="B82">
        <f ca="1">'Fichier plat'!K63-'Fichier plat'!J63</f>
        <v>214985</v>
      </c>
      <c r="J82" s="15"/>
    </row>
    <row r="83" spans="2:10" x14ac:dyDescent="0.25">
      <c r="B83">
        <f ca="1">'Fichier plat'!K64-'Fichier plat'!J64</f>
        <v>776720</v>
      </c>
      <c r="J83" s="15"/>
    </row>
    <row r="84" spans="2:10" x14ac:dyDescent="0.25">
      <c r="B84">
        <f ca="1">'Fichier plat'!K65-'Fichier plat'!J65</f>
        <v>1941800</v>
      </c>
      <c r="J84" s="15"/>
    </row>
    <row r="85" spans="2:10" x14ac:dyDescent="0.25">
      <c r="B85">
        <f ca="1">'Fichier plat'!K66-'Fichier plat'!J66</f>
        <v>37440</v>
      </c>
      <c r="J85" s="15"/>
    </row>
    <row r="86" spans="2:10" x14ac:dyDescent="0.25">
      <c r="B86">
        <f ca="1">'Fichier plat'!K67-'Fichier plat'!J67</f>
        <v>37440</v>
      </c>
      <c r="J86" s="15"/>
    </row>
    <row r="87" spans="2:10" x14ac:dyDescent="0.25">
      <c r="B87">
        <f ca="1">'Fichier plat'!K68-'Fichier plat'!J68</f>
        <v>453330</v>
      </c>
      <c r="J87" s="15"/>
    </row>
    <row r="88" spans="2:10" x14ac:dyDescent="0.25">
      <c r="B88">
        <f ca="1">'Fichier plat'!K69-'Fichier plat'!J69</f>
        <v>388360</v>
      </c>
      <c r="J88" s="15"/>
    </row>
    <row r="89" spans="2:10" x14ac:dyDescent="0.25">
      <c r="B89">
        <f ca="1">'Fichier plat'!K70-'Fichier plat'!J70</f>
        <v>69350</v>
      </c>
      <c r="J89" s="15"/>
    </row>
    <row r="90" spans="2:10" x14ac:dyDescent="0.25">
      <c r="B90">
        <f ca="1">'Fichier plat'!K71-'Fichier plat'!J71</f>
        <v>81900</v>
      </c>
      <c r="J90" s="15"/>
    </row>
    <row r="91" spans="2:10" x14ac:dyDescent="0.25">
      <c r="J91" s="15"/>
    </row>
    <row r="92" spans="2:10" x14ac:dyDescent="0.25">
      <c r="J92" s="15"/>
    </row>
    <row r="93" spans="2:10" x14ac:dyDescent="0.25">
      <c r="J93" s="15"/>
    </row>
    <row r="94" spans="2:10" x14ac:dyDescent="0.25">
      <c r="J94" s="15"/>
    </row>
    <row r="95" spans="2:10" x14ac:dyDescent="0.25">
      <c r="J95" s="15"/>
    </row>
    <row r="96" spans="2:10" x14ac:dyDescent="0.25">
      <c r="J96" s="15"/>
    </row>
    <row r="97" spans="10:10" x14ac:dyDescent="0.25">
      <c r="J97" s="15"/>
    </row>
    <row r="98" spans="10:10" x14ac:dyDescent="0.25">
      <c r="J98" s="15"/>
    </row>
    <row r="99" spans="10:10" x14ac:dyDescent="0.25">
      <c r="J99" s="15"/>
    </row>
    <row r="100" spans="10:10" x14ac:dyDescent="0.25">
      <c r="J100" s="15"/>
    </row>
    <row r="101" spans="10:10" x14ac:dyDescent="0.25">
      <c r="J101" s="15"/>
    </row>
    <row r="102" spans="10:10" x14ac:dyDescent="0.25">
      <c r="J102" s="15"/>
    </row>
    <row r="103" spans="10:10" x14ac:dyDescent="0.25">
      <c r="J103" s="15"/>
    </row>
    <row r="104" spans="10:10" x14ac:dyDescent="0.25">
      <c r="J104" s="15"/>
    </row>
    <row r="105" spans="10:10" x14ac:dyDescent="0.25">
      <c r="J105" s="15"/>
    </row>
    <row r="106" spans="10:10" x14ac:dyDescent="0.25">
      <c r="J106" s="15"/>
    </row>
    <row r="107" spans="10:10" x14ac:dyDescent="0.25">
      <c r="J107" s="15"/>
    </row>
    <row r="108" spans="10:10" x14ac:dyDescent="0.25">
      <c r="J108" s="15"/>
    </row>
    <row r="109" spans="10:10" x14ac:dyDescent="0.25">
      <c r="J109" s="15"/>
    </row>
    <row r="110" spans="10:10" x14ac:dyDescent="0.25">
      <c r="J110" s="15"/>
    </row>
    <row r="111" spans="10:10" x14ac:dyDescent="0.25">
      <c r="J111" s="15"/>
    </row>
    <row r="112" spans="10:10" x14ac:dyDescent="0.25">
      <c r="J112" s="15"/>
    </row>
    <row r="113" spans="10:10" x14ac:dyDescent="0.25">
      <c r="J113" s="15"/>
    </row>
    <row r="114" spans="10:10" x14ac:dyDescent="0.25">
      <c r="J114" s="15"/>
    </row>
    <row r="115" spans="10:10" x14ac:dyDescent="0.25">
      <c r="J115" s="15"/>
    </row>
    <row r="116" spans="10:10" x14ac:dyDescent="0.25">
      <c r="J116" s="15"/>
    </row>
    <row r="117" spans="10:10" x14ac:dyDescent="0.25">
      <c r="J117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zoomScale="130" zoomScaleNormal="130" workbookViewId="0">
      <selection activeCell="E31" sqref="E31"/>
    </sheetView>
  </sheetViews>
  <sheetFormatPr baseColWidth="10" defaultRowHeight="15" x14ac:dyDescent="0.25"/>
  <cols>
    <col min="1" max="1" width="3.140625" customWidth="1"/>
    <col min="2" max="2" width="29.5703125" bestFit="1" customWidth="1"/>
    <col min="3" max="3" width="25.42578125" customWidth="1"/>
    <col min="5" max="5" width="29.5703125" bestFit="1" customWidth="1"/>
    <col min="6" max="6" width="21.85546875" bestFit="1" customWidth="1"/>
    <col min="7" max="7" width="13.140625" bestFit="1" customWidth="1"/>
    <col min="8" max="8" width="14.5703125" bestFit="1" customWidth="1"/>
    <col min="9" max="9" width="15.5703125" bestFit="1" customWidth="1"/>
  </cols>
  <sheetData>
    <row r="2" spans="7:9" x14ac:dyDescent="0.25">
      <c r="G2" s="15"/>
      <c r="H2" s="16"/>
      <c r="I2" s="16"/>
    </row>
    <row r="29" spans="2:3" x14ac:dyDescent="0.25">
      <c r="B29" s="17" t="s">
        <v>54</v>
      </c>
      <c r="C29" s="18">
        <f ca="1">AVERAGE(Alimentation!B21:B90)/SUM(Alimentation!B21:B90)</f>
        <v>1.4285714285714285E-2</v>
      </c>
    </row>
    <row r="30" spans="2:3" x14ac:dyDescent="0.25">
      <c r="B30" s="17" t="s">
        <v>53</v>
      </c>
      <c r="C30" s="19">
        <f ca="1">AVERAGE('Fichier plat'!V2:V71)</f>
        <v>40.071428571428569</v>
      </c>
    </row>
    <row r="31" spans="2:3" x14ac:dyDescent="0.25">
      <c r="B31" s="17" t="s">
        <v>55</v>
      </c>
      <c r="C31" s="20">
        <f ca="1">SUM('Fichier plat'!N2:N71)</f>
        <v>14688011</v>
      </c>
    </row>
    <row r="32" spans="2:3" x14ac:dyDescent="0.25">
      <c r="B32" s="17" t="s">
        <v>56</v>
      </c>
      <c r="C32" s="20">
        <f ca="1">SUM('Fichier plat'!P2:P71)</f>
        <v>161568121</v>
      </c>
    </row>
  </sheetData>
  <conditionalFormatting sqref="C29">
    <cfRule type="colorScale" priority="4">
      <colorScale>
        <cfvo type="num" val="0"/>
        <cfvo type="num" val="0.05"/>
        <cfvo type="num" val="0.1"/>
        <color rgb="FF00B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">
      <colorScale>
        <cfvo type="num" val="0"/>
        <cfvo type="percentile" val="50"/>
        <cfvo type="num" val="100"/>
        <color rgb="FF00B050"/>
        <color rgb="FFFFFF00"/>
        <color rgb="FFFF0000"/>
      </colorScale>
    </cfRule>
  </conditionalFormatting>
  <conditionalFormatting sqref="C31">
    <cfRule type="colorScale" priority="2">
      <colorScale>
        <cfvo type="num" val="15000000"/>
        <cfvo type="num" val="15500000"/>
        <cfvo type="num" val="16000000"/>
        <color rgb="FFFF0000"/>
        <color rgb="FFFFFF00"/>
        <color rgb="FF00B050"/>
      </colorScale>
    </cfRule>
  </conditionalFormatting>
  <conditionalFormatting sqref="C32">
    <cfRule type="colorScale" priority="1">
      <colorScale>
        <cfvo type="num" val="160000000"/>
        <cfvo type="num" val="165000000"/>
        <cfvo type="num" val="175000000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 plat</vt:lpstr>
      <vt:lpstr>Alimentation</vt:lpstr>
      <vt:lpstr>TdB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HUBERT</dc:creator>
  <cp:lastModifiedBy>Rio Tinto User</cp:lastModifiedBy>
  <dcterms:created xsi:type="dcterms:W3CDTF">2010-10-27T19:59:12Z</dcterms:created>
  <dcterms:modified xsi:type="dcterms:W3CDTF">2013-01-22T15:17:18Z</dcterms:modified>
</cp:coreProperties>
</file>