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defaultThemeVersion="124226"/>
  <xr:revisionPtr revIDLastSave="12" documentId="8_{CD3F7DA8-6F09-40E9-9524-D7F184E46546}" xr6:coauthVersionLast="47" xr6:coauthVersionMax="47" xr10:uidLastSave="{336A907B-2AA9-489A-931D-8CB4D52F435D}"/>
  <bookViews>
    <workbookView xWindow="28680" yWindow="-120" windowWidth="29040" windowHeight="17520" tabRatio="741" activeTab="2" xr2:uid="{00000000-000D-0000-FFFF-FFFF00000000}"/>
  </bookViews>
  <sheets>
    <sheet name="Front Page" sheetId="4" r:id="rId1"/>
    <sheet name="Real Time signals" sheetId="13" r:id="rId2"/>
    <sheet name="Well" sheetId="15" r:id="rId3"/>
    <sheet name="Survey" sheetId="5" r:id="rId4"/>
    <sheet name="Tubular" sheetId="6" r:id="rId5"/>
    <sheet name="WellboreGeometry" sheetId="7" r:id="rId6"/>
    <sheet name="Rig Data" sheetId="8" r:id="rId7"/>
    <sheet name="Formation" sheetId="9" r:id="rId8"/>
    <sheet name="Pressure profile" sheetId="10" r:id="rId9"/>
    <sheet name="Temperature profile" sheetId="11" r:id="rId10"/>
    <sheet name="Fluids" sheetId="12" r:id="rId11"/>
    <sheet name="Geological layers" sheetId="14" r:id="rId12"/>
    <sheet name="wellSim hiDRILL Rig Data" sheetId="17" r:id="rId13"/>
    <sheet name="wellSim hiDRILL Formation" sheetId="18" r:id="rId14"/>
    <sheet name="Sheet1" sheetId="3" state="hidden" r:id="rId15"/>
    <sheet name="INFO Sheet - hide or delete" sheetId="2" state="hidden" r:id="rId16"/>
    <sheet name="METADATA" sheetId="1" state="hidden" r:id="rId17"/>
  </sheets>
  <definedNames>
    <definedName name="_Ref262817692" localSheetId="7">Formation!#REF!</definedName>
    <definedName name="_Ref262817692" localSheetId="13">'wellSim hiDRILL Formation'!#REF!</definedName>
    <definedName name="_Ref262826297" localSheetId="7">Formation!#REF!</definedName>
    <definedName name="_Ref262826297" localSheetId="13">'wellSim hiDRILL Formation'!#REF!</definedName>
    <definedName name="_Toc301186781" localSheetId="11">'Geological layers'!#REF!</definedName>
    <definedName name="ActionDescription">METADATA!$A$44</definedName>
    <definedName name="ActionNo">METADATA!$A$40</definedName>
    <definedName name="ActionType">METADATA!$A$42</definedName>
    <definedName name="Alias">METADATA!$A$12</definedName>
    <definedName name="ApproveBy">METADATA!$A$26</definedName>
    <definedName name="ApproveDate">METADATA!$A$24</definedName>
    <definedName name="ChangeNote">METADATA!$A$36</definedName>
    <definedName name="CopyTo">METADATA!$A$28</definedName>
    <definedName name="CreateBy">METADATA!$A$18</definedName>
    <definedName name="CreateDate">METADATA!$A$16</definedName>
    <definedName name="DocName">METADATA!$A$8</definedName>
    <definedName name="DocNo">METADATA!$A$6</definedName>
    <definedName name="DocType">METADATA!$A$14</definedName>
    <definedName name="EditDate">METADATA!$A$30</definedName>
    <definedName name="ExpireDate">METADATA!$A$38</definedName>
    <definedName name="_xlnm.Print_Area" localSheetId="10">Fluids!$A$1:$P$48</definedName>
    <definedName name="_xlnm.Print_Area" localSheetId="7">Formation!$A$1:$E$29</definedName>
    <definedName name="_xlnm.Print_Area" localSheetId="0">'Front Page'!$A$1:$L$47</definedName>
    <definedName name="_xlnm.Print_Area" localSheetId="11">'Geological layers'!$A$1:$A$35</definedName>
    <definedName name="_xlnm.Print_Area" localSheetId="15">'INFO Sheet - hide or delete'!$C$2:$N$59</definedName>
    <definedName name="_xlnm.Print_Area" localSheetId="8">'Pressure profile'!$A$1:$D$39</definedName>
    <definedName name="_xlnm.Print_Area" localSheetId="1">'Real Time signals'!$A$1:$I$42</definedName>
    <definedName name="_xlnm.Print_Area" localSheetId="6">'Rig Data'!$A$1:$E$4</definedName>
    <definedName name="_xlnm.Print_Area" localSheetId="3">Survey!$B$1:$H$42</definedName>
    <definedName name="_xlnm.Print_Area" localSheetId="9">'Temperature profile'!$A$1:$G$33</definedName>
    <definedName name="_xlnm.Print_Area" localSheetId="4">Tubular!$A$1:$N$67</definedName>
    <definedName name="_xlnm.Print_Area" localSheetId="5">WellboreGeometry!$A$1:$I$25</definedName>
    <definedName name="_xlnm.Print_Area" localSheetId="13">'wellSim hiDRILL Formation'!$A$1:$M$34</definedName>
    <definedName name="_xlnm.Print_Area" localSheetId="12">'wellSim hiDRILL Rig Data'!$A$1:$E$35</definedName>
    <definedName name="Product">METADATA!$A$34</definedName>
    <definedName name="ReviewBy">METADATA!$A$22</definedName>
    <definedName name="ReviewDate">METADATA!$A$20</definedName>
    <definedName name="Version">METADATA!$A$10</definedName>
    <definedName name="Workspace">METADATA!$A$32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7" i="4" l="1"/>
  <c r="E25" i="2"/>
  <c r="F17" i="2"/>
  <c r="I9" i="2"/>
  <c r="G9" i="2"/>
  <c r="E9" i="2"/>
  <c r="I8" i="2"/>
  <c r="G8" i="2"/>
  <c r="E8" i="2"/>
  <c r="E6" i="2"/>
  <c r="E5" i="2"/>
  <c r="E4" i="2"/>
  <c r="I3" i="2"/>
  <c r="E3" i="2"/>
  <c r="F14" i="17"/>
  <c r="F13" i="17"/>
  <c r="F12" i="17"/>
  <c r="F11" i="17"/>
  <c r="F10" i="17"/>
  <c r="L18" i="12"/>
  <c r="M18" i="12" s="1"/>
  <c r="L17" i="12"/>
  <c r="M17" i="12" s="1"/>
  <c r="M16" i="12"/>
  <c r="L16" i="12"/>
  <c r="M15" i="12"/>
  <c r="L15" i="12"/>
  <c r="M14" i="12"/>
  <c r="L14" i="12"/>
  <c r="M13" i="12"/>
  <c r="L13" i="12"/>
  <c r="M12" i="12"/>
  <c r="L12" i="12"/>
  <c r="M11" i="12"/>
  <c r="L11" i="12"/>
  <c r="M10" i="12"/>
  <c r="L10" i="12"/>
  <c r="M9" i="12"/>
  <c r="L9" i="12"/>
  <c r="M8" i="12"/>
  <c r="L8" i="12"/>
  <c r="M7" i="12"/>
  <c r="L7" i="12"/>
  <c r="M6" i="12"/>
  <c r="L6" i="12"/>
  <c r="M4" i="12"/>
  <c r="L4" i="12"/>
  <c r="E47" i="4"/>
  <c r="C47" i="4"/>
  <c r="G46" i="4"/>
  <c r="E46" i="4"/>
  <c r="C46" i="4"/>
  <c r="C44" i="4"/>
  <c r="C43" i="4"/>
  <c r="C42" i="4"/>
  <c r="G41" i="4"/>
  <c r="C41" i="4"/>
  <c r="F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00000000-0006-0000-0100-000001000000}">
      <text>
        <r>
          <rPr>
            <b/>
            <sz val="9"/>
            <rFont val="Tahoma"/>
            <family val="2"/>
          </rPr>
          <t>Author:</t>
        </r>
        <r>
          <rPr>
            <sz val="9"/>
            <rFont val="Tahoma"/>
            <family val="2"/>
          </rPr>
          <t xml:space="preserve">
Not used for Intellectus hiDRILL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5" authorId="0" shapeId="0" xr:uid="{00000000-0006-0000-0400-000001000000}">
      <text>
        <r>
          <rPr>
            <b/>
            <sz val="9"/>
            <rFont val="Tahoma"/>
            <family val="2"/>
            <charset val="1"/>
          </rPr>
          <t>Author:</t>
        </r>
        <r>
          <rPr>
            <sz val="9"/>
            <rFont val="Tahoma"/>
            <family val="2"/>
            <charset val="1"/>
          </rPr>
          <t xml:space="preserve">
Added this column.. They are both in eDrilling and Intellectus</t>
        </r>
      </text>
    </comment>
    <comment ref="G15" authorId="0" shapeId="0" xr:uid="{00000000-0006-0000-0400-000002000000}">
      <text>
        <r>
          <rPr>
            <b/>
            <sz val="9"/>
            <rFont val="Calibri"/>
            <family val="2"/>
          </rPr>
          <t>Tool joint ID for more accurate pressure loss calculations</t>
        </r>
      </text>
    </comment>
    <comment ref="H15" authorId="0" shapeId="0" xr:uid="{00000000-0006-0000-0400-000003000000}">
      <text>
        <r>
          <rPr>
            <b/>
            <sz val="9"/>
            <rFont val="Calibri"/>
            <family val="2"/>
          </rPr>
          <t>Tool joint OD for more accurate pressure loss calculations</t>
        </r>
      </text>
    </comment>
    <comment ref="I15" authorId="0" shapeId="0" xr:uid="{00000000-0006-0000-0400-000004000000}">
      <text>
        <r>
          <rPr>
            <b/>
            <sz val="9"/>
            <rFont val="Calibri"/>
            <family val="2"/>
          </rPr>
          <t>Tool joint OD for more accurate pressure loss calculations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9" authorId="0" shapeId="0" xr:uid="{00000000-0006-0000-0500-000001000000}">
      <text>
        <r>
          <rPr>
            <b/>
            <sz val="9"/>
            <rFont val="Calibri"/>
            <family val="2"/>
          </rPr>
          <t>Riser, casing, liner, open hole, etc</t>
        </r>
      </text>
    </comment>
    <comment ref="G9" authorId="0" shapeId="0" xr:uid="{00000000-0006-0000-0500-000002000000}">
      <text>
        <r>
          <rPr>
            <b/>
            <sz val="9"/>
            <rFont val="Calibri"/>
            <family val="2"/>
          </rPr>
          <t>For visualization purpose</t>
        </r>
      </text>
    </comment>
    <comment ref="H9" authorId="0" shapeId="0" xr:uid="{00000000-0006-0000-0500-000003000000}">
      <text>
        <r>
          <rPr>
            <b/>
            <sz val="9"/>
            <rFont val="Calibri"/>
            <family val="2"/>
          </rPr>
          <t>Hole diameter outside casing. For more accurate heat calculations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700-000001000000}">
      <text>
        <r>
          <rPr>
            <b/>
            <sz val="9"/>
            <rFont val="Tahoma"/>
            <family val="2"/>
          </rPr>
          <t>Top vertical depth with reference to RKB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C00-000001000000}">
      <text>
        <r>
          <rPr>
            <b/>
            <sz val="9"/>
            <rFont val="Tahoma"/>
            <family val="2"/>
          </rPr>
          <t>Maximum torque</t>
        </r>
      </text>
    </comment>
    <comment ref="A23" authorId="0" shapeId="0" xr:uid="{00000000-0006-0000-0C00-000002000000}">
      <text>
        <r>
          <rPr>
            <b/>
            <sz val="9"/>
            <rFont val="Tahoma"/>
            <family val="2"/>
          </rPr>
          <t>Out of degasser</t>
        </r>
      </text>
    </comment>
    <comment ref="B32" authorId="0" shapeId="0" xr:uid="{00000000-0006-0000-0C00-000003000000}">
      <text>
        <r>
          <rPr>
            <b/>
            <sz val="9"/>
            <rFont val="Tahoma"/>
            <family val="2"/>
          </rPr>
          <t>To which of the above line does the sensor belong</t>
        </r>
      </text>
    </comment>
    <comment ref="D32" authorId="0" shapeId="0" xr:uid="{00000000-0006-0000-0C00-000004000000}">
      <text>
        <r>
          <rPr>
            <b/>
            <sz val="9"/>
            <rFont val="Tahoma"/>
            <family val="2"/>
          </rPr>
          <t>Vertical position with reference to RKB</t>
        </r>
      </text>
    </comment>
    <comment ref="A33" authorId="0" shapeId="0" xr:uid="{00000000-0006-0000-0C00-000005000000}">
      <text>
        <r>
          <rPr>
            <b/>
            <sz val="9"/>
            <rFont val="Tahoma"/>
            <family val="2"/>
          </rPr>
          <t>Pressure (P), temperature (T), both (PT)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9" authorId="0" shapeId="0" xr:uid="{00000000-0006-0000-0D00-000001000000}">
      <text>
        <r>
          <rPr>
            <b/>
            <sz val="9"/>
            <rFont val="Tahoma"/>
            <family val="2"/>
          </rPr>
          <t>Top vertical depth with reference to RKB</t>
        </r>
      </text>
    </comment>
    <comment ref="K9" authorId="0" shapeId="0" xr:uid="{00000000-0006-0000-0D00-000002000000}">
      <text>
        <r>
          <rPr>
            <b/>
            <sz val="9"/>
            <rFont val="Tahoma"/>
            <family val="2"/>
          </rPr>
          <t>Author:</t>
        </r>
        <r>
          <rPr>
            <sz val="9"/>
            <rFont val="Tahoma"/>
            <family val="2"/>
          </rPr>
          <t xml:space="preserve">
Used in Intellectus hiDRILL</t>
        </r>
      </text>
    </comment>
  </commentList>
</comments>
</file>

<file path=xl/sharedStrings.xml><?xml version="1.0" encoding="utf-8"?>
<sst xmlns="http://schemas.openxmlformats.org/spreadsheetml/2006/main" count="696" uniqueCount="411">
  <si>
    <t xml:space="preserve">HIDE THIS FIELD OR MOVE TO OTHER SHEET. </t>
  </si>
  <si>
    <t>It contains metadata in named cells, which are updated automatically from Highstage if the workbook is opened with the EDIT button</t>
  </si>
  <si>
    <t>DocNo:</t>
  </si>
  <si>
    <t>DocName:</t>
  </si>
  <si>
    <t>Version</t>
  </si>
  <si>
    <t>Alias</t>
  </si>
  <si>
    <t>CreateBy:</t>
  </si>
  <si>
    <t>ReviewDate:</t>
  </si>
  <si>
    <t>ReviewBy:</t>
  </si>
  <si>
    <t>ApproveDate:</t>
  </si>
  <si>
    <t>ApproveBy:</t>
  </si>
  <si>
    <t>CreateDate:</t>
  </si>
  <si>
    <t>CopyTo:</t>
  </si>
  <si>
    <t>DocType</t>
  </si>
  <si>
    <t>Product:</t>
  </si>
  <si>
    <t>Workspace:</t>
  </si>
  <si>
    <t>EditDate:</t>
  </si>
  <si>
    <t>ChangeNote:</t>
  </si>
  <si>
    <t>ExpireDate:</t>
  </si>
  <si>
    <t>ActionNo:</t>
  </si>
  <si>
    <t>ActionType:</t>
  </si>
  <si>
    <t>ActionDescription:</t>
  </si>
  <si>
    <t>These cells can be referred from anywhere in the document. Example: '=CreateDate'</t>
  </si>
  <si>
    <t>NOTE:</t>
  </si>
  <si>
    <t xml:space="preserve">This Excel document </t>
  </si>
  <si>
    <t>contains metadata in</t>
  </si>
  <si>
    <t xml:space="preserve">named cells, in a hidden </t>
  </si>
  <si>
    <t>updated automatically from</t>
  </si>
  <si>
    <t>Highstage if the workbook</t>
  </si>
  <si>
    <t>is opened with the EDIT</t>
  </si>
  <si>
    <t>button</t>
  </si>
  <si>
    <t>These cells can be referred</t>
  </si>
  <si>
    <t xml:space="preserve">from anywhere in the </t>
  </si>
  <si>
    <t xml:space="preserve">document. Example: </t>
  </si>
  <si>
    <t>The available meta-data are:</t>
  </si>
  <si>
    <t>DocNo</t>
  </si>
  <si>
    <t>DocName</t>
  </si>
  <si>
    <t>CreateDate</t>
  </si>
  <si>
    <t>CreateBy</t>
  </si>
  <si>
    <t>ReviewDate</t>
  </si>
  <si>
    <t>ReviewBy</t>
  </si>
  <si>
    <t>ApproveDate</t>
  </si>
  <si>
    <t>ApproveBy</t>
  </si>
  <si>
    <t>CopyTo</t>
  </si>
  <si>
    <t>EditDate</t>
  </si>
  <si>
    <t>Workspace</t>
  </si>
  <si>
    <t>Product</t>
  </si>
  <si>
    <t>ChangeNote</t>
  </si>
  <si>
    <t>ExpireDate</t>
  </si>
  <si>
    <t>ActionNo</t>
  </si>
  <si>
    <t>ActionType</t>
  </si>
  <si>
    <t>ActionDescription</t>
  </si>
  <si>
    <t>Doc number</t>
  </si>
  <si>
    <t>Version:</t>
  </si>
  <si>
    <t>Doc name</t>
  </si>
  <si>
    <t>Project number</t>
  </si>
  <si>
    <t>Project name</t>
  </si>
  <si>
    <t>Author</t>
  </si>
  <si>
    <t>Reviewed</t>
  </si>
  <si>
    <t>Approved</t>
  </si>
  <si>
    <t xml:space="preserve">Date: </t>
  </si>
  <si>
    <t>worksheet (METADATA). These are</t>
  </si>
  <si>
    <r>
      <rPr>
        <b/>
        <sz val="11"/>
        <rFont val="Calibri"/>
        <family val="2"/>
        <scheme val="minor"/>
      </rPr>
      <t xml:space="preserve">NOTE: </t>
    </r>
    <r>
      <rPr>
        <sz val="11"/>
        <rFont val="Calibri"/>
        <family val="2"/>
        <scheme val="minor"/>
      </rPr>
      <t>Example document info block. Can be copied to other sheets</t>
    </r>
  </si>
  <si>
    <t>=CreateDate'</t>
  </si>
  <si>
    <t xml:space="preserve"> </t>
  </si>
  <si>
    <t>PRODUCTS</t>
  </si>
  <si>
    <t>PRO</t>
  </si>
  <si>
    <t>Content:</t>
  </si>
  <si>
    <t>Survey Data</t>
  </si>
  <si>
    <t>Drillstring and BHA</t>
  </si>
  <si>
    <t>Wellbore Geometry</t>
  </si>
  <si>
    <t>Rig data</t>
  </si>
  <si>
    <t>Formation data</t>
  </si>
  <si>
    <t>Pressure profile</t>
  </si>
  <si>
    <t>Temperature profile</t>
  </si>
  <si>
    <t>Fluid data</t>
  </si>
  <si>
    <t>Real time signals</t>
  </si>
  <si>
    <t>Geological layers (3D viz only)</t>
  </si>
  <si>
    <t>Measured Depth</t>
  </si>
  <si>
    <t>Inclination</t>
  </si>
  <si>
    <t>Azimuth</t>
  </si>
  <si>
    <t>TVD</t>
  </si>
  <si>
    <t>Northing</t>
  </si>
  <si>
    <t>Easting</t>
  </si>
  <si>
    <t>(m)</t>
  </si>
  <si>
    <t>Element</t>
  </si>
  <si>
    <t>Length</t>
  </si>
  <si>
    <t>OD</t>
  </si>
  <si>
    <t>ID</t>
  </si>
  <si>
    <t>MAX OD</t>
  </si>
  <si>
    <t>TJ ID</t>
  </si>
  <si>
    <t>TJ OD</t>
  </si>
  <si>
    <t>TJ Length</t>
  </si>
  <si>
    <t>Weight per m</t>
  </si>
  <si>
    <t>Description</t>
  </si>
  <si>
    <t>(in)</t>
  </si>
  <si>
    <t>(kg/m)</t>
  </si>
  <si>
    <t>Bit to sensor distance (m)</t>
  </si>
  <si>
    <t>Riser</t>
  </si>
  <si>
    <t>Casing/Liner</t>
  </si>
  <si>
    <t xml:space="preserve">Hanger depth </t>
  </si>
  <si>
    <t>Setting depth</t>
  </si>
  <si>
    <t>Top of cement</t>
  </si>
  <si>
    <t>Has casing shoe?</t>
  </si>
  <si>
    <t xml:space="preserve">Hole diam </t>
  </si>
  <si>
    <t>(y/n)</t>
  </si>
  <si>
    <t>RKB to Sea Surface (m):</t>
  </si>
  <si>
    <t>Rig name</t>
  </si>
  <si>
    <t>Rig type</t>
  </si>
  <si>
    <t>Weight on block</t>
  </si>
  <si>
    <t>Number of block lines</t>
  </si>
  <si>
    <t>(kg)</t>
  </si>
  <si>
    <t xml:space="preserve">TVD Top </t>
  </si>
  <si>
    <t>MD</t>
  </si>
  <si>
    <t>Formation name</t>
  </si>
  <si>
    <t>Vertical temperature gradient</t>
  </si>
  <si>
    <t>Density</t>
  </si>
  <si>
    <t>Rock type</t>
  </si>
  <si>
    <t>Thermal Conductivity</t>
  </si>
  <si>
    <t>Productivity index</t>
  </si>
  <si>
    <t>Permeability</t>
  </si>
  <si>
    <t>Porosity</t>
  </si>
  <si>
    <t>(text)</t>
  </si>
  <si>
    <t>(SG)</t>
  </si>
  <si>
    <t>W/Km</t>
  </si>
  <si>
    <t>millidarcy</t>
  </si>
  <si>
    <t>%</t>
  </si>
  <si>
    <t>FracPres</t>
  </si>
  <si>
    <t>PorePres</t>
  </si>
  <si>
    <t>[kg/m^3]</t>
  </si>
  <si>
    <t>StringTemp</t>
  </si>
  <si>
    <t>AnnulusTemp</t>
  </si>
  <si>
    <t>FormationTemp</t>
  </si>
  <si>
    <t>Sea bed temperature</t>
  </si>
  <si>
    <t>[m]</t>
  </si>
  <si>
    <t>PV</t>
  </si>
  <si>
    <t>YP</t>
  </si>
  <si>
    <t>(%)</t>
  </si>
  <si>
    <t>Temperature</t>
  </si>
  <si>
    <t>Timebased drilling data</t>
  </si>
  <si>
    <t>Mnemonic</t>
  </si>
  <si>
    <t>Type</t>
  </si>
  <si>
    <t>Unit</t>
  </si>
  <si>
    <t>Required</t>
  </si>
  <si>
    <t>Used for</t>
  </si>
  <si>
    <t>Update rate</t>
  </si>
  <si>
    <t>Comment</t>
  </si>
  <si>
    <t>-</t>
  </si>
  <si>
    <t>Optional</t>
  </si>
  <si>
    <t>Int</t>
  </si>
  <si>
    <t>Yes</t>
  </si>
  <si>
    <t>Model input</t>
  </si>
  <si>
    <t>Min 5 seconds</t>
  </si>
  <si>
    <t>TIME</t>
  </si>
  <si>
    <t>ACTCOD</t>
  </si>
  <si>
    <t>Activity Code</t>
  </si>
  <si>
    <t>DEPTBITM</t>
  </si>
  <si>
    <t>Depth Bit (meas)</t>
  </si>
  <si>
    <t>Double</t>
  </si>
  <si>
    <t>m</t>
  </si>
  <si>
    <t>DEPTBITV</t>
  </si>
  <si>
    <t>Depth Bit (vert)</t>
  </si>
  <si>
    <t>Plotting</t>
  </si>
  <si>
    <t>DEPTMEAS</t>
  </si>
  <si>
    <t>Depth Hole (meas)</t>
  </si>
  <si>
    <t>DEPTVERT</t>
  </si>
  <si>
    <t>Depth Hole (vert)</t>
  </si>
  <si>
    <t>BLKPOS</t>
  </si>
  <si>
    <t>Block Position</t>
  </si>
  <si>
    <t>ROPA</t>
  </si>
  <si>
    <t>Rate of Penetration (avg)</t>
  </si>
  <si>
    <t>m/s</t>
  </si>
  <si>
    <t>HKLA</t>
  </si>
  <si>
    <t>Hookload (avg)</t>
  </si>
  <si>
    <t>N</t>
  </si>
  <si>
    <t>HKLX</t>
  </si>
  <si>
    <t>Hookload (max)</t>
  </si>
  <si>
    <t>WOBA</t>
  </si>
  <si>
    <t>Weight-on-Bit (surf,avg)</t>
  </si>
  <si>
    <t>WOBX</t>
  </si>
  <si>
    <t>Weight-on-Bit (surf,max)</t>
  </si>
  <si>
    <t>TORQA</t>
  </si>
  <si>
    <t>Rotary Torque (surf,avg)</t>
  </si>
  <si>
    <t>Nm</t>
  </si>
  <si>
    <t>TORQX</t>
  </si>
  <si>
    <t>Rotary Torque (surf,max)</t>
  </si>
  <si>
    <t>RPMA</t>
  </si>
  <si>
    <t>Rotary Speed (surf,avg)</t>
  </si>
  <si>
    <t>rad/s</t>
  </si>
  <si>
    <t>SPPA</t>
  </si>
  <si>
    <t>Standpipe Pressure (avg)</t>
  </si>
  <si>
    <t>Pa</t>
  </si>
  <si>
    <t>Model input, calibration</t>
  </si>
  <si>
    <t>CHKP</t>
  </si>
  <si>
    <t>Casing (Choke) Pressure</t>
  </si>
  <si>
    <t>SPM1</t>
  </si>
  <si>
    <t>Pump Stroke Rate #1</t>
  </si>
  <si>
    <t>SPS</t>
  </si>
  <si>
    <t>SPM2</t>
  </si>
  <si>
    <t>Pump Stroke Rate #2</t>
  </si>
  <si>
    <t>SPM3</t>
  </si>
  <si>
    <t>Pump Stroke Rate #3</t>
  </si>
  <si>
    <t>TVOLACT</t>
  </si>
  <si>
    <t>Tank Volume (active)</t>
  </si>
  <si>
    <t>m3</t>
  </si>
  <si>
    <t>Preferred input, used by diagnosis model</t>
  </si>
  <si>
    <t>TVOLCACT</t>
  </si>
  <si>
    <t>Tank Volume Change (act)</t>
  </si>
  <si>
    <t>MFOP</t>
  </si>
  <si>
    <t>Mud Flow Out %</t>
  </si>
  <si>
    <t>MFOA</t>
  </si>
  <si>
    <t>Mud Flow Out (avg)</t>
  </si>
  <si>
    <t>m3/s</t>
  </si>
  <si>
    <t>MFIA</t>
  </si>
  <si>
    <t>Mud Flow In (avg)</t>
  </si>
  <si>
    <t>MDOA</t>
  </si>
  <si>
    <t>Mud Density Out (avg)</t>
  </si>
  <si>
    <t>Kg/m3</t>
  </si>
  <si>
    <t>MDIA</t>
  </si>
  <si>
    <t>Mud Density In (avg)</t>
  </si>
  <si>
    <t>MTOA</t>
  </si>
  <si>
    <t>Mud Temperature Out (avg)</t>
  </si>
  <si>
    <t>K</t>
  </si>
  <si>
    <t>MTIA</t>
  </si>
  <si>
    <t>Mud Temperature In (avg)</t>
  </si>
  <si>
    <t>STKC</t>
  </si>
  <si>
    <t>Pump Stroke Count (cum)</t>
  </si>
  <si>
    <t>GASA</t>
  </si>
  <si>
    <t>Gas (avg)</t>
  </si>
  <si>
    <t>MEASECD</t>
  </si>
  <si>
    <t>Measured ECD</t>
  </si>
  <si>
    <t>kg/m3</t>
  </si>
  <si>
    <t>Plotting, calibration</t>
  </si>
  <si>
    <t>ECD at PWD is preferred (replaceable by ECD at bit), ECD at casing shoe and total depth is optional.</t>
  </si>
  <si>
    <t>In slips/ out of slips</t>
  </si>
  <si>
    <t>Bool</t>
  </si>
  <si>
    <t>Detected by the OSM model, but can be used in case the hookload values are bad</t>
  </si>
  <si>
    <t>runSpeed</t>
  </si>
  <si>
    <t>Running speed</t>
  </si>
  <si>
    <t>Calculated by the OSM model.</t>
  </si>
  <si>
    <t>MBHPANN</t>
  </si>
  <si>
    <t>Bottom-hole annulus press</t>
  </si>
  <si>
    <t>MWOBA</t>
  </si>
  <si>
    <t>Downhole Wt-on-Bit (avg)</t>
  </si>
  <si>
    <t>MTORQA</t>
  </si>
  <si>
    <t>Downhole Torque (avg)</t>
  </si>
  <si>
    <t>MMMRPM</t>
  </si>
  <si>
    <t>Downhole Motor RPM</t>
  </si>
  <si>
    <t>Hz</t>
  </si>
  <si>
    <t>Geology layers for the eDrilling 3D Vizualization (not needed for simulation and diagnosis, 3D vizualisation only)</t>
  </si>
  <si>
    <t xml:space="preserve">eDrilling supports the "Irap classic grid (ASCII)" format from Petrel. The file should have an .gri extension(i.e filename.gri). An example of the file is shown below. </t>
  </si>
  <si>
    <t>Petrel's "Irap classic grid" header explanation</t>
  </si>
  <si>
    <t>When reading the Irap classic ASCII grid format, Petrel reads the header data to place the grid in the XY-plane. To do this Petrel only uses min. values for the X- and Y- directions, the number of nodes and increment in each direction, together with the correct rotation from the X- direction. When the grid in the XY- plane is made, the Z- values for each node is read, starting with the node in the lower left corner(node 0,0), and is read row by row(J- direction first). The header consists of three lines:
1. First line: A number(code) not used by Petrel, Number of nodes in J-direction, X-increment(I-direction) an Y-increment(J-direction).
2. Second line: X-min value, X-max value, Y-min value and Y-max value.
3. Third line: Number of nodes in I-direction, Angle of rotation counter clockwise from X-axis in degrees, then two values read by Petrel.
Undefined values in Irap classic ASCII format grid is set to 99999.0000
To indicate a new row in the grid, the Z-values are separated by a line shift</t>
  </si>
  <si>
    <t>eLCDS-TDS-001</t>
  </si>
  <si>
    <t>TDS</t>
  </si>
  <si>
    <t>;MS;</t>
  </si>
  <si>
    <t>Name</t>
  </si>
  <si>
    <t>Emod</t>
  </si>
  <si>
    <t>Yield</t>
  </si>
  <si>
    <t>Friction</t>
  </si>
  <si>
    <t>Trip Tank Capacity</t>
  </si>
  <si>
    <t>Pump output TT pump</t>
  </si>
  <si>
    <t>TDS drilling torque max</t>
  </si>
  <si>
    <t>(ltr)</t>
  </si>
  <si>
    <t>(lb-ft)</t>
  </si>
  <si>
    <t>Rig Pumps</t>
  </si>
  <si>
    <t>Capacity (100%)</t>
  </si>
  <si>
    <t>Efficiency</t>
  </si>
  <si>
    <t>Max SPM</t>
  </si>
  <si>
    <t>Max RPM</t>
  </si>
  <si>
    <t>Actual PO</t>
  </si>
  <si>
    <t>Pump #</t>
  </si>
  <si>
    <t>(ltr/strk)</t>
  </si>
  <si>
    <t>Pump 1</t>
  </si>
  <si>
    <t>Pump 2</t>
  </si>
  <si>
    <t>Pump 3</t>
  </si>
  <si>
    <t>Cement pump</t>
  </si>
  <si>
    <t>Surface lines</t>
  </si>
  <si>
    <t>Vertical position of start</t>
  </si>
  <si>
    <t>Vertical position of top</t>
  </si>
  <si>
    <t>Vertical position of end</t>
  </si>
  <si>
    <t>COMMENT</t>
  </si>
  <si>
    <t>Surface line (kelly, standpipe)</t>
  </si>
  <si>
    <t>(From mud pump to RKB)</t>
  </si>
  <si>
    <t>Kill line:</t>
  </si>
  <si>
    <t>Choke line:</t>
  </si>
  <si>
    <t>Degasser line:</t>
  </si>
  <si>
    <t>Vent line:</t>
  </si>
  <si>
    <t>Return line:</t>
  </si>
  <si>
    <t>(From flowline to mud pit)</t>
  </si>
  <si>
    <t>Back Pressure Line</t>
  </si>
  <si>
    <t>Only if Managed Pressure Drilling</t>
  </si>
  <si>
    <t>MPD Line Upstream</t>
  </si>
  <si>
    <t>MPD Line Downstream</t>
  </si>
  <si>
    <t>Sensor positions</t>
  </si>
  <si>
    <t>Line</t>
  </si>
  <si>
    <t>Distance from Start of line</t>
  </si>
  <si>
    <t>Vertical position</t>
  </si>
  <si>
    <t>Rig choke type:</t>
  </si>
  <si>
    <t>Choke type</t>
  </si>
  <si>
    <t>MPD choke type:</t>
  </si>
  <si>
    <t>Sensor type</t>
  </si>
  <si>
    <t>Choke opening (%)</t>
  </si>
  <si>
    <t>CV value</t>
  </si>
  <si>
    <t>Intellectus hiDRILL</t>
  </si>
  <si>
    <t>Fluid name:</t>
  </si>
  <si>
    <t>1..6</t>
  </si>
  <si>
    <t>Oil/Water ratio:</t>
  </si>
  <si>
    <t>Active rheology (Fann 35 measured on location) (lbf/100ft^2)::</t>
  </si>
  <si>
    <t>mPa s</t>
  </si>
  <si>
    <t>Fann 70
(lbf/100ft^2)</t>
  </si>
  <si>
    <t>Pressure</t>
  </si>
  <si>
    <t>=&gt;</t>
  </si>
  <si>
    <t>Well name</t>
  </si>
  <si>
    <t>Wellbore name</t>
  </si>
  <si>
    <t>Job name</t>
  </si>
  <si>
    <t>YieldStrength</t>
  </si>
  <si>
    <t>Reamer flow through ratio</t>
  </si>
  <si>
    <t>Circulation sub flow through ratio</t>
  </si>
  <si>
    <t>Type (identifier)</t>
  </si>
  <si>
    <t>Sea surface to Sea Bed (m):</t>
  </si>
  <si>
    <t>Roughness</t>
  </si>
  <si>
    <t>Specific Heat</t>
  </si>
  <si>
    <t>J/Kg*K</t>
  </si>
  <si>
    <t>CollapsePres</t>
  </si>
  <si>
    <t>[K]</t>
  </si>
  <si>
    <t>(K/m)</t>
  </si>
  <si>
    <t>Density (kg/m^3):</t>
  </si>
  <si>
    <t>Temp. deg K</t>
  </si>
  <si>
    <t>(K)</t>
  </si>
  <si>
    <t>Temperature (K)</t>
  </si>
  <si>
    <t>Density water (kg/m^3):</t>
  </si>
  <si>
    <t>Density oil (kg/m^3):</t>
  </si>
  <si>
    <t>Pressure (Pa)</t>
  </si>
  <si>
    <t>(Pa)</t>
  </si>
  <si>
    <t>PVT Fluid phase
(kg/m^3)</t>
  </si>
  <si>
    <t>Cuttings density (kg/m^3)</t>
  </si>
  <si>
    <t>Cuttings diametre (m)</t>
  </si>
  <si>
    <t>Mud motor pressure loss (Pa)</t>
  </si>
  <si>
    <t>Nozzle diameters (m)</t>
  </si>
  <si>
    <t>Total flow area  (m)</t>
  </si>
  <si>
    <t>Gelling</t>
  </si>
  <si>
    <t>10 sec</t>
  </si>
  <si>
    <t>600 sec</t>
  </si>
  <si>
    <t>1800 sec</t>
  </si>
  <si>
    <t>Gel Decay Time (s)</t>
  </si>
  <si>
    <t>Density solids (kg/m^3):</t>
  </si>
  <si>
    <t>Oil (%)</t>
  </si>
  <si>
    <t>Water (%):</t>
  </si>
  <si>
    <t>Solids (%):</t>
  </si>
  <si>
    <t>Oil Ref Temp (K)</t>
  </si>
  <si>
    <t>Water Ref Temp (K)</t>
  </si>
  <si>
    <t>Brine Data</t>
  </si>
  <si>
    <t>NaCl</t>
  </si>
  <si>
    <t>NaBr</t>
  </si>
  <si>
    <t>KCl</t>
  </si>
  <si>
    <t>KBr</t>
  </si>
  <si>
    <t>CaCl2</t>
  </si>
  <si>
    <t>CaBr2</t>
  </si>
  <si>
    <t>ZnCl2</t>
  </si>
  <si>
    <t>ZnBr2</t>
  </si>
  <si>
    <t>(rad)</t>
  </si>
  <si>
    <t>Tubular name</t>
  </si>
  <si>
    <t>Default - This is the identifier for unknown components.</t>
  </si>
  <si>
    <t>Reamer - FM activates its ODMx as hole opener, if the reamer signal is true.</t>
  </si>
  <si>
    <t>Float Valve - FM activates float valve to prevent back flow up drill string.</t>
  </si>
  <si>
    <t>PDM - Positive Displacement Motor is used in TD and FM for identifying motor element in string.</t>
  </si>
  <si>
    <t>BHA - Not used by the models.</t>
  </si>
  <si>
    <t>Bit - Not used by the models.</t>
  </si>
  <si>
    <t>Circulation Sub - When activated, the FM simulates that parts of the flow in the drill string passes through the circulation sub and into the annulus (user specifies fraction of flow that goes through circulation sub). This lead to less frictional pressure loss across bit nozzles and BHA.</t>
  </si>
  <si>
    <t>Stabilizer - This is used by the data quality check, to ignore the inputted weight per length vs. the calculated weight per length (based on the diameters).</t>
  </si>
  <si>
    <t>DSV - FM activates DSV (Drill String Valve) if rig pump is off and pressure difference across bit is below a user-specified threshold. DSV is deactivated if pumping is resumed and pressure difference across bit is above the user-specified threshold. This component avoids utubing in drill string.</t>
  </si>
  <si>
    <t>Pipe - Not used by the models.</t>
  </si>
  <si>
    <t>Coiled Tubing - TD uses this for identifying coiled tubing elements in the drill string.</t>
  </si>
  <si>
    <t>Unused</t>
  </si>
  <si>
    <t>Type Indentifer</t>
  </si>
  <si>
    <t>Colour coding:</t>
  </si>
  <si>
    <t>Thermal data</t>
  </si>
  <si>
    <t>Cp0 (J/KgK)</t>
  </si>
  <si>
    <t>Cp1 (J/Kg)</t>
  </si>
  <si>
    <t>K (W/Km)</t>
  </si>
  <si>
    <t>TDS10191-6A</t>
  </si>
  <si>
    <t>Standard input data</t>
  </si>
  <si>
    <t>;JN;</t>
  </si>
  <si>
    <t>6</t>
  </si>
  <si>
    <t/>
  </si>
  <si>
    <t>2014-03-10</t>
  </si>
  <si>
    <t>Time and date</t>
  </si>
  <si>
    <t>Priority</t>
  </si>
  <si>
    <t>SSLIPX</t>
  </si>
  <si>
    <t>Stick-Slip Index</t>
  </si>
  <si>
    <t>[1-7]</t>
  </si>
  <si>
    <t>SLIPS</t>
  </si>
  <si>
    <t>Essential input</t>
  </si>
  <si>
    <t>MPD_BP_Pres</t>
  </si>
  <si>
    <t>MPD back pressure</t>
  </si>
  <si>
    <t>Required for MPD</t>
  </si>
  <si>
    <t>Availability allows extra features</t>
  </si>
  <si>
    <t>Only for plotting, and small extra features</t>
  </si>
  <si>
    <t>Extra information</t>
  </si>
  <si>
    <t>Unavailability can be handled by setting a value</t>
  </si>
  <si>
    <t>Availability required when using TDBU</t>
  </si>
  <si>
    <t>String</t>
  </si>
  <si>
    <t>Used to log rig time. Use UTC (Coordinated Universal Time), or ISO 8601 parsable time</t>
  </si>
  <si>
    <t>2020-08-28</t>
  </si>
  <si>
    <t>Minor updates</t>
  </si>
  <si>
    <t>HARTMAN-BLACK USW B 1</t>
  </si>
  <si>
    <t>Original Hole</t>
  </si>
  <si>
    <t>Drilling</t>
  </si>
  <si>
    <t>HP 256</t>
  </si>
  <si>
    <t>Driling Triple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</si>
</sst>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quot;kr&quot;\ #,##0;&quot;kr&quot;\ \-#,##0"/>
    <numFmt numFmtId="165" formatCode="_ &quot;kr&quot;\ * #,##0_ ;_ &quot;kr&quot;\ * \-#,##0_ ;_ &quot;kr&quot;\ * &quot;-&quot;_ ;_ @_ "/>
    <numFmt numFmtId="166" formatCode="_ * #,##0_ ;_ * \-#,##0_ ;_ * &quot;-&quot;_ ;_ @_ "/>
    <numFmt numFmtId="167" formatCode="_ &quot;kr&quot;\ * #,##0.00_ ;_ &quot;kr&quot;\ * \-#,##0.00_ ;_ &quot;kr&quot;\ * &quot;-&quot;??_ ;_ @_ "/>
    <numFmt numFmtId="168" formatCode="_ * #,##0.00_ ;_ * \-#,##0.00_ ;_ * &quot;-&quot;??_ ;_ @_ "/>
    <numFmt numFmtId="169" formatCode="_(&quot;kr&quot;\ * #,##0.00_);_(&quot;kr&quot;\ * \(#,##0.00\);_(&quot;kr&quot;\ * &quot;-&quot;??_);_(@_)"/>
    <numFmt numFmtId="170" formatCode="0.000"/>
    <numFmt numFmtId="171" formatCode="0.0"/>
    <numFmt numFmtId="172" formatCode="0.0000"/>
  </numFmts>
  <fonts count="39" x14ac:knownFonts="1">
    <font>
      <sz val="11"/>
      <color theme="1"/>
      <name val="Calibri"/>
      <family val="2"/>
      <scheme val="minor"/>
    </font>
    <font>
      <sz val="10"/>
      <color theme="1"/>
      <name val="Arial"/>
      <family val="2"/>
    </font>
    <font>
      <b/>
      <sz val="11"/>
      <color theme="1"/>
      <name val="Calibri"/>
      <family val="2"/>
      <scheme val="minor"/>
    </font>
    <font>
      <sz val="10"/>
      <name val="Times New Roman"/>
      <family val="1"/>
    </font>
    <font>
      <sz val="6"/>
      <name val="Arial"/>
      <family val="2"/>
    </font>
    <font>
      <sz val="12"/>
      <name val="Arial"/>
      <family val="2"/>
    </font>
    <font>
      <sz val="10"/>
      <name val="Arial"/>
      <family val="2"/>
    </font>
    <font>
      <sz val="10"/>
      <color rgb="FF000000"/>
      <name val="Calibri"/>
      <family val="2"/>
    </font>
    <font>
      <b/>
      <sz val="10"/>
      <color rgb="FF000000"/>
      <name val="Calibri"/>
      <family val="2"/>
    </font>
    <font>
      <sz val="11"/>
      <name val="Calibri"/>
      <family val="2"/>
      <scheme val="minor"/>
    </font>
    <font>
      <b/>
      <sz val="11"/>
      <name val="Calibri"/>
      <family val="2"/>
      <scheme val="minor"/>
    </font>
    <font>
      <b/>
      <sz val="15"/>
      <color theme="3"/>
      <name val="Calibri"/>
      <family val="2"/>
      <scheme val="minor"/>
    </font>
    <font>
      <sz val="12"/>
      <color theme="1"/>
      <name val="Calibri"/>
      <family val="2"/>
      <scheme val="minor"/>
    </font>
    <font>
      <b/>
      <sz val="18"/>
      <color theme="3"/>
      <name val="Cambria"/>
      <family val="2"/>
      <scheme val="major"/>
    </font>
    <font>
      <sz val="16"/>
      <color indexed="8"/>
      <name val="Calibri"/>
      <family val="2"/>
    </font>
    <font>
      <u/>
      <sz val="12"/>
      <color theme="10"/>
      <name val="Calibri"/>
      <family val="2"/>
      <scheme val="minor"/>
    </font>
    <font>
      <b/>
      <sz val="11"/>
      <color indexed="8"/>
      <name val="Calibri"/>
      <family val="2"/>
    </font>
    <font>
      <sz val="12"/>
      <color indexed="10"/>
      <name val="Calibri"/>
      <family val="2"/>
    </font>
    <font>
      <b/>
      <sz val="12"/>
      <color indexed="8"/>
      <name val="Calibri"/>
      <family val="2"/>
    </font>
    <font>
      <sz val="12"/>
      <color rgb="FF3F3F76"/>
      <name val="Calibri"/>
      <family val="2"/>
      <scheme val="minor"/>
    </font>
    <font>
      <sz val="12"/>
      <color indexed="62"/>
      <name val="Calibri"/>
      <family val="2"/>
    </font>
    <font>
      <sz val="11"/>
      <color indexed="8"/>
      <name val="Calibri"/>
      <family val="2"/>
    </font>
    <font>
      <b/>
      <sz val="9"/>
      <name val="Calibri"/>
      <family val="2"/>
    </font>
    <font>
      <b/>
      <sz val="12"/>
      <name val="Calibri"/>
      <family val="2"/>
    </font>
    <font>
      <b/>
      <sz val="9"/>
      <name val="Tahoma"/>
      <family val="2"/>
    </font>
    <font>
      <sz val="12"/>
      <color indexed="8"/>
      <name val="Calibri"/>
      <family val="2"/>
    </font>
    <font>
      <b/>
      <sz val="14"/>
      <name val="Arial"/>
      <family val="2"/>
    </font>
    <font>
      <b/>
      <sz val="10"/>
      <name val="Arial"/>
      <family val="2"/>
    </font>
    <font>
      <u/>
      <sz val="10"/>
      <color indexed="12"/>
      <name val="Arial"/>
      <family val="2"/>
    </font>
    <font>
      <b/>
      <sz val="14"/>
      <color indexed="8"/>
      <name val="Calibri"/>
      <family val="2"/>
    </font>
    <font>
      <sz val="28"/>
      <color rgb="FF000000"/>
      <name val="Calibri"/>
      <family val="2"/>
    </font>
    <font>
      <sz val="11"/>
      <color rgb="FF006100"/>
      <name val="Calibri"/>
      <family val="2"/>
      <scheme val="minor"/>
    </font>
    <font>
      <sz val="9"/>
      <name val="Tahoma"/>
      <family val="2"/>
      <charset val="1"/>
    </font>
    <font>
      <b/>
      <sz val="11"/>
      <color rgb="FFFA7D00"/>
      <name val="Calibri"/>
      <family val="2"/>
      <scheme val="minor"/>
    </font>
    <font>
      <b/>
      <sz val="12"/>
      <name val="Arial"/>
      <family val="2"/>
    </font>
    <font>
      <b/>
      <sz val="12"/>
      <name val="Calibri"/>
      <family val="2"/>
      <scheme val="minor"/>
    </font>
    <font>
      <sz val="11"/>
      <color theme="1"/>
      <name val="Calibri"/>
      <family val="2"/>
      <scheme val="minor"/>
    </font>
    <font>
      <sz val="9"/>
      <name val="Tahoma"/>
      <family val="2"/>
    </font>
    <font>
      <b/>
      <sz val="9"/>
      <name val="Tahoma"/>
      <family val="2"/>
      <charset val="1"/>
    </font>
  </fonts>
  <fills count="20">
    <fill>
      <patternFill patternType="none"/>
    </fill>
    <fill>
      <patternFill patternType="gray125"/>
    </fill>
    <fill>
      <patternFill patternType="solid">
        <fgColor theme="4" tint="0.59981078524124887"/>
        <bgColor indexed="64"/>
      </patternFill>
    </fill>
    <fill>
      <patternFill patternType="solid">
        <fgColor rgb="FFFFCC99"/>
        <bgColor indexed="64"/>
      </patternFill>
    </fill>
    <fill>
      <patternFill patternType="solid">
        <fgColor rgb="FFC6EFCE"/>
        <bgColor indexed="64"/>
      </patternFill>
    </fill>
    <fill>
      <patternFill patternType="solid">
        <fgColor theme="5" tint="0.59981078524124887"/>
        <bgColor indexed="64"/>
      </patternFill>
    </fill>
    <fill>
      <patternFill patternType="solid">
        <fgColor rgb="FFF2F2F2"/>
        <bgColor indexed="64"/>
      </patternFill>
    </fill>
    <fill>
      <patternFill patternType="solid">
        <fgColor rgb="FFFFFFCC"/>
        <bgColor indexed="64"/>
      </patternFill>
    </fill>
    <fill>
      <patternFill patternType="solid">
        <fgColor theme="6" tint="0.79985961485641044"/>
        <bgColor indexed="64"/>
      </patternFill>
    </fill>
    <fill>
      <patternFill patternType="solid">
        <fgColor theme="3" tint="0.39997558519241921"/>
        <bgColor indexed="64"/>
      </patternFill>
    </fill>
    <fill>
      <patternFill patternType="solid">
        <fgColor rgb="FFD9D9D9"/>
        <bgColor indexed="64"/>
      </patternFill>
    </fill>
    <fill>
      <patternFill patternType="solid">
        <fgColor theme="0" tint="-0.14981536301767021"/>
        <bgColor indexed="64"/>
      </patternFill>
    </fill>
    <fill>
      <patternFill patternType="solid">
        <fgColor rgb="FFFFFF00"/>
        <bgColor indexed="64"/>
      </patternFill>
    </fill>
    <fill>
      <patternFill patternType="solid">
        <fgColor rgb="FFBFBFBF"/>
        <bgColor indexed="64"/>
      </patternFill>
    </fill>
    <fill>
      <patternFill patternType="solid">
        <fgColor rgb="FFFFFFFF"/>
        <bgColor indexed="64"/>
      </patternFill>
    </fill>
    <fill>
      <patternFill patternType="solid">
        <fgColor rgb="FFFFFF99"/>
        <bgColor indexed="64"/>
      </patternFill>
    </fill>
    <fill>
      <patternFill patternType="solid">
        <fgColor indexed="2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s>
  <borders count="65">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auto="1"/>
      </left>
      <right style="medium">
        <color auto="1"/>
      </right>
      <top/>
      <bottom/>
      <diagonal/>
    </border>
    <border>
      <left style="medium">
        <color auto="1"/>
      </left>
      <right style="medium">
        <color auto="1"/>
      </right>
      <top style="medium">
        <color auto="1"/>
      </top>
      <bottom/>
      <diagonal/>
    </border>
    <border>
      <left/>
      <right style="thin">
        <color rgb="FF7F7F7F"/>
      </right>
      <top/>
      <bottom/>
      <diagonal/>
    </border>
    <border>
      <left style="thin">
        <color rgb="FF7F7F7F"/>
      </left>
      <right/>
      <top/>
      <bottom/>
      <diagonal/>
    </border>
    <border>
      <left/>
      <right/>
      <top/>
      <bottom style="medium">
        <color auto="1"/>
      </bottom>
      <diagonal/>
    </border>
    <border>
      <left style="medium">
        <color auto="1"/>
      </left>
      <right/>
      <top/>
      <bottom style="medium">
        <color auto="1"/>
      </bottom>
      <diagonal/>
    </border>
    <border>
      <left style="medium">
        <color auto="1"/>
      </left>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indexed="23"/>
      </right>
      <top style="thin">
        <color indexed="23"/>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medium">
        <color auto="1"/>
      </left>
      <right style="medium">
        <color auto="1"/>
      </right>
      <top style="thin">
        <color auto="1"/>
      </top>
      <bottom style="thin">
        <color auto="1"/>
      </bottom>
      <diagonal/>
    </border>
    <border>
      <left style="medium">
        <color auto="1"/>
      </left>
      <right style="thin">
        <color indexed="23"/>
      </right>
      <top style="thin">
        <color indexed="23"/>
      </top>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medium">
        <color auto="1"/>
      </left>
      <right style="thin">
        <color indexed="23"/>
      </right>
      <top style="thin">
        <color indexed="23"/>
      </top>
      <bottom style="medium">
        <color auto="1"/>
      </bottom>
      <diagonal/>
    </border>
    <border>
      <left style="thin">
        <color indexed="23"/>
      </left>
      <right style="thin">
        <color indexed="23"/>
      </right>
      <top style="thin">
        <color indexed="23"/>
      </top>
      <bottom style="medium">
        <color auto="1"/>
      </bottom>
      <diagonal/>
    </border>
    <border>
      <left style="thin">
        <color indexed="23"/>
      </left>
      <right/>
      <top style="thin">
        <color indexed="23"/>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theme="1" tint="0.49980162968840602"/>
      </right>
      <top style="medium">
        <color auto="1"/>
      </top>
      <bottom/>
      <diagonal/>
    </border>
    <border>
      <left style="thin">
        <color theme="1" tint="0.49980162968840602"/>
      </left>
      <right style="thin">
        <color indexed="23"/>
      </right>
      <top style="medium">
        <color auto="1"/>
      </top>
      <bottom/>
      <diagonal/>
    </border>
    <border>
      <left style="thin">
        <color indexed="23"/>
      </left>
      <right style="thin">
        <color theme="1" tint="0.49980162968840602"/>
      </right>
      <top style="medium">
        <color auto="1"/>
      </top>
      <bottom/>
      <diagonal/>
    </border>
    <border>
      <left style="thin">
        <color theme="1" tint="0.49980162968840602"/>
      </left>
      <right style="thin">
        <color theme="1" tint="0.49980162968840602"/>
      </right>
      <top style="medium">
        <color auto="1"/>
      </top>
      <bottom/>
      <diagonal/>
    </border>
    <border>
      <left style="thin">
        <color theme="1" tint="0.49980162968840602"/>
      </left>
      <right/>
      <top style="medium">
        <color auto="1"/>
      </top>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indexed="23"/>
      </right>
      <top style="medium">
        <color auto="1"/>
      </top>
      <bottom style="thin">
        <color indexed="23"/>
      </bottom>
      <diagonal/>
    </border>
    <border>
      <left style="thin">
        <color indexed="23"/>
      </left>
      <right style="thin">
        <color indexed="23"/>
      </right>
      <top style="medium">
        <color auto="1"/>
      </top>
      <bottom style="thin">
        <color indexed="23"/>
      </bottom>
      <diagonal/>
    </border>
    <border>
      <left style="thin">
        <color indexed="23"/>
      </left>
      <right/>
      <top style="medium">
        <color auto="1"/>
      </top>
      <bottom style="thin">
        <color indexed="23"/>
      </bottom>
      <diagonal/>
    </border>
    <border>
      <left style="thin">
        <color rgb="FF7F7F7F"/>
      </left>
      <right/>
      <top style="thin">
        <color rgb="FF7F7F7F"/>
      </top>
      <bottom style="thin">
        <color rgb="FF7F7F7F"/>
      </bottom>
      <diagonal/>
    </border>
    <border>
      <left/>
      <right style="thin">
        <color auto="1"/>
      </right>
      <top/>
      <bottom/>
      <diagonal/>
    </border>
    <border>
      <left/>
      <right style="thin">
        <color auto="1"/>
      </right>
      <top/>
      <bottom style="thin">
        <color rgb="FF7F7F7F"/>
      </bottom>
      <diagonal/>
    </border>
    <border>
      <left style="thin">
        <color auto="1"/>
      </left>
      <right style="thin">
        <color auto="1"/>
      </right>
      <top/>
      <bottom/>
      <diagonal/>
    </border>
    <border>
      <left style="thin">
        <color auto="1"/>
      </left>
      <right style="thin">
        <color auto="1"/>
      </right>
      <top/>
      <bottom style="thin">
        <color rgb="FF7F7F7F"/>
      </bottom>
      <diagonal/>
    </border>
    <border>
      <left style="thin">
        <color auto="1"/>
      </left>
      <right style="thin">
        <color auto="1"/>
      </right>
      <top style="thin">
        <color auto="1"/>
      </top>
      <bottom style="thin">
        <color rgb="FF7F7F7F"/>
      </bottom>
      <diagonal/>
    </border>
    <border>
      <left style="thin">
        <color auto="1"/>
      </left>
      <right style="thin">
        <color auto="1"/>
      </right>
      <top style="thin">
        <color rgb="FF7F7F7F"/>
      </top>
      <bottom style="thin">
        <color rgb="FF7F7F7F"/>
      </bottom>
      <diagonal/>
    </border>
    <border>
      <left style="thin">
        <color auto="1"/>
      </left>
      <right style="thin">
        <color auto="1"/>
      </right>
      <top style="thin">
        <color rgb="FF7F7F7F"/>
      </top>
      <bottom style="thin">
        <color auto="1"/>
      </bottom>
      <diagonal/>
    </border>
  </borders>
  <cellStyleXfs count="22">
    <xf numFmtId="0" fontId="0" fillId="0" borderId="0"/>
    <xf numFmtId="9"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0" fontId="3" fillId="0" borderId="0"/>
    <xf numFmtId="0" fontId="6" fillId="0" borderId="0"/>
    <xf numFmtId="169" fontId="6" fillId="0" borderId="0" applyFont="0" applyFill="0" applyBorder="0" applyAlignment="0" applyProtection="0"/>
    <xf numFmtId="0" fontId="11" fillId="0" borderId="1" applyNumberFormat="0" applyFill="0" applyAlignment="0" applyProtection="0"/>
    <xf numFmtId="0" fontId="36" fillId="2" borderId="0" applyNumberFormat="0" applyBorder="0" applyAlignment="0" applyProtection="0"/>
    <xf numFmtId="0" fontId="12" fillId="0" borderId="0"/>
    <xf numFmtId="0" fontId="13" fillId="0" borderId="0" applyNumberFormat="0" applyFill="0" applyBorder="0" applyAlignment="0" applyProtection="0"/>
    <xf numFmtId="0" fontId="15" fillId="0" borderId="0" applyNumberFormat="0" applyFill="0" applyBorder="0" applyAlignment="0" applyProtection="0"/>
    <xf numFmtId="0" fontId="19" fillId="3" borderId="2" applyNumberFormat="0" applyAlignment="0" applyProtection="0"/>
    <xf numFmtId="0" fontId="36" fillId="2" borderId="0" applyNumberFormat="0" applyBorder="0" applyAlignment="0" applyProtection="0"/>
    <xf numFmtId="0" fontId="28" fillId="0" borderId="0" applyNumberFormat="0" applyFill="0" applyBorder="0">
      <protection locked="0"/>
    </xf>
    <xf numFmtId="0" fontId="31" fillId="4" borderId="0" applyNumberFormat="0" applyBorder="0" applyAlignment="0" applyProtection="0"/>
    <xf numFmtId="0" fontId="36" fillId="5" borderId="0" applyNumberFormat="0" applyBorder="0" applyAlignment="0" applyProtection="0"/>
    <xf numFmtId="0" fontId="33" fillId="6" borderId="2" applyNumberFormat="0" applyAlignment="0" applyProtection="0"/>
    <xf numFmtId="0" fontId="36" fillId="7" borderId="3" applyNumberFormat="0" applyFont="0" applyAlignment="0" applyProtection="0"/>
    <xf numFmtId="0" fontId="36" fillId="8" borderId="0" applyNumberFormat="0" applyBorder="0" applyAlignment="0" applyProtection="0"/>
  </cellStyleXfs>
  <cellXfs count="241">
    <xf numFmtId="0" fontId="0" fillId="0" borderId="0" xfId="0"/>
    <xf numFmtId="0" fontId="7" fillId="6" borderId="0" xfId="0" applyFont="1" applyFill="1" applyAlignment="1">
      <alignment horizontal="left"/>
    </xf>
    <xf numFmtId="0" fontId="0" fillId="11" borderId="5" xfId="0" applyFill="1" applyBorder="1" applyAlignment="1">
      <alignment wrapText="1"/>
    </xf>
    <xf numFmtId="0" fontId="0" fillId="11" borderId="4" xfId="0" applyFill="1" applyBorder="1" applyAlignment="1">
      <alignment wrapText="1"/>
    </xf>
    <xf numFmtId="0" fontId="0" fillId="11" borderId="4" xfId="0" applyFill="1" applyBorder="1"/>
    <xf numFmtId="0" fontId="2" fillId="11" borderId="4" xfId="0" applyFont="1" applyFill="1" applyBorder="1"/>
    <xf numFmtId="0" fontId="2" fillId="11" borderId="4" xfId="0" applyFont="1" applyFill="1" applyBorder="1" applyAlignment="1">
      <alignment horizontal="left"/>
    </xf>
    <xf numFmtId="14" fontId="2" fillId="11" borderId="4" xfId="0" applyNumberFormat="1" applyFont="1" applyFill="1" applyBorder="1" applyAlignment="1">
      <alignment horizontal="left"/>
    </xf>
    <xf numFmtId="14" fontId="0" fillId="11" borderId="4" xfId="0" applyNumberFormat="1" applyFill="1" applyBorder="1"/>
    <xf numFmtId="0" fontId="2" fillId="11" borderId="11" xfId="0" applyFont="1" applyFill="1" applyBorder="1" applyAlignment="1">
      <alignment horizontal="left"/>
    </xf>
    <xf numFmtId="0" fontId="2" fillId="12" borderId="5" xfId="0" applyFont="1" applyFill="1" applyBorder="1" applyAlignment="1" applyProtection="1">
      <alignment wrapText="1"/>
      <protection locked="0"/>
    </xf>
    <xf numFmtId="0" fontId="0" fillId="11" borderId="4" xfId="0" applyFill="1" applyBorder="1" applyAlignment="1" applyProtection="1">
      <alignment wrapText="1"/>
      <protection locked="0"/>
    </xf>
    <xf numFmtId="0" fontId="0" fillId="0" borderId="0" xfId="0" applyAlignment="1" applyProtection="1">
      <alignment wrapText="1"/>
      <protection locked="0"/>
    </xf>
    <xf numFmtId="14" fontId="0" fillId="11" borderId="4" xfId="0" applyNumberFormat="1" applyFill="1" applyBorder="1" applyAlignment="1" applyProtection="1">
      <alignment wrapText="1"/>
      <protection locked="0"/>
    </xf>
    <xf numFmtId="0" fontId="4" fillId="13" borderId="12" xfId="6" applyFont="1" applyFill="1" applyBorder="1" applyAlignment="1" applyProtection="1">
      <alignment horizontal="right"/>
      <protection locked="0"/>
    </xf>
    <xf numFmtId="0" fontId="5" fillId="13" borderId="13" xfId="6" applyFont="1" applyFill="1" applyBorder="1" applyAlignment="1" applyProtection="1">
      <alignment horizontal="right"/>
      <protection locked="0"/>
    </xf>
    <xf numFmtId="0" fontId="5" fillId="13" borderId="13" xfId="6" applyFont="1" applyFill="1" applyBorder="1" applyProtection="1">
      <protection locked="0"/>
    </xf>
    <xf numFmtId="0" fontId="5" fillId="13" borderId="14" xfId="6" applyFont="1" applyFill="1" applyBorder="1" applyProtection="1">
      <protection locked="0"/>
    </xf>
    <xf numFmtId="0" fontId="7" fillId="10" borderId="0" xfId="0" applyFont="1" applyFill="1" applyProtection="1">
      <protection locked="0"/>
    </xf>
    <xf numFmtId="0" fontId="7" fillId="10" borderId="0" xfId="0" applyFont="1" applyFill="1" applyAlignment="1" applyProtection="1">
      <alignment horizontal="right"/>
      <protection locked="0"/>
    </xf>
    <xf numFmtId="0" fontId="7" fillId="6" borderId="15" xfId="0" applyFont="1" applyFill="1" applyBorder="1" applyProtection="1">
      <protection locked="0"/>
    </xf>
    <xf numFmtId="0" fontId="7" fillId="14" borderId="12" xfId="0" applyFont="1" applyFill="1" applyBorder="1" applyProtection="1">
      <protection locked="0"/>
    </xf>
    <xf numFmtId="0" fontId="7" fillId="14" borderId="13" xfId="0" applyFont="1" applyFill="1" applyBorder="1" applyProtection="1">
      <protection locked="0"/>
    </xf>
    <xf numFmtId="0" fontId="7" fillId="14" borderId="14" xfId="0" applyFont="1" applyFill="1" applyBorder="1" applyProtection="1">
      <protection locked="0"/>
    </xf>
    <xf numFmtId="0" fontId="7" fillId="14" borderId="10" xfId="0" applyFont="1" applyFill="1" applyBorder="1" applyProtection="1">
      <protection locked="0"/>
    </xf>
    <xf numFmtId="0" fontId="7" fillId="14" borderId="0" xfId="0" applyFont="1" applyFill="1" applyProtection="1">
      <protection locked="0"/>
    </xf>
    <xf numFmtId="0" fontId="7" fillId="14" borderId="15" xfId="0" applyFont="1" applyFill="1" applyBorder="1" applyProtection="1">
      <protection locked="0"/>
    </xf>
    <xf numFmtId="0" fontId="7" fillId="14" borderId="9" xfId="0" applyFont="1" applyFill="1" applyBorder="1" applyProtection="1">
      <protection locked="0"/>
    </xf>
    <xf numFmtId="0" fontId="7" fillId="14" borderId="8" xfId="0" applyFont="1" applyFill="1" applyBorder="1" applyProtection="1">
      <protection locked="0"/>
    </xf>
    <xf numFmtId="0" fontId="7" fillId="14" borderId="16" xfId="0" applyFont="1" applyFill="1" applyBorder="1" applyProtection="1">
      <protection locked="0"/>
    </xf>
    <xf numFmtId="0" fontId="7" fillId="0" borderId="0" xfId="7" applyFont="1" applyAlignment="1" applyProtection="1">
      <alignment horizontal="center"/>
      <protection locked="0"/>
    </xf>
    <xf numFmtId="0" fontId="7" fillId="0" borderId="0" xfId="7" applyFont="1" applyProtection="1">
      <protection locked="0"/>
    </xf>
    <xf numFmtId="0" fontId="4" fillId="0" borderId="0" xfId="6" applyFont="1" applyProtection="1">
      <protection locked="0"/>
    </xf>
    <xf numFmtId="0" fontId="8" fillId="0" borderId="0" xfId="7" applyFont="1" applyProtection="1">
      <protection locked="0"/>
    </xf>
    <xf numFmtId="0" fontId="6" fillId="0" borderId="0" xfId="6" applyFont="1" applyAlignment="1" applyProtection="1">
      <alignment vertical="top" wrapText="1"/>
      <protection locked="0"/>
    </xf>
    <xf numFmtId="164" fontId="7" fillId="0" borderId="0" xfId="8" applyNumberFormat="1" applyFont="1" applyAlignment="1" applyProtection="1">
      <alignment horizontal="right"/>
      <protection locked="0"/>
    </xf>
    <xf numFmtId="164" fontId="7" fillId="0" borderId="0" xfId="7" applyNumberFormat="1" applyFont="1" applyProtection="1">
      <protection locked="0"/>
    </xf>
    <xf numFmtId="0" fontId="5" fillId="0" borderId="0" xfId="6" applyFont="1" applyAlignment="1" applyProtection="1">
      <alignment horizontal="right"/>
      <protection locked="0"/>
    </xf>
    <xf numFmtId="0" fontId="5" fillId="0" borderId="0" xfId="6" applyFont="1" applyProtection="1">
      <protection locked="0"/>
    </xf>
    <xf numFmtId="0" fontId="4" fillId="0" borderId="0" xfId="6" applyFont="1" applyAlignment="1" applyProtection="1">
      <alignment horizontal="right"/>
      <protection locked="0"/>
    </xf>
    <xf numFmtId="0" fontId="0" fillId="0" borderId="0" xfId="0" applyProtection="1">
      <protection locked="0"/>
    </xf>
    <xf numFmtId="0" fontId="6" fillId="0" borderId="0" xfId="6" applyFont="1" applyAlignment="1" applyProtection="1">
      <alignment horizontal="center" vertical="top" wrapText="1"/>
      <protection locked="0"/>
    </xf>
    <xf numFmtId="0" fontId="0" fillId="15" borderId="4" xfId="0" applyFill="1" applyBorder="1" applyAlignment="1" applyProtection="1">
      <alignment wrapText="1"/>
      <protection locked="0"/>
    </xf>
    <xf numFmtId="0" fontId="2" fillId="15" borderId="4" xfId="0" applyFont="1" applyFill="1" applyBorder="1" applyAlignment="1" applyProtection="1">
      <alignment horizontal="left" wrapText="1"/>
      <protection locked="0"/>
    </xf>
    <xf numFmtId="0" fontId="2" fillId="15" borderId="11" xfId="0" applyFont="1" applyFill="1" applyBorder="1" applyAlignment="1" applyProtection="1">
      <alignment horizontal="left" wrapText="1"/>
      <protection locked="0"/>
    </xf>
    <xf numFmtId="0" fontId="2" fillId="15" borderId="4" xfId="0" quotePrefix="1" applyFont="1" applyFill="1" applyBorder="1" applyAlignment="1" applyProtection="1">
      <alignment wrapText="1"/>
      <protection locked="0"/>
    </xf>
    <xf numFmtId="0" fontId="2" fillId="0" borderId="0" xfId="0" applyFont="1"/>
    <xf numFmtId="0" fontId="12" fillId="0" borderId="0" xfId="11"/>
    <xf numFmtId="0" fontId="14" fillId="0" borderId="0" xfId="11" applyFont="1" applyAlignment="1">
      <alignment horizontal="center" vertical="center" wrapText="1"/>
    </xf>
    <xf numFmtId="0" fontId="16" fillId="2" borderId="17" xfId="10" applyFont="1" applyBorder="1" applyAlignment="1">
      <alignment horizontal="center"/>
    </xf>
    <xf numFmtId="2" fontId="12" fillId="0" borderId="17" xfId="11" applyNumberFormat="1" applyBorder="1"/>
    <xf numFmtId="0" fontId="12" fillId="0" borderId="17" xfId="11" applyBorder="1"/>
    <xf numFmtId="0" fontId="17" fillId="0" borderId="0" xfId="11" applyFont="1"/>
    <xf numFmtId="0" fontId="16" fillId="2" borderId="0" xfId="10" applyFont="1"/>
    <xf numFmtId="0" fontId="19" fillId="3" borderId="2" xfId="14"/>
    <xf numFmtId="0" fontId="20" fillId="3" borderId="2" xfId="14" applyFont="1"/>
    <xf numFmtId="0" fontId="12" fillId="0" borderId="0" xfId="11" applyAlignment="1">
      <alignment horizontal="left"/>
    </xf>
    <xf numFmtId="0" fontId="36" fillId="2" borderId="17" xfId="10" applyBorder="1" applyAlignment="1">
      <alignment horizontal="center"/>
    </xf>
    <xf numFmtId="0" fontId="21" fillId="2" borderId="17" xfId="10" applyFont="1" applyBorder="1" applyAlignment="1">
      <alignment horizontal="center"/>
    </xf>
    <xf numFmtId="0" fontId="20" fillId="3" borderId="17" xfId="14" applyFont="1" applyBorder="1"/>
    <xf numFmtId="0" fontId="19" fillId="3" borderId="17" xfId="14" applyBorder="1"/>
    <xf numFmtId="170" fontId="19" fillId="3" borderId="17" xfId="14" applyNumberFormat="1" applyBorder="1"/>
    <xf numFmtId="2" fontId="19" fillId="3" borderId="17" xfId="14" applyNumberFormat="1" applyBorder="1"/>
    <xf numFmtId="0" fontId="16" fillId="2" borderId="17" xfId="10" applyFont="1" applyBorder="1"/>
    <xf numFmtId="0" fontId="36" fillId="2" borderId="17" xfId="10" applyBorder="1"/>
    <xf numFmtId="0" fontId="19" fillId="0" borderId="0" xfId="14" applyFill="1" applyBorder="1"/>
    <xf numFmtId="0" fontId="23" fillId="0" borderId="0" xfId="14" applyFont="1" applyFill="1" applyBorder="1"/>
    <xf numFmtId="0" fontId="19" fillId="3" borderId="17" xfId="14" applyBorder="1" applyAlignment="1">
      <alignment horizontal="center"/>
    </xf>
    <xf numFmtId="0" fontId="20" fillId="3" borderId="17" xfId="14" applyFont="1" applyBorder="1" applyAlignment="1">
      <alignment horizontal="center"/>
    </xf>
    <xf numFmtId="2" fontId="19" fillId="3" borderId="17" xfId="14" applyNumberFormat="1" applyBorder="1" applyAlignment="1">
      <alignment horizontal="center"/>
    </xf>
    <xf numFmtId="0" fontId="16" fillId="2" borderId="0" xfId="15" applyFont="1"/>
    <xf numFmtId="0" fontId="36" fillId="2" borderId="0" xfId="10"/>
    <xf numFmtId="0" fontId="36" fillId="2" borderId="0" xfId="15"/>
    <xf numFmtId="0" fontId="16" fillId="2" borderId="0" xfId="10" applyFont="1" applyAlignment="1">
      <alignment horizontal="center"/>
    </xf>
    <xf numFmtId="0" fontId="36" fillId="2" borderId="0" xfId="10" applyAlignment="1">
      <alignment horizontal="center" vertical="center"/>
    </xf>
    <xf numFmtId="0" fontId="21" fillId="2" borderId="0" xfId="10" applyFont="1" applyAlignment="1">
      <alignment horizontal="center" vertical="center"/>
    </xf>
    <xf numFmtId="0" fontId="17" fillId="3" borderId="2" xfId="14" applyFont="1"/>
    <xf numFmtId="0" fontId="17" fillId="3" borderId="2" xfId="14" applyFont="1" applyAlignment="1">
      <alignment horizontal="center"/>
    </xf>
    <xf numFmtId="0" fontId="19" fillId="3" borderId="2" xfId="14" applyAlignment="1">
      <alignment horizontal="center"/>
    </xf>
    <xf numFmtId="0" fontId="16" fillId="2" borderId="0" xfId="15" applyFont="1" applyAlignment="1">
      <alignment horizontal="center"/>
    </xf>
    <xf numFmtId="0" fontId="36" fillId="2" borderId="0" xfId="15" applyAlignment="1">
      <alignment horizontal="center" vertical="center"/>
    </xf>
    <xf numFmtId="0" fontId="25" fillId="0" borderId="0" xfId="11" applyFont="1"/>
    <xf numFmtId="0" fontId="6" fillId="0" borderId="0" xfId="7" applyAlignment="1">
      <alignment vertical="top" wrapText="1"/>
    </xf>
    <xf numFmtId="0" fontId="6" fillId="0" borderId="0" xfId="7"/>
    <xf numFmtId="0" fontId="27" fillId="16" borderId="18" xfId="7" applyFont="1" applyFill="1" applyBorder="1"/>
    <xf numFmtId="0" fontId="27" fillId="16" borderId="19" xfId="7" applyFont="1" applyFill="1" applyBorder="1"/>
    <xf numFmtId="0" fontId="27" fillId="16" borderId="20" xfId="7" applyFont="1" applyFill="1" applyBorder="1"/>
    <xf numFmtId="0" fontId="27" fillId="16" borderId="21" xfId="7" applyFont="1" applyFill="1" applyBorder="1"/>
    <xf numFmtId="0" fontId="6" fillId="0" borderId="22" xfId="7" applyBorder="1"/>
    <xf numFmtId="0" fontId="6" fillId="0" borderId="17" xfId="7" applyBorder="1"/>
    <xf numFmtId="49" fontId="27" fillId="0" borderId="17" xfId="7" applyNumberFormat="1" applyFont="1" applyBorder="1"/>
    <xf numFmtId="49" fontId="6" fillId="0" borderId="23" xfId="7" applyNumberFormat="1" applyBorder="1"/>
    <xf numFmtId="0" fontId="6" fillId="0" borderId="24" xfId="7" applyBorder="1" applyAlignment="1">
      <alignment wrapText="1"/>
    </xf>
    <xf numFmtId="0" fontId="6" fillId="0" borderId="22" xfId="7" applyBorder="1" applyAlignment="1">
      <alignment wrapText="1"/>
    </xf>
    <xf numFmtId="0" fontId="6" fillId="0" borderId="17" xfId="7" applyBorder="1" applyAlignment="1">
      <alignment wrapText="1"/>
    </xf>
    <xf numFmtId="0" fontId="6" fillId="0" borderId="25" xfId="7" applyBorder="1"/>
    <xf numFmtId="0" fontId="6" fillId="0" borderId="26" xfId="7" applyBorder="1" applyAlignment="1">
      <alignment wrapText="1"/>
    </xf>
    <xf numFmtId="0" fontId="6" fillId="0" borderId="27" xfId="7" applyBorder="1" applyAlignment="1">
      <alignment wrapText="1"/>
    </xf>
    <xf numFmtId="49" fontId="6" fillId="0" borderId="28" xfId="7" applyNumberFormat="1" applyBorder="1"/>
    <xf numFmtId="0" fontId="29" fillId="0" borderId="0" xfId="11" applyFont="1"/>
    <xf numFmtId="0" fontId="25" fillId="0" borderId="0" xfId="11" applyFont="1" applyAlignment="1">
      <alignment wrapText="1"/>
    </xf>
    <xf numFmtId="0" fontId="15" fillId="0" borderId="0" xfId="13"/>
    <xf numFmtId="0" fontId="15" fillId="0" borderId="0" xfId="13" applyAlignment="1">
      <alignment horizontal="center"/>
    </xf>
    <xf numFmtId="0" fontId="11" fillId="0" borderId="0" xfId="9" applyBorder="1" applyAlignment="1">
      <alignment horizontal="center"/>
    </xf>
    <xf numFmtId="0" fontId="30" fillId="17" borderId="0" xfId="0" applyFont="1" applyFill="1" applyAlignment="1">
      <alignment horizontal="center"/>
    </xf>
    <xf numFmtId="14" fontId="7" fillId="0" borderId="0" xfId="7" applyNumberFormat="1" applyFont="1" applyProtection="1">
      <protection locked="0"/>
    </xf>
    <xf numFmtId="14" fontId="6" fillId="0" borderId="0" xfId="6" applyNumberFormat="1" applyFont="1" applyAlignment="1" applyProtection="1">
      <alignment vertical="top" wrapText="1"/>
      <protection locked="0"/>
    </xf>
    <xf numFmtId="0" fontId="18" fillId="0" borderId="0" xfId="11" applyFont="1" applyAlignment="1">
      <alignment horizontal="right"/>
    </xf>
    <xf numFmtId="0" fontId="31" fillId="4" borderId="0" xfId="17"/>
    <xf numFmtId="0" fontId="31" fillId="4" borderId="11" xfId="17" applyBorder="1" applyAlignment="1">
      <alignment horizontal="center"/>
    </xf>
    <xf numFmtId="0" fontId="31" fillId="4" borderId="29" xfId="17" applyBorder="1" applyAlignment="1">
      <alignment horizontal="center"/>
    </xf>
    <xf numFmtId="0" fontId="31" fillId="4" borderId="30" xfId="17" applyBorder="1" applyAlignment="1">
      <alignment horizontal="center"/>
    </xf>
    <xf numFmtId="0" fontId="31" fillId="4" borderId="31" xfId="17" applyBorder="1" applyAlignment="1">
      <alignment horizontal="center"/>
    </xf>
    <xf numFmtId="2" fontId="31" fillId="4" borderId="32" xfId="17" applyNumberFormat="1" applyBorder="1" applyAlignment="1">
      <alignment horizontal="center"/>
    </xf>
    <xf numFmtId="0" fontId="31" fillId="4" borderId="33" xfId="17" applyBorder="1" applyAlignment="1">
      <alignment horizontal="center"/>
    </xf>
    <xf numFmtId="0" fontId="31" fillId="4" borderId="34" xfId="17" applyBorder="1" applyAlignment="1">
      <alignment horizontal="center"/>
    </xf>
    <xf numFmtId="0" fontId="31" fillId="4" borderId="35" xfId="17" applyBorder="1" applyAlignment="1">
      <alignment horizontal="center"/>
    </xf>
    <xf numFmtId="0" fontId="31" fillId="4" borderId="36" xfId="17" applyBorder="1" applyAlignment="1">
      <alignment horizontal="center"/>
    </xf>
    <xf numFmtId="0" fontId="31" fillId="4" borderId="37" xfId="17" applyBorder="1" applyAlignment="1">
      <alignment horizontal="center"/>
    </xf>
    <xf numFmtId="0" fontId="31" fillId="4" borderId="38" xfId="17" applyBorder="1" applyAlignment="1">
      <alignment horizontal="center"/>
    </xf>
    <xf numFmtId="2" fontId="31" fillId="4" borderId="39" xfId="17" applyNumberFormat="1" applyBorder="1" applyAlignment="1">
      <alignment horizontal="center"/>
    </xf>
    <xf numFmtId="0" fontId="31" fillId="4" borderId="21" xfId="17" applyBorder="1" applyAlignment="1">
      <alignment horizontal="center"/>
    </xf>
    <xf numFmtId="0" fontId="31" fillId="4" borderId="40" xfId="17" applyBorder="1" applyAlignment="1">
      <alignment horizontal="center"/>
    </xf>
    <xf numFmtId="0" fontId="31" fillId="4" borderId="41" xfId="17" applyBorder="1" applyAlignment="1">
      <alignment horizontal="center"/>
    </xf>
    <xf numFmtId="0" fontId="31" fillId="4" borderId="42" xfId="17" applyBorder="1" applyAlignment="1">
      <alignment horizontal="center"/>
    </xf>
    <xf numFmtId="0" fontId="31" fillId="4" borderId="22" xfId="17" applyBorder="1" applyAlignment="1">
      <alignment horizontal="center"/>
    </xf>
    <xf numFmtId="0" fontId="31" fillId="4" borderId="17" xfId="17" applyBorder="1" applyAlignment="1">
      <alignment horizontal="center"/>
    </xf>
    <xf numFmtId="0" fontId="31" fillId="4" borderId="23" xfId="17" applyBorder="1" applyAlignment="1">
      <alignment horizontal="center"/>
    </xf>
    <xf numFmtId="0" fontId="31" fillId="4" borderId="25" xfId="17" applyBorder="1" applyAlignment="1">
      <alignment horizontal="center"/>
    </xf>
    <xf numFmtId="0" fontId="31" fillId="4" borderId="26" xfId="17" applyBorder="1" applyAlignment="1">
      <alignment horizontal="center"/>
    </xf>
    <xf numFmtId="0" fontId="31" fillId="4" borderId="27" xfId="17" applyBorder="1" applyAlignment="1">
      <alignment horizontal="center"/>
    </xf>
    <xf numFmtId="0" fontId="31" fillId="4" borderId="28" xfId="17" applyBorder="1" applyAlignment="1">
      <alignment horizontal="center"/>
    </xf>
    <xf numFmtId="0" fontId="36" fillId="2" borderId="5" xfId="10" applyBorder="1" applyAlignment="1">
      <alignment horizontal="center"/>
    </xf>
    <xf numFmtId="0" fontId="36" fillId="2" borderId="11" xfId="10" applyBorder="1" applyAlignment="1">
      <alignment horizontal="center"/>
    </xf>
    <xf numFmtId="0" fontId="36" fillId="2" borderId="4" xfId="10" applyBorder="1" applyAlignment="1">
      <alignment horizontal="center"/>
    </xf>
    <xf numFmtId="0" fontId="36" fillId="2" borderId="13" xfId="10" applyBorder="1" applyAlignment="1">
      <alignment horizontal="center"/>
    </xf>
    <xf numFmtId="0" fontId="36" fillId="2" borderId="8" xfId="10" applyBorder="1" applyAlignment="1">
      <alignment horizontal="center"/>
    </xf>
    <xf numFmtId="0" fontId="36" fillId="2" borderId="14" xfId="10" applyBorder="1" applyAlignment="1">
      <alignment horizontal="center"/>
    </xf>
    <xf numFmtId="0" fontId="36" fillId="2" borderId="16" xfId="10" applyBorder="1" applyAlignment="1">
      <alignment horizontal="center"/>
    </xf>
    <xf numFmtId="0" fontId="36" fillId="2" borderId="11" xfId="10" applyBorder="1"/>
    <xf numFmtId="0" fontId="36" fillId="2" borderId="0" xfId="10" applyAlignment="1">
      <alignment horizontal="center"/>
    </xf>
    <xf numFmtId="0" fontId="36" fillId="2" borderId="43" xfId="10" applyBorder="1" applyAlignment="1">
      <alignment horizontal="center"/>
    </xf>
    <xf numFmtId="0" fontId="36" fillId="2" borderId="44" xfId="10" applyBorder="1" applyAlignment="1">
      <alignment horizontal="center"/>
    </xf>
    <xf numFmtId="0" fontId="31" fillId="4" borderId="45" xfId="17" applyBorder="1" applyAlignment="1">
      <alignment horizontal="center"/>
    </xf>
    <xf numFmtId="0" fontId="31" fillId="4" borderId="46" xfId="17" applyBorder="1" applyAlignment="1">
      <alignment horizontal="center"/>
    </xf>
    <xf numFmtId="0" fontId="31" fillId="4" borderId="47" xfId="17" applyBorder="1" applyAlignment="1">
      <alignment horizontal="center"/>
    </xf>
    <xf numFmtId="0" fontId="31" fillId="4" borderId="48" xfId="17" applyBorder="1" applyAlignment="1">
      <alignment horizontal="center"/>
    </xf>
    <xf numFmtId="0" fontId="31" fillId="4" borderId="49" xfId="17" applyBorder="1" applyAlignment="1">
      <alignment horizontal="center"/>
    </xf>
    <xf numFmtId="0" fontId="31" fillId="4" borderId="50" xfId="17" applyBorder="1" applyAlignment="1">
      <alignment horizontal="center"/>
    </xf>
    <xf numFmtId="0" fontId="31" fillId="4" borderId="17" xfId="17" applyBorder="1"/>
    <xf numFmtId="0" fontId="31" fillId="4" borderId="51" xfId="17" applyBorder="1" applyAlignment="1">
      <alignment horizontal="center"/>
    </xf>
    <xf numFmtId="0" fontId="31" fillId="4" borderId="52" xfId="17" applyBorder="1" applyAlignment="1">
      <alignment horizontal="center"/>
    </xf>
    <xf numFmtId="0" fontId="31" fillId="4" borderId="19" xfId="17" applyBorder="1" applyAlignment="1">
      <alignment horizontal="center"/>
    </xf>
    <xf numFmtId="0" fontId="31" fillId="4" borderId="53" xfId="17" applyBorder="1" applyAlignment="1">
      <alignment horizontal="center"/>
    </xf>
    <xf numFmtId="0" fontId="31" fillId="4" borderId="12" xfId="17" applyBorder="1"/>
    <xf numFmtId="0" fontId="31" fillId="4" borderId="13" xfId="17" applyBorder="1"/>
    <xf numFmtId="0" fontId="31" fillId="4" borderId="14" xfId="17" applyBorder="1"/>
    <xf numFmtId="0" fontId="31" fillId="4" borderId="0" xfId="17" applyAlignment="1">
      <alignment horizontal="center"/>
    </xf>
    <xf numFmtId="0" fontId="31" fillId="4" borderId="15" xfId="17" applyBorder="1"/>
    <xf numFmtId="0" fontId="31" fillId="4" borderId="10" xfId="17" applyBorder="1" applyAlignment="1">
      <alignment horizontal="center"/>
    </xf>
    <xf numFmtId="0" fontId="31" fillId="4" borderId="10" xfId="17" applyBorder="1"/>
    <xf numFmtId="0" fontId="31" fillId="4" borderId="9" xfId="17" applyBorder="1"/>
    <xf numFmtId="0" fontId="31" fillId="4" borderId="8" xfId="17" applyBorder="1"/>
    <xf numFmtId="0" fontId="31" fillId="4" borderId="16" xfId="17" applyBorder="1"/>
    <xf numFmtId="0" fontId="31" fillId="4" borderId="54" xfId="17" applyBorder="1" applyAlignment="1">
      <alignment horizontal="center"/>
    </xf>
    <xf numFmtId="0" fontId="31" fillId="4" borderId="55" xfId="17" applyBorder="1" applyAlignment="1">
      <alignment horizontal="center"/>
    </xf>
    <xf numFmtId="0" fontId="31" fillId="4" borderId="56" xfId="17" applyBorder="1" applyAlignment="1">
      <alignment horizontal="center"/>
    </xf>
    <xf numFmtId="2" fontId="31" fillId="4" borderId="44" xfId="17" applyNumberFormat="1" applyBorder="1" applyAlignment="1">
      <alignment horizontal="center"/>
    </xf>
    <xf numFmtId="0" fontId="19" fillId="3" borderId="57" xfId="14" applyBorder="1" applyAlignment="1">
      <alignment horizontal="center"/>
    </xf>
    <xf numFmtId="0" fontId="17" fillId="3" borderId="57" xfId="14" applyFont="1" applyBorder="1" applyAlignment="1">
      <alignment horizontal="center"/>
    </xf>
    <xf numFmtId="0" fontId="19" fillId="3" borderId="57" xfId="14" applyBorder="1"/>
    <xf numFmtId="0" fontId="31" fillId="4" borderId="41" xfId="17" applyBorder="1"/>
    <xf numFmtId="0" fontId="36" fillId="8" borderId="0" xfId="21"/>
    <xf numFmtId="1" fontId="19" fillId="3" borderId="2" xfId="14" applyNumberFormat="1" applyAlignment="1">
      <alignment horizontal="center"/>
    </xf>
    <xf numFmtId="1" fontId="33" fillId="6" borderId="2" xfId="19" applyNumberFormat="1" applyAlignment="1">
      <alignment horizontal="center"/>
    </xf>
    <xf numFmtId="0" fontId="16" fillId="2" borderId="0" xfId="15" applyFont="1" applyAlignment="1">
      <alignment horizontal="left"/>
    </xf>
    <xf numFmtId="0" fontId="18" fillId="2" borderId="17" xfId="15" applyFont="1" applyBorder="1" applyAlignment="1">
      <alignment horizontal="left"/>
    </xf>
    <xf numFmtId="0" fontId="23" fillId="7" borderId="3" xfId="20" quotePrefix="1" applyFont="1" applyAlignment="1">
      <alignment horizontal="center"/>
    </xf>
    <xf numFmtId="171" fontId="19" fillId="3" borderId="2" xfId="14" applyNumberFormat="1" applyAlignment="1">
      <alignment horizontal="center"/>
    </xf>
    <xf numFmtId="172" fontId="19" fillId="3" borderId="2" xfId="14" applyNumberFormat="1" applyAlignment="1">
      <alignment horizontal="center"/>
    </xf>
    <xf numFmtId="0" fontId="16" fillId="2" borderId="58" xfId="10" applyFont="1" applyBorder="1"/>
    <xf numFmtId="0" fontId="36" fillId="2" borderId="59" xfId="10" applyBorder="1"/>
    <xf numFmtId="0" fontId="16" fillId="2" borderId="60" xfId="10" applyFont="1" applyBorder="1"/>
    <xf numFmtId="0" fontId="36" fillId="2" borderId="61" xfId="10" applyBorder="1"/>
    <xf numFmtId="0" fontId="19" fillId="3" borderId="62" xfId="14" applyBorder="1"/>
    <xf numFmtId="0" fontId="19" fillId="3" borderId="63" xfId="14" applyBorder="1"/>
    <xf numFmtId="0" fontId="19" fillId="3" borderId="64" xfId="14" applyBorder="1"/>
    <xf numFmtId="0" fontId="18" fillId="2" borderId="0" xfId="15" applyFont="1" applyAlignment="1">
      <alignment horizontal="right"/>
    </xf>
    <xf numFmtId="0" fontId="34" fillId="0" borderId="0" xfId="7" applyFont="1"/>
    <xf numFmtId="0" fontId="21" fillId="2" borderId="17" xfId="10" applyFont="1" applyBorder="1" applyAlignment="1">
      <alignment horizontal="left" wrapText="1"/>
    </xf>
    <xf numFmtId="0" fontId="0" fillId="9" borderId="0" xfId="0" applyFill="1"/>
    <xf numFmtId="0" fontId="16" fillId="9" borderId="17" xfId="10" applyFont="1" applyFill="1" applyBorder="1" applyAlignment="1">
      <alignment horizontal="center"/>
    </xf>
    <xf numFmtId="0" fontId="36" fillId="9" borderId="17" xfId="10" applyFill="1" applyBorder="1" applyAlignment="1">
      <alignment horizontal="center"/>
    </xf>
    <xf numFmtId="0" fontId="21" fillId="9" borderId="17" xfId="10" applyFont="1" applyFill="1" applyBorder="1" applyAlignment="1">
      <alignment horizontal="center"/>
    </xf>
    <xf numFmtId="0" fontId="36" fillId="2" borderId="0" xfId="18" applyFill="1"/>
    <xf numFmtId="0" fontId="16" fillId="5" borderId="0" xfId="10" applyFont="1" applyFill="1"/>
    <xf numFmtId="0" fontId="16" fillId="9" borderId="17" xfId="10" applyFont="1" applyFill="1" applyBorder="1"/>
    <xf numFmtId="0" fontId="36" fillId="9" borderId="17" xfId="10" applyFill="1" applyBorder="1"/>
    <xf numFmtId="0" fontId="16" fillId="9" borderId="0" xfId="10" applyFont="1" applyFill="1"/>
    <xf numFmtId="0" fontId="16" fillId="9" borderId="0" xfId="15" applyFont="1" applyFill="1"/>
    <xf numFmtId="0" fontId="36" fillId="9" borderId="0" xfId="15" applyFill="1"/>
    <xf numFmtId="0" fontId="36" fillId="2" borderId="0" xfId="18" applyFill="1" applyAlignment="1">
      <alignment horizontal="left"/>
    </xf>
    <xf numFmtId="0" fontId="16" fillId="9" borderId="0" xfId="15" applyFont="1" applyFill="1" applyAlignment="1">
      <alignment horizontal="center"/>
    </xf>
    <xf numFmtId="0" fontId="36" fillId="9" borderId="0" xfId="15" applyFill="1" applyAlignment="1">
      <alignment horizontal="center" vertical="center"/>
    </xf>
    <xf numFmtId="0" fontId="16" fillId="9" borderId="0" xfId="10" applyFont="1" applyFill="1" applyAlignment="1">
      <alignment horizontal="center"/>
    </xf>
    <xf numFmtId="0" fontId="36" fillId="9" borderId="0" xfId="10" applyFill="1" applyAlignment="1">
      <alignment horizontal="center" vertical="center"/>
    </xf>
    <xf numFmtId="0" fontId="12" fillId="2" borderId="0" xfId="18" applyFont="1" applyFill="1"/>
    <xf numFmtId="0" fontId="18" fillId="9" borderId="0" xfId="15" applyFont="1" applyFill="1" applyAlignment="1">
      <alignment horizontal="center"/>
    </xf>
    <xf numFmtId="0" fontId="16" fillId="9" borderId="0" xfId="10" applyFont="1" applyFill="1" applyAlignment="1">
      <alignment horizontal="right"/>
    </xf>
    <xf numFmtId="172" fontId="19" fillId="3" borderId="17" xfId="14" applyNumberFormat="1" applyBorder="1" applyAlignment="1">
      <alignment horizontal="center"/>
    </xf>
    <xf numFmtId="0" fontId="35" fillId="2" borderId="12" xfId="7" applyFont="1" applyFill="1" applyBorder="1"/>
    <xf numFmtId="0" fontId="6" fillId="2" borderId="13" xfId="7" applyFill="1" applyBorder="1"/>
    <xf numFmtId="0" fontId="35" fillId="2" borderId="17" xfId="7" applyFont="1" applyFill="1" applyBorder="1"/>
    <xf numFmtId="0" fontId="35" fillId="2" borderId="10" xfId="7" applyFont="1" applyFill="1" applyBorder="1"/>
    <xf numFmtId="0" fontId="6" fillId="2" borderId="0" xfId="7" applyFill="1"/>
    <xf numFmtId="0" fontId="6" fillId="2" borderId="9" xfId="7" applyFill="1" applyBorder="1"/>
    <xf numFmtId="0" fontId="6" fillId="2" borderId="8" xfId="7" applyFill="1" applyBorder="1"/>
    <xf numFmtId="0" fontId="6" fillId="18" borderId="24" xfId="7" applyFill="1" applyBorder="1" applyAlignment="1">
      <alignment horizontal="center" wrapText="1"/>
    </xf>
    <xf numFmtId="0" fontId="6" fillId="12" borderId="24" xfId="7" applyFill="1" applyBorder="1" applyAlignment="1">
      <alignment horizontal="center" wrapText="1"/>
    </xf>
    <xf numFmtId="0" fontId="6" fillId="19" borderId="24" xfId="7" applyFill="1" applyBorder="1" applyAlignment="1">
      <alignment horizontal="center" wrapText="1"/>
    </xf>
    <xf numFmtId="0" fontId="6" fillId="12" borderId="27" xfId="7" applyFill="1" applyBorder="1" applyAlignment="1">
      <alignment horizontal="center" wrapText="1"/>
    </xf>
    <xf numFmtId="0" fontId="12" fillId="18" borderId="0" xfId="11" applyFill="1"/>
    <xf numFmtId="0" fontId="12" fillId="12" borderId="0" xfId="11" applyFill="1"/>
    <xf numFmtId="0" fontId="12" fillId="19" borderId="0" xfId="11" applyFill="1"/>
    <xf numFmtId="0" fontId="0" fillId="2" borderId="59" xfId="10" applyFont="1" applyBorder="1"/>
    <xf numFmtId="0" fontId="0" fillId="2" borderId="61" xfId="10" applyFont="1" applyBorder="1"/>
    <xf numFmtId="0" fontId="7" fillId="10" borderId="10" xfId="7" applyFont="1" applyFill="1" applyBorder="1" applyAlignment="1" applyProtection="1">
      <alignment horizontal="right"/>
      <protection locked="0"/>
    </xf>
    <xf numFmtId="0" fontId="7" fillId="10" borderId="0" xfId="7" applyFont="1" applyFill="1" applyAlignment="1" applyProtection="1">
      <alignment horizontal="right"/>
      <protection locked="0"/>
    </xf>
    <xf numFmtId="0" fontId="7" fillId="6" borderId="0" xfId="0" applyFont="1" applyFill="1" applyAlignment="1">
      <alignment horizontal="left"/>
    </xf>
    <xf numFmtId="0" fontId="7" fillId="10" borderId="9" xfId="7" applyFont="1" applyFill="1" applyBorder="1" applyAlignment="1" applyProtection="1">
      <alignment horizontal="right"/>
      <protection locked="0"/>
    </xf>
    <xf numFmtId="0" fontId="7" fillId="10" borderId="8" xfId="7" applyFont="1" applyFill="1" applyBorder="1" applyAlignment="1" applyProtection="1">
      <alignment horizontal="right"/>
      <protection locked="0"/>
    </xf>
    <xf numFmtId="14" fontId="7" fillId="6" borderId="8" xfId="0" applyNumberFormat="1" applyFont="1" applyFill="1" applyBorder="1" applyAlignment="1">
      <alignment horizontal="center"/>
    </xf>
    <xf numFmtId="0" fontId="7" fillId="10" borderId="0" xfId="7" applyFont="1" applyFill="1" applyAlignment="1" applyProtection="1">
      <alignment horizontal="center"/>
      <protection locked="0"/>
    </xf>
    <xf numFmtId="0" fontId="7" fillId="6" borderId="0" xfId="0" applyFont="1" applyFill="1" applyAlignment="1">
      <alignment horizontal="center"/>
    </xf>
    <xf numFmtId="0" fontId="26" fillId="0" borderId="8" xfId="7" applyFont="1" applyBorder="1" applyAlignment="1">
      <alignment horizontal="left" vertical="top" wrapText="1"/>
    </xf>
    <xf numFmtId="0" fontId="18" fillId="9" borderId="7" xfId="15" applyFont="1" applyFill="1" applyBorder="1" applyAlignment="1">
      <alignment horizontal="center"/>
    </xf>
    <xf numFmtId="0" fontId="18" fillId="9" borderId="6" xfId="15" applyFont="1" applyFill="1" applyBorder="1" applyAlignment="1">
      <alignment horizontal="center"/>
    </xf>
    <xf numFmtId="0" fontId="23" fillId="2" borderId="5"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2" borderId="11" xfId="0" applyFont="1" applyFill="1" applyBorder="1" applyAlignment="1">
      <alignment horizontal="center" vertical="center" wrapText="1"/>
    </xf>
    <xf numFmtId="0" fontId="9" fillId="12" borderId="8" xfId="0" applyFont="1" applyFill="1" applyBorder="1" applyAlignment="1">
      <alignment horizontal="center"/>
    </xf>
  </cellXfs>
  <cellStyles count="22">
    <cellStyle name="20% - Accent3" xfId="21" xr:uid="{00000000-0005-0000-0000-000015000000}"/>
    <cellStyle name="40% - Accent1" xfId="10" xr:uid="{00000000-0005-0000-0000-00000A000000}"/>
    <cellStyle name="40% - Accent1 2" xfId="15" xr:uid="{00000000-0005-0000-0000-00000F000000}"/>
    <cellStyle name="40% - Accent2" xfId="18" xr:uid="{00000000-0005-0000-0000-000012000000}"/>
    <cellStyle name="Calculation" xfId="19" xr:uid="{00000000-0005-0000-0000-000013000000}"/>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Currency 2" xfId="8" xr:uid="{00000000-0005-0000-0000-000008000000}"/>
    <cellStyle name="Good" xfId="17" xr:uid="{00000000-0005-0000-0000-000011000000}"/>
    <cellStyle name="Heading 1" xfId="9" xr:uid="{00000000-0005-0000-0000-000009000000}"/>
    <cellStyle name="Hyperlink" xfId="13" xr:uid="{00000000-0005-0000-0000-00000D000000}"/>
    <cellStyle name="Hyperlink 2" xfId="16" xr:uid="{00000000-0005-0000-0000-000010000000}"/>
    <cellStyle name="Inndata 2" xfId="14" xr:uid="{00000000-0005-0000-0000-00000E000000}"/>
    <cellStyle name="Normal" xfId="0" builtinId="0"/>
    <cellStyle name="Normal 2" xfId="7" xr:uid="{00000000-0005-0000-0000-000007000000}"/>
    <cellStyle name="Normal 3" xfId="11" xr:uid="{00000000-0005-0000-0000-00000B000000}"/>
    <cellStyle name="Normal_Mal VOR" xfId="6" xr:uid="{00000000-0005-0000-0000-000006000000}"/>
    <cellStyle name="Note" xfId="20" xr:uid="{00000000-0005-0000-0000-000014000000}"/>
    <cellStyle name="Percent" xfId="1" xr:uid="{00000000-0005-0000-0000-000001000000}"/>
    <cellStyle name="Tittel 2" xfId="12" xr:uid="{00000000-0005-0000-0000-00000C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hyperlink" Target="#'Front Page'!A1"/><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0</xdr:colOff>
      <xdr:row>2</xdr:row>
      <xdr:rowOff>0</xdr:rowOff>
    </xdr:from>
    <xdr:ext cx="228600" cy="285750"/>
    <xdr:sp macro="" textlink="">
      <xdr:nvSpPr>
        <xdr:cNvPr id="2" name="AutoShape 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4752975" y="628650"/>
          <a:ext cx="228600" cy="285750"/>
        </a:xfrm>
        <a:prstGeom prst="rect">
          <a:avLst/>
        </a:prstGeom>
        <a:noFill/>
        <a:ln w="9525">
          <a:noFill/>
          <a:miter lim="800000"/>
        </a:ln>
      </xdr:spPr>
    </xdr:sp>
    <xdr:clientData/>
  </xdr:oneCellAnchor>
  <xdr:oneCellAnchor>
    <xdr:from>
      <xdr:col>2</xdr:col>
      <xdr:colOff>0</xdr:colOff>
      <xdr:row>58</xdr:row>
      <xdr:rowOff>0</xdr:rowOff>
    </xdr:from>
    <xdr:ext cx="228600" cy="285750"/>
    <xdr:sp macro="" textlink="">
      <xdr:nvSpPr>
        <xdr:cNvPr id="3" name="AutoShape 2">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1028700" y="11915775"/>
          <a:ext cx="228600" cy="285750"/>
        </a:xfrm>
        <a:prstGeom prst="rect">
          <a:avLst/>
        </a:prstGeom>
        <a:noFill/>
        <a:ln w="9525">
          <a:noFill/>
          <a:miter lim="800000"/>
        </a:ln>
      </xdr:spPr>
    </xdr:sp>
    <xdr:clientData/>
  </xdr:oneCellAnchor>
  <xdr:oneCellAnchor>
    <xdr:from>
      <xdr:col>8</xdr:col>
      <xdr:colOff>76200</xdr:colOff>
      <xdr:row>41</xdr:row>
      <xdr:rowOff>180975</xdr:rowOff>
    </xdr:from>
    <xdr:ext cx="1781175" cy="485775"/>
    <xdr:pic>
      <xdr:nvPicPr>
        <xdr:cNvPr id="8" name="Bild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9100" y="8686800"/>
          <a:ext cx="1781175" cy="485775"/>
        </a:xfrm>
        <a:prstGeom prst="rect">
          <a:avLst/>
        </a:prstGeom>
      </xdr:spPr>
    </xdr:pic>
    <xdr:clientData/>
  </xdr:oneCellAnchor>
  <xdr:oneCellAnchor>
    <xdr:from>
      <xdr:col>0</xdr:col>
      <xdr:colOff>9525</xdr:colOff>
      <xdr:row>22</xdr:row>
      <xdr:rowOff>114300</xdr:rowOff>
    </xdr:from>
    <xdr:ext cx="6057900" cy="3286125"/>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800600"/>
          <a:ext cx="6057900" cy="328612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419100</xdr:colOff>
      <xdr:row>1</xdr:row>
      <xdr:rowOff>95250</xdr:rowOff>
    </xdr:from>
    <xdr:ext cx="1571625" cy="85725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419100" y="295275"/>
          <a:ext cx="1571625" cy="857250"/>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wrap="square" anchor="t">
          <a:noAutofit/>
        </a:bodyPr>
        <a:lstStyle/>
        <a:p>
          <a:r>
            <a:rPr lang="nb-NO" sz="1100" b="1"/>
            <a:t>Comments:</a:t>
          </a:r>
        </a:p>
        <a:p>
          <a:r>
            <a:rPr lang="nb-NO" sz="1100"/>
            <a:t>* Add</a:t>
          </a:r>
          <a:r>
            <a:rPr lang="nb-NO" sz="1100" baseline="0"/>
            <a:t> lowermost element of tubular to the top of the list (bit)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1</xdr:row>
      <xdr:rowOff>133350</xdr:rowOff>
    </xdr:from>
    <xdr:ext cx="1666875" cy="790575"/>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0" y="333375"/>
          <a:ext cx="1666875" cy="790575"/>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wrap="square" anchor="t">
          <a:noAutofit/>
        </a:bodyPr>
        <a:lstStyle/>
        <a:p>
          <a:r>
            <a:rPr lang="nb-NO" sz="1100" b="1"/>
            <a:t>Comments:</a:t>
          </a:r>
        </a:p>
        <a:p>
          <a:r>
            <a:rPr lang="nb-NO" sz="1100"/>
            <a:t>All</a:t>
          </a:r>
          <a:r>
            <a:rPr lang="nb-NO" sz="1100" baseline="0"/>
            <a:t> depths are with reference to RKB</a:t>
          </a:r>
          <a:endParaRPr lang="nb-NO"/>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0</xdr:row>
      <xdr:rowOff>57150</xdr:rowOff>
    </xdr:from>
    <xdr:ext cx="2619375" cy="123825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7625" y="57150"/>
          <a:ext cx="2619375" cy="1238250"/>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wrap="square" anchor="t">
          <a:noAutofit/>
        </a:bodyPr>
        <a:lstStyle/>
        <a:p>
          <a:r>
            <a:rPr lang="nb-NO" sz="1100" b="1"/>
            <a:t>Comments:</a:t>
          </a:r>
        </a:p>
        <a:p>
          <a:r>
            <a:rPr lang="nb-NO" sz="1100"/>
            <a:t>* All</a:t>
          </a:r>
          <a:r>
            <a:rPr lang="nb-NO" sz="1100" baseline="0"/>
            <a:t> depths are with reference to RKB .</a:t>
          </a:r>
        </a:p>
        <a:p>
          <a:r>
            <a:rPr lang="nb-NO" sz="1100" baseline="0"/>
            <a:t>* For more accurate representation of the formations, formation properties that vary with depth within a formation must be specified vs. depth, e.g. using many data points per formation. </a:t>
          </a:r>
          <a:endParaRPr lang="nb-NO"/>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68580</xdr:colOff>
      <xdr:row>7</xdr:row>
      <xdr:rowOff>106680</xdr:rowOff>
    </xdr:from>
    <xdr:to>
      <xdr:col>0</xdr:col>
      <xdr:colOff>11826240</xdr:colOff>
      <xdr:row>31</xdr:row>
      <xdr:rowOff>160020</xdr:rowOff>
    </xdr:to>
    <xdr:pic>
      <xdr:nvPicPr>
        <xdr:cNvPr id="2" name="Bild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675" y="1543050"/>
          <a:ext cx="11763375" cy="485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53340</xdr:rowOff>
    </xdr:from>
    <xdr:to>
      <xdr:col>0</xdr:col>
      <xdr:colOff>1531620</xdr:colOff>
      <xdr:row>3</xdr:row>
      <xdr:rowOff>152400</xdr:rowOff>
    </xdr:to>
    <xdr:sp macro="" textlink="">
      <xdr:nvSpPr>
        <xdr:cNvPr id="3" name="Text Box 2">
          <a:hlinkClick xmlns:r="http://schemas.openxmlformats.org/officeDocument/2006/relationships" r:id="rId2"/>
          <a:extLst>
            <a:ext uri="{FF2B5EF4-FFF2-40B4-BE49-F238E27FC236}">
              <a16:creationId xmlns:a16="http://schemas.microsoft.com/office/drawing/2014/main" id="{00000000-0008-0000-0B00-000003000000}"/>
            </a:ext>
          </a:extLst>
        </xdr:cNvPr>
        <xdr:cNvSpPr txBox="1">
          <a:spLocks noChangeArrowheads="1"/>
        </xdr:cNvSpPr>
      </xdr:nvSpPr>
      <xdr:spPr bwMode="auto">
        <a:xfrm>
          <a:off x="38100" y="57150"/>
          <a:ext cx="1495425" cy="695325"/>
        </a:xfrm>
        <a:prstGeom prst="rect">
          <a:avLst/>
        </a:prstGeom>
        <a:solidFill>
          <a:srgbClr val="CCFFFF"/>
        </a:solidFill>
        <a:ln w="38100" cmpd="dbl">
          <a:solidFill>
            <a:srgbClr val="FF99CC"/>
          </a:solidFill>
          <a:miter lim="800000"/>
        </a:ln>
      </xdr:spPr>
      <xdr:txBody>
        <a:bodyPr vertOverflow="clip" wrap="square" lIns="45720" tIns="41148" rIns="45720" bIns="41148" anchor="ctr" upright="1"/>
        <a:lstStyle/>
        <a:p>
          <a:pPr algn="ctr" rtl="0"/>
          <a:r>
            <a:rPr lang="nn-NO" sz="1600" b="0" i="0" u="none" baseline="0">
              <a:solidFill>
                <a:srgbClr val="000000"/>
              </a:solidFill>
              <a:latin typeface="Calibri"/>
              <a:cs typeface="Calibri"/>
            </a:rPr>
            <a:t>To Front Page</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47625</xdr:colOff>
      <xdr:row>0</xdr:row>
      <xdr:rowOff>57150</xdr:rowOff>
    </xdr:from>
    <xdr:ext cx="2619375" cy="1238250"/>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47625" y="57150"/>
          <a:ext cx="2619375" cy="1238250"/>
        </a:xfrm>
        <a:prstGeom prst="rect">
          <a:avLst/>
        </a:prstGeom>
        <a:solidFill>
          <a:schemeClr val="accent1">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wrap="square" anchor="t">
          <a:noAutofit/>
        </a:bodyPr>
        <a:lstStyle/>
        <a:p>
          <a:r>
            <a:rPr lang="nb-NO" sz="1100" b="1"/>
            <a:t>Comments:</a:t>
          </a:r>
        </a:p>
        <a:p>
          <a:r>
            <a:rPr lang="nb-NO" sz="1100"/>
            <a:t>* All</a:t>
          </a:r>
          <a:r>
            <a:rPr lang="nb-NO" sz="1100" baseline="0"/>
            <a:t> depths are with reference to RKB .</a:t>
          </a:r>
        </a:p>
        <a:p>
          <a:r>
            <a:rPr lang="nb-NO" sz="1100" baseline="0"/>
            <a:t>* For more accurate representation of the formations, formation properties that vary with depth within a formation must be specified vs. depth, e.g. using many data points per formation. </a:t>
          </a:r>
          <a:endParaRPr lang="nb-NO"/>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10</xdr:col>
      <xdr:colOff>57150</xdr:colOff>
      <xdr:row>3</xdr:row>
      <xdr:rowOff>123825</xdr:rowOff>
    </xdr:from>
    <xdr:ext cx="1962150" cy="742950"/>
    <xdr:pic>
      <xdr:nvPicPr>
        <xdr:cNvPr id="3" name="Bilde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24725" y="723900"/>
          <a:ext cx="1962150" cy="74295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4.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47"/>
  <sheetViews>
    <sheetView showGridLines="0" zoomScale="85" zoomScaleNormal="85" workbookViewId="0">
      <selection activeCell="T10" sqref="T10"/>
    </sheetView>
  </sheetViews>
  <sheetFormatPr defaultColWidth="12.5703125" defaultRowHeight="15.75" x14ac:dyDescent="0.25"/>
  <cols>
    <col min="1" max="1" width="9" style="47" customWidth="1"/>
    <col min="2" max="2" width="6.42578125" style="47" customWidth="1"/>
    <col min="3" max="3" width="9" style="47" customWidth="1"/>
    <col min="4" max="4" width="6.85546875" style="47" customWidth="1"/>
    <col min="5" max="5" width="9.140625" style="47" customWidth="1"/>
    <col min="6" max="6" width="7" style="47" customWidth="1"/>
    <col min="7" max="7" width="8" style="47" customWidth="1"/>
    <col min="8" max="8" width="6.85546875" style="47" customWidth="1"/>
    <col min="9" max="10" width="9" style="47" customWidth="1"/>
    <col min="11" max="11" width="6.42578125" style="47" customWidth="1"/>
    <col min="12" max="12" width="4.28515625" style="47" customWidth="1"/>
    <col min="13" max="16384" width="12.5703125" style="47"/>
  </cols>
  <sheetData>
    <row r="1" spans="1:11" x14ac:dyDescent="0.25">
      <c r="A1" s="47" t="s">
        <v>64</v>
      </c>
    </row>
    <row r="2" spans="1:11" ht="33.75" customHeight="1" x14ac:dyDescent="0.55000000000000004">
      <c r="F2" s="104" t="str">
        <f>DocName</f>
        <v>Standard input data</v>
      </c>
      <c r="G2" s="104"/>
      <c r="H2" s="104"/>
      <c r="I2" s="104"/>
      <c r="J2" s="104"/>
      <c r="K2" s="104"/>
    </row>
    <row r="3" spans="1:11" ht="15.75" customHeight="1" x14ac:dyDescent="0.25">
      <c r="H3" s="48"/>
      <c r="I3" s="48"/>
      <c r="J3" s="48"/>
    </row>
    <row r="4" spans="1:11" ht="19.5" customHeight="1" x14ac:dyDescent="0.3">
      <c r="F4" s="103" t="s">
        <v>67</v>
      </c>
      <c r="G4" s="103"/>
      <c r="H4" s="48"/>
      <c r="I4" s="48"/>
      <c r="J4" s="48"/>
    </row>
    <row r="5" spans="1:11" ht="15.75" customHeight="1" x14ac:dyDescent="0.25">
      <c r="F5" s="102" t="s">
        <v>68</v>
      </c>
      <c r="G5" s="102"/>
      <c r="H5" s="48"/>
      <c r="I5" s="48"/>
      <c r="J5" s="48"/>
    </row>
    <row r="6" spans="1:11" ht="15.75" customHeight="1" x14ac:dyDescent="0.25">
      <c r="F6" s="102" t="s">
        <v>69</v>
      </c>
      <c r="G6" s="101"/>
      <c r="H6" s="48"/>
      <c r="I6" s="48"/>
      <c r="J6" s="48"/>
    </row>
    <row r="7" spans="1:11" ht="15.75" customHeight="1" x14ac:dyDescent="0.25">
      <c r="F7" s="102" t="s">
        <v>70</v>
      </c>
      <c r="G7" s="101"/>
      <c r="H7" s="48"/>
      <c r="I7" s="48"/>
      <c r="J7" s="48"/>
    </row>
    <row r="8" spans="1:11" ht="16.5" customHeight="1" x14ac:dyDescent="0.25">
      <c r="F8" s="102" t="s">
        <v>71</v>
      </c>
      <c r="G8" s="101"/>
      <c r="H8" s="48"/>
      <c r="I8" s="48"/>
      <c r="J8" s="48"/>
    </row>
    <row r="9" spans="1:11" x14ac:dyDescent="0.25">
      <c r="F9" s="102" t="s">
        <v>72</v>
      </c>
      <c r="G9" s="101"/>
    </row>
    <row r="10" spans="1:11" x14ac:dyDescent="0.25">
      <c r="F10" s="102" t="s">
        <v>73</v>
      </c>
      <c r="G10" s="101"/>
    </row>
    <row r="11" spans="1:11" x14ac:dyDescent="0.25">
      <c r="F11" s="102" t="s">
        <v>74</v>
      </c>
      <c r="G11" s="101"/>
    </row>
    <row r="12" spans="1:11" x14ac:dyDescent="0.25">
      <c r="F12" s="101" t="s">
        <v>75</v>
      </c>
      <c r="G12" s="101"/>
    </row>
    <row r="13" spans="1:11" x14ac:dyDescent="0.25">
      <c r="F13" s="102" t="s">
        <v>76</v>
      </c>
      <c r="G13" s="101"/>
    </row>
    <row r="14" spans="1:11" x14ac:dyDescent="0.25">
      <c r="F14" s="102" t="s">
        <v>77</v>
      </c>
      <c r="G14" s="101"/>
    </row>
    <row r="15" spans="1:11" x14ac:dyDescent="0.25">
      <c r="F15" s="102"/>
      <c r="G15" s="101"/>
    </row>
    <row r="16" spans="1:11" x14ac:dyDescent="0.25">
      <c r="F16" s="102"/>
      <c r="G16" s="101"/>
    </row>
    <row r="17" spans="6:7" x14ac:dyDescent="0.25">
      <c r="F17" s="102"/>
      <c r="G17" s="101"/>
    </row>
    <row r="18" spans="6:7" x14ac:dyDescent="0.25">
      <c r="F18" s="102"/>
      <c r="G18" s="101"/>
    </row>
    <row r="19" spans="6:7" x14ac:dyDescent="0.25">
      <c r="F19" s="102"/>
      <c r="G19" s="101"/>
    </row>
    <row r="20" spans="6:7" x14ac:dyDescent="0.25">
      <c r="F20" s="102"/>
      <c r="G20" s="101"/>
    </row>
    <row r="21" spans="6:7" x14ac:dyDescent="0.25">
      <c r="F21" s="102"/>
      <c r="G21" s="101"/>
    </row>
    <row r="22" spans="6:7" x14ac:dyDescent="0.25">
      <c r="F22" s="102"/>
      <c r="G22" s="101"/>
    </row>
    <row r="23" spans="6:7" x14ac:dyDescent="0.25">
      <c r="F23" s="102"/>
      <c r="G23" s="101"/>
    </row>
    <row r="24" spans="6:7" x14ac:dyDescent="0.25">
      <c r="F24" s="102"/>
      <c r="G24" s="101"/>
    </row>
    <row r="39" spans="1:12" ht="16.5" thickBot="1" x14ac:dyDescent="0.3"/>
    <row r="40" spans="1:12" ht="16.5" thickBot="1" x14ac:dyDescent="0.3">
      <c r="A40" s="14"/>
      <c r="B40" s="15"/>
      <c r="C40" s="16"/>
      <c r="D40" s="16"/>
      <c r="E40" s="16"/>
      <c r="F40" s="16"/>
      <c r="G40" s="16"/>
      <c r="H40" s="16"/>
      <c r="I40" s="16"/>
      <c r="J40" s="16"/>
      <c r="K40" s="16"/>
      <c r="L40" s="17"/>
    </row>
    <row r="41" spans="1:12" x14ac:dyDescent="0.25">
      <c r="A41" s="226" t="s">
        <v>52</v>
      </c>
      <c r="B41" s="227"/>
      <c r="C41" s="228" t="str">
        <f>DocNo</f>
        <v>TDS10191-6A</v>
      </c>
      <c r="D41" s="228"/>
      <c r="E41" s="18"/>
      <c r="F41" s="19" t="s">
        <v>53</v>
      </c>
      <c r="G41" s="1" t="str">
        <f>Version</f>
        <v>6</v>
      </c>
      <c r="H41" s="20"/>
      <c r="I41" s="21"/>
      <c r="J41" s="22"/>
      <c r="K41" s="22"/>
      <c r="L41" s="23"/>
    </row>
    <row r="42" spans="1:12" x14ac:dyDescent="0.25">
      <c r="A42" s="226" t="s">
        <v>54</v>
      </c>
      <c r="B42" s="227"/>
      <c r="C42" s="228" t="str">
        <f>DocName</f>
        <v>Standard input data</v>
      </c>
      <c r="D42" s="228"/>
      <c r="E42" s="228"/>
      <c r="F42" s="228"/>
      <c r="G42" s="228"/>
      <c r="H42" s="228"/>
      <c r="I42" s="24"/>
      <c r="J42" s="25"/>
      <c r="K42" s="25"/>
      <c r="L42" s="26"/>
    </row>
    <row r="43" spans="1:12" x14ac:dyDescent="0.25">
      <c r="A43" s="226" t="s">
        <v>55</v>
      </c>
      <c r="B43" s="227"/>
      <c r="C43" s="228">
        <f>ActionNo</f>
        <v>0</v>
      </c>
      <c r="D43" s="228"/>
      <c r="E43" s="228"/>
      <c r="F43" s="228"/>
      <c r="G43" s="228"/>
      <c r="H43" s="228"/>
      <c r="I43" s="24"/>
      <c r="J43" s="25"/>
      <c r="K43" s="25"/>
      <c r="L43" s="26"/>
    </row>
    <row r="44" spans="1:12" x14ac:dyDescent="0.25">
      <c r="A44" s="226" t="s">
        <v>56</v>
      </c>
      <c r="B44" s="227"/>
      <c r="C44" s="228" t="str">
        <f>ActionDescription</f>
        <v/>
      </c>
      <c r="D44" s="228"/>
      <c r="E44" s="228"/>
      <c r="F44" s="228"/>
      <c r="G44" s="228"/>
      <c r="H44" s="228"/>
      <c r="I44" s="24"/>
      <c r="J44" s="25"/>
      <c r="K44" s="25"/>
      <c r="L44" s="26"/>
    </row>
    <row r="45" spans="1:12" x14ac:dyDescent="0.25">
      <c r="A45" s="226"/>
      <c r="B45" s="227"/>
      <c r="C45" s="232" t="s">
        <v>57</v>
      </c>
      <c r="D45" s="232"/>
      <c r="E45" s="232" t="s">
        <v>58</v>
      </c>
      <c r="F45" s="232"/>
      <c r="G45" s="232" t="s">
        <v>59</v>
      </c>
      <c r="H45" s="232"/>
      <c r="I45" s="24"/>
      <c r="J45" s="25"/>
      <c r="K45" s="25"/>
      <c r="L45" s="26"/>
    </row>
    <row r="46" spans="1:12" x14ac:dyDescent="0.25">
      <c r="A46" s="226"/>
      <c r="B46" s="227"/>
      <c r="C46" s="233" t="str">
        <f>CreateBy</f>
        <v>PRO</v>
      </c>
      <c r="D46" s="233"/>
      <c r="E46" s="233" t="str">
        <f>ReviewBy</f>
        <v>;JN;</v>
      </c>
      <c r="F46" s="233"/>
      <c r="G46" s="233" t="str">
        <f>ApproveBy</f>
        <v>;MS;</v>
      </c>
      <c r="H46" s="233"/>
      <c r="I46" s="24"/>
      <c r="J46" s="25"/>
      <c r="K46" s="25"/>
      <c r="L46" s="26"/>
    </row>
    <row r="47" spans="1:12" ht="16.5" thickBot="1" x14ac:dyDescent="0.3">
      <c r="A47" s="229" t="s">
        <v>60</v>
      </c>
      <c r="B47" s="230"/>
      <c r="C47" s="231" t="str">
        <f>CreateDate</f>
        <v>2020-08-28</v>
      </c>
      <c r="D47" s="231"/>
      <c r="E47" s="231" t="str">
        <f>ReviewDate</f>
        <v>2020-08-28</v>
      </c>
      <c r="F47" s="231"/>
      <c r="G47" s="231" t="str">
        <f>ApproveDate</f>
        <v/>
      </c>
      <c r="H47" s="231"/>
      <c r="I47" s="27"/>
      <c r="J47" s="28"/>
      <c r="K47" s="28"/>
      <c r="L47" s="29"/>
    </row>
  </sheetData>
  <mergeCells count="20">
    <mergeCell ref="A41:B41"/>
    <mergeCell ref="C41:D41"/>
    <mergeCell ref="A42:B42"/>
    <mergeCell ref="C42:H42"/>
    <mergeCell ref="A43:B43"/>
    <mergeCell ref="C43:H43"/>
    <mergeCell ref="A44:B44"/>
    <mergeCell ref="C44:H44"/>
    <mergeCell ref="A47:B47"/>
    <mergeCell ref="C47:D47"/>
    <mergeCell ref="E47:F47"/>
    <mergeCell ref="G47:H47"/>
    <mergeCell ref="A45:B45"/>
    <mergeCell ref="C45:D45"/>
    <mergeCell ref="E45:F45"/>
    <mergeCell ref="G45:H45"/>
    <mergeCell ref="A46:B46"/>
    <mergeCell ref="C46:D46"/>
    <mergeCell ref="E46:F46"/>
    <mergeCell ref="G46:H46"/>
  </mergeCells>
  <hyperlinks>
    <hyperlink ref="F5" location="Survey!A3" tooltip="Go to survey sheet" display="Survey Data" xr:uid="{00000000-0004-0000-0000-000000000000}"/>
    <hyperlink ref="F12" location="'Fluid 1'!B3" tooltip="Go to fluid sheet" display="Fluid data" xr:uid="{00000000-0004-0000-0000-000001000000}"/>
    <hyperlink ref="F6" location="Drillstring!A3" tooltip="Go to drill string sheet" display="Drillstring and BHA" xr:uid="{00000000-0004-0000-0000-000002000000}"/>
    <hyperlink ref="F7" location="WellboreGeometry!A3" tooltip="Go to casing sheet" display="Wellbore Geometry" xr:uid="{00000000-0004-0000-0000-000003000000}"/>
    <hyperlink ref="F9" location="Formation!A3" tooltip="Go to formation sheet" display="Formation data" xr:uid="{00000000-0004-0000-0000-000004000000}"/>
    <hyperlink ref="F5:G5" location="Survey!B3" tooltip="Go to survey sheet" display="Survey Data" xr:uid="{00000000-0004-0000-0000-000005000000}"/>
    <hyperlink ref="F8:G8" location="'Rig Data'!A3" tooltip="Go to rig data sheet" display="Rig data" xr:uid="{00000000-0004-0000-0000-000006000000}"/>
    <hyperlink ref="F12:G12" location="Fluids!A1" tooltip="Go to fluid sheet" display="Fluid data" xr:uid="{00000000-0004-0000-0000-000007000000}"/>
    <hyperlink ref="F10:G10" location="'Pressure profile'!A1" display="Pressure profile" xr:uid="{00000000-0004-0000-0000-000008000000}"/>
    <hyperlink ref="F11:G11" location="'Temperature profile'!A1" display="Temperature profile" xr:uid="{00000000-0004-0000-0000-000009000000}"/>
    <hyperlink ref="F13:G13" location="'Real Time signals'!A1" display="Real time signals" xr:uid="{00000000-0004-0000-0000-00000A000000}"/>
    <hyperlink ref="F14:G14" location="'Geological layers'!A1" display="Geological layers (3D viz only)" xr:uid="{00000000-0004-0000-0000-00000B000000}"/>
  </hyperlinks>
  <pageMargins left="0.74803149606299202" right="0.74803149606299202" top="0.98425196850393704" bottom="0.98425196850393704" header="0.511811023622047" footer="0.511811023622047"/>
  <pageSetup paperSize="9" scale="94" orientation="portrait" r:id="rId1"/>
  <headerFooter>
    <oddFooter>&amp;C&amp;F</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G33"/>
  <sheetViews>
    <sheetView workbookViewId="0">
      <selection activeCell="G4" sqref="G4"/>
    </sheetView>
  </sheetViews>
  <sheetFormatPr defaultColWidth="10.28515625" defaultRowHeight="15.75" x14ac:dyDescent="0.25"/>
  <cols>
    <col min="1" max="1" width="10.28515625" style="47"/>
    <col min="2" max="2" width="13.7109375" style="47" customWidth="1"/>
    <col min="3" max="3" width="13.28515625" style="47" bestFit="1" customWidth="1"/>
    <col min="4" max="4" width="15.28515625" style="47" bestFit="1" customWidth="1"/>
    <col min="5" max="5" width="27.85546875" style="47" bestFit="1" customWidth="1"/>
    <col min="6" max="6" width="20" style="47" bestFit="1" customWidth="1"/>
    <col min="7" max="7" width="19.85546875" style="47" bestFit="1" customWidth="1"/>
    <col min="8" max="16384" width="10.28515625" style="47"/>
  </cols>
  <sheetData>
    <row r="1" spans="1:7" x14ac:dyDescent="0.25">
      <c r="A1" s="202" t="s">
        <v>113</v>
      </c>
      <c r="B1" s="202" t="s">
        <v>130</v>
      </c>
      <c r="C1" s="202" t="s">
        <v>131</v>
      </c>
      <c r="D1" s="202" t="s">
        <v>132</v>
      </c>
      <c r="E1" s="204" t="s">
        <v>115</v>
      </c>
      <c r="G1" s="198" t="s">
        <v>133</v>
      </c>
    </row>
    <row r="2" spans="1:7" x14ac:dyDescent="0.25">
      <c r="A2" s="203" t="s">
        <v>134</v>
      </c>
      <c r="B2" s="203" t="s">
        <v>325</v>
      </c>
      <c r="C2" s="203" t="s">
        <v>325</v>
      </c>
      <c r="D2" s="203" t="s">
        <v>325</v>
      </c>
      <c r="E2" s="205" t="s">
        <v>326</v>
      </c>
      <c r="G2" s="203" t="s">
        <v>325</v>
      </c>
    </row>
    <row r="3" spans="1:7" x14ac:dyDescent="0.25">
      <c r="A3" s="76"/>
      <c r="B3" s="76"/>
      <c r="C3" s="76"/>
      <c r="D3" s="76"/>
      <c r="E3" s="76"/>
      <c r="G3" s="76"/>
    </row>
    <row r="4" spans="1:7" x14ac:dyDescent="0.25">
      <c r="A4" s="76"/>
      <c r="B4" s="76"/>
      <c r="C4" s="76"/>
      <c r="D4" s="76"/>
      <c r="E4" s="76"/>
    </row>
    <row r="5" spans="1:7" x14ac:dyDescent="0.25">
      <c r="A5" s="76"/>
      <c r="B5" s="76"/>
      <c r="C5" s="76"/>
      <c r="D5" s="76"/>
      <c r="E5" s="76"/>
    </row>
    <row r="6" spans="1:7" x14ac:dyDescent="0.25">
      <c r="A6" s="76"/>
      <c r="B6" s="76"/>
      <c r="C6" s="76"/>
      <c r="D6" s="76"/>
      <c r="E6" s="76"/>
    </row>
    <row r="7" spans="1:7" x14ac:dyDescent="0.25">
      <c r="A7" s="76"/>
      <c r="B7" s="76"/>
      <c r="C7" s="76"/>
      <c r="D7" s="76"/>
      <c r="E7" s="76"/>
    </row>
    <row r="8" spans="1:7" x14ac:dyDescent="0.25">
      <c r="A8" s="76"/>
      <c r="B8" s="76"/>
      <c r="C8" s="76"/>
      <c r="D8" s="76"/>
      <c r="E8" s="76"/>
    </row>
    <row r="9" spans="1:7" x14ac:dyDescent="0.25">
      <c r="A9" s="76"/>
      <c r="B9" s="76"/>
      <c r="C9" s="76"/>
      <c r="D9" s="76"/>
      <c r="E9" s="76"/>
    </row>
    <row r="10" spans="1:7" x14ac:dyDescent="0.25">
      <c r="A10" s="76"/>
      <c r="B10" s="76"/>
      <c r="C10" s="76"/>
      <c r="D10" s="76"/>
      <c r="E10" s="76"/>
    </row>
    <row r="11" spans="1:7" x14ac:dyDescent="0.25">
      <c r="A11" s="76"/>
      <c r="B11" s="76"/>
      <c r="C11" s="76"/>
      <c r="D11" s="76"/>
      <c r="E11" s="76"/>
    </row>
    <row r="12" spans="1:7" x14ac:dyDescent="0.25">
      <c r="A12" s="76"/>
      <c r="B12" s="76"/>
      <c r="C12" s="76"/>
      <c r="D12" s="76"/>
      <c r="E12" s="76"/>
    </row>
    <row r="13" spans="1:7" x14ac:dyDescent="0.25">
      <c r="A13" s="76"/>
      <c r="B13" s="76"/>
      <c r="C13" s="76"/>
      <c r="D13" s="76"/>
      <c r="E13" s="76"/>
    </row>
    <row r="14" spans="1:7" x14ac:dyDescent="0.25">
      <c r="A14" s="76"/>
      <c r="B14" s="76"/>
      <c r="C14" s="76"/>
      <c r="D14" s="76"/>
      <c r="E14" s="76"/>
    </row>
    <row r="15" spans="1:7" x14ac:dyDescent="0.25">
      <c r="A15" s="76"/>
      <c r="B15" s="76"/>
      <c r="C15" s="76"/>
      <c r="D15" s="76"/>
      <c r="E15" s="76"/>
    </row>
    <row r="16" spans="1:7" x14ac:dyDescent="0.25">
      <c r="A16" s="76"/>
      <c r="B16" s="76"/>
      <c r="C16" s="76"/>
      <c r="D16" s="76"/>
      <c r="E16" s="76"/>
    </row>
    <row r="17" spans="1:5" x14ac:dyDescent="0.25">
      <c r="A17" s="76"/>
      <c r="B17" s="76"/>
      <c r="C17" s="76"/>
      <c r="D17" s="76"/>
      <c r="E17" s="76"/>
    </row>
    <row r="18" spans="1:5" x14ac:dyDescent="0.25">
      <c r="A18" s="76"/>
      <c r="B18" s="76"/>
      <c r="C18" s="76"/>
      <c r="D18" s="76"/>
      <c r="E18" s="76"/>
    </row>
    <row r="19" spans="1:5" x14ac:dyDescent="0.25">
      <c r="A19" s="76"/>
      <c r="B19" s="76"/>
      <c r="C19" s="76"/>
      <c r="D19" s="76"/>
      <c r="E19" s="54"/>
    </row>
    <row r="20" spans="1:5" x14ac:dyDescent="0.25">
      <c r="A20" s="76"/>
      <c r="B20" s="76"/>
      <c r="C20" s="76"/>
      <c r="D20" s="76"/>
      <c r="E20" s="54"/>
    </row>
    <row r="21" spans="1:5" x14ac:dyDescent="0.25">
      <c r="A21" s="76"/>
      <c r="B21" s="76"/>
      <c r="C21" s="76"/>
      <c r="D21" s="76"/>
      <c r="E21" s="54"/>
    </row>
    <row r="22" spans="1:5" x14ac:dyDescent="0.25">
      <c r="A22" s="76"/>
      <c r="B22" s="76"/>
      <c r="C22" s="76"/>
      <c r="D22" s="76"/>
      <c r="E22" s="54"/>
    </row>
    <row r="23" spans="1:5" x14ac:dyDescent="0.25">
      <c r="A23" s="76"/>
      <c r="B23" s="76"/>
      <c r="C23" s="76"/>
      <c r="D23" s="76"/>
      <c r="E23" s="54"/>
    </row>
    <row r="24" spans="1:5" x14ac:dyDescent="0.25">
      <c r="A24" s="76"/>
      <c r="B24" s="76"/>
      <c r="C24" s="76"/>
      <c r="D24" s="76"/>
      <c r="E24" s="54"/>
    </row>
    <row r="25" spans="1:5" x14ac:dyDescent="0.25">
      <c r="A25" s="76"/>
      <c r="B25" s="76"/>
      <c r="C25" s="76"/>
      <c r="D25" s="76"/>
      <c r="E25" s="54"/>
    </row>
    <row r="26" spans="1:5" x14ac:dyDescent="0.25">
      <c r="A26" s="76"/>
      <c r="B26" s="76"/>
      <c r="C26" s="76"/>
      <c r="D26" s="76"/>
      <c r="E26" s="54"/>
    </row>
    <row r="27" spans="1:5" x14ac:dyDescent="0.25">
      <c r="A27" s="76"/>
      <c r="B27" s="76"/>
      <c r="C27" s="76"/>
      <c r="D27" s="76"/>
      <c r="E27" s="54"/>
    </row>
    <row r="28" spans="1:5" x14ac:dyDescent="0.25">
      <c r="A28" s="76"/>
      <c r="B28" s="76"/>
      <c r="C28" s="76"/>
      <c r="D28" s="76"/>
      <c r="E28" s="54"/>
    </row>
    <row r="29" spans="1:5" x14ac:dyDescent="0.25">
      <c r="A29" s="76"/>
      <c r="B29" s="76"/>
      <c r="C29" s="76"/>
      <c r="D29" s="76"/>
      <c r="E29" s="54"/>
    </row>
    <row r="30" spans="1:5" x14ac:dyDescent="0.25">
      <c r="A30" s="76"/>
      <c r="B30" s="76"/>
      <c r="C30" s="76"/>
      <c r="D30" s="76"/>
      <c r="E30" s="54"/>
    </row>
    <row r="31" spans="1:5" x14ac:dyDescent="0.25">
      <c r="A31" s="76"/>
      <c r="B31" s="76"/>
      <c r="C31" s="76"/>
      <c r="D31" s="76"/>
      <c r="E31" s="54"/>
    </row>
    <row r="32" spans="1:5" x14ac:dyDescent="0.25">
      <c r="A32" s="76"/>
      <c r="B32" s="76"/>
      <c r="C32" s="76"/>
      <c r="D32" s="76"/>
      <c r="E32" s="54"/>
    </row>
    <row r="33" spans="1:5" x14ac:dyDescent="0.25">
      <c r="A33" s="76"/>
      <c r="B33" s="76"/>
      <c r="C33" s="76"/>
      <c r="D33" s="76"/>
      <c r="E33" s="54"/>
    </row>
  </sheetData>
  <pageMargins left="0.70866141732283505" right="0.70866141732283505" top="0.74803149606299202" bottom="0.74803149606299202" header="0.31496062992126" footer="0.31496062992126"/>
  <pageSetup paperSize="9" scale="72" orientation="portrait" r:id="rId1"/>
  <headerFooter>
    <oddHeader>&amp;C&amp;A</oddHeader>
    <oddFooter>&amp;C&amp;F
eDriling AS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46"/>
  <sheetViews>
    <sheetView showGridLines="0" zoomScale="55" zoomScaleNormal="55" workbookViewId="0">
      <selection activeCell="J45" sqref="J45"/>
    </sheetView>
  </sheetViews>
  <sheetFormatPr defaultColWidth="12.5703125" defaultRowHeight="12.75" x14ac:dyDescent="0.2"/>
  <cols>
    <col min="1" max="1" width="34.42578125" style="83" bestFit="1" customWidth="1"/>
    <col min="2" max="2" width="21.140625" style="83" bestFit="1" customWidth="1"/>
    <col min="3" max="3" width="86.140625" style="83" bestFit="1" customWidth="1"/>
    <col min="4" max="4" width="26.5703125" style="83" bestFit="1" customWidth="1"/>
    <col min="5" max="5" width="12.140625" style="83" customWidth="1"/>
    <col min="6" max="6" width="12.42578125" style="83" customWidth="1"/>
    <col min="7" max="7" width="17.28515625" style="83" customWidth="1"/>
    <col min="8" max="8" width="12.42578125" style="83" customWidth="1"/>
    <col min="9" max="9" width="12.5703125" style="83"/>
    <col min="10" max="10" width="16.7109375" style="83" bestFit="1" customWidth="1"/>
    <col min="11" max="14" width="12.5703125" style="83"/>
    <col min="15" max="15" width="38.5703125" style="83" customWidth="1"/>
    <col min="16" max="16384" width="12.5703125" style="83"/>
  </cols>
  <sheetData>
    <row r="1" spans="1:16" ht="15.75" x14ac:dyDescent="0.25">
      <c r="A1" s="187" t="s">
        <v>305</v>
      </c>
      <c r="B1" s="78"/>
      <c r="E1" s="235" t="s">
        <v>327</v>
      </c>
      <c r="F1" s="236"/>
      <c r="G1" s="78" t="s">
        <v>306</v>
      </c>
      <c r="H1" s="235" t="s">
        <v>328</v>
      </c>
      <c r="I1" s="236"/>
      <c r="J1" s="78">
        <v>20</v>
      </c>
      <c r="K1" s="235" t="s">
        <v>307</v>
      </c>
      <c r="L1" s="236"/>
      <c r="M1" s="78">
        <v>0.8</v>
      </c>
    </row>
    <row r="2" spans="1:16" ht="15.75" x14ac:dyDescent="0.25">
      <c r="A2" s="175"/>
      <c r="B2" s="79"/>
      <c r="C2" s="207" t="s">
        <v>308</v>
      </c>
      <c r="D2" s="207"/>
      <c r="E2" s="207"/>
      <c r="F2" s="207"/>
      <c r="G2" s="207"/>
      <c r="H2" s="207"/>
      <c r="I2" s="207"/>
      <c r="J2" s="207"/>
      <c r="K2" s="207"/>
      <c r="L2" s="207" t="s">
        <v>135</v>
      </c>
      <c r="M2" s="207" t="s">
        <v>136</v>
      </c>
      <c r="O2" s="206" t="s">
        <v>332</v>
      </c>
      <c r="P2" s="185"/>
    </row>
    <row r="3" spans="1:16" ht="15.75" x14ac:dyDescent="0.25">
      <c r="A3" s="175"/>
      <c r="B3" s="79"/>
      <c r="C3" s="207" t="s">
        <v>330</v>
      </c>
      <c r="D3" s="207">
        <v>600</v>
      </c>
      <c r="E3" s="207">
        <v>300</v>
      </c>
      <c r="F3" s="207">
        <v>200</v>
      </c>
      <c r="G3" s="207">
        <v>100</v>
      </c>
      <c r="H3" s="207">
        <v>60</v>
      </c>
      <c r="I3" s="207">
        <v>30</v>
      </c>
      <c r="J3" s="207">
        <v>6</v>
      </c>
      <c r="K3" s="207">
        <v>3</v>
      </c>
      <c r="L3" s="207" t="s">
        <v>309</v>
      </c>
      <c r="M3" s="207" t="s">
        <v>191</v>
      </c>
      <c r="O3" s="206" t="s">
        <v>331</v>
      </c>
      <c r="P3" s="185"/>
    </row>
    <row r="4" spans="1:16" ht="16.5" thickBot="1" x14ac:dyDescent="0.3">
      <c r="C4" s="173"/>
      <c r="D4" s="173"/>
      <c r="E4" s="173"/>
      <c r="F4" s="173"/>
      <c r="G4" s="173"/>
      <c r="H4" s="173"/>
      <c r="I4" s="173"/>
      <c r="J4" s="173"/>
      <c r="K4" s="173"/>
      <c r="L4" s="174">
        <f t="shared" ref="L4" si="0">+D4-E4</f>
        <v>0</v>
      </c>
      <c r="M4" s="174">
        <f t="shared" ref="M4" si="1">(E4-L4)*0.479</f>
        <v>0</v>
      </c>
      <c r="O4" s="206" t="s">
        <v>346</v>
      </c>
      <c r="P4" s="185"/>
    </row>
    <row r="5" spans="1:16" ht="15.75" x14ac:dyDescent="0.25">
      <c r="A5" s="237" t="s">
        <v>310</v>
      </c>
      <c r="B5" s="176" t="s">
        <v>333</v>
      </c>
      <c r="C5" s="176" t="s">
        <v>330</v>
      </c>
      <c r="D5" s="176">
        <v>600</v>
      </c>
      <c r="E5" s="176">
        <v>300</v>
      </c>
      <c r="F5" s="176">
        <v>200</v>
      </c>
      <c r="G5" s="176">
        <v>100</v>
      </c>
      <c r="H5" s="176">
        <v>60</v>
      </c>
      <c r="I5" s="176">
        <v>30</v>
      </c>
      <c r="J5" s="176">
        <v>6</v>
      </c>
      <c r="K5" s="176">
        <v>3</v>
      </c>
      <c r="L5" s="176" t="s">
        <v>135</v>
      </c>
      <c r="M5" s="176" t="s">
        <v>136</v>
      </c>
      <c r="O5" s="206" t="s">
        <v>347</v>
      </c>
      <c r="P5" s="185"/>
    </row>
    <row r="6" spans="1:16" ht="15.75" x14ac:dyDescent="0.25">
      <c r="A6" s="238"/>
      <c r="B6" s="78"/>
      <c r="C6" s="78"/>
      <c r="D6" s="173"/>
      <c r="E6" s="173"/>
      <c r="F6" s="173"/>
      <c r="G6" s="173"/>
      <c r="H6" s="173"/>
      <c r="I6" s="173"/>
      <c r="J6" s="173"/>
      <c r="K6" s="173"/>
      <c r="L6" s="174">
        <f t="shared" ref="L6" si="2">+D6-E6</f>
        <v>0</v>
      </c>
      <c r="M6" s="174">
        <f>(E6-L6)*0.479</f>
        <v>0</v>
      </c>
      <c r="O6" s="206" t="s">
        <v>348</v>
      </c>
      <c r="P6" s="185"/>
    </row>
    <row r="7" spans="1:16" ht="15.75" x14ac:dyDescent="0.25">
      <c r="A7" s="238"/>
      <c r="B7" s="78"/>
      <c r="C7" s="78"/>
      <c r="D7" s="173"/>
      <c r="E7" s="173"/>
      <c r="F7" s="173"/>
      <c r="G7" s="173"/>
      <c r="H7" s="173"/>
      <c r="I7" s="173"/>
      <c r="J7" s="173"/>
      <c r="K7" s="173"/>
      <c r="L7" s="174">
        <f t="shared" ref="L7" si="3">+D7-E7</f>
        <v>0</v>
      </c>
      <c r="M7" s="174">
        <f t="shared" ref="M7" si="4">(E7-L7)*0.479</f>
        <v>0</v>
      </c>
      <c r="O7" s="206" t="s">
        <v>349</v>
      </c>
      <c r="P7" s="185"/>
    </row>
    <row r="8" spans="1:16" ht="15.75" x14ac:dyDescent="0.25">
      <c r="A8" s="238"/>
      <c r="B8" s="78"/>
      <c r="C8" s="78"/>
      <c r="D8" s="173"/>
      <c r="E8" s="173"/>
      <c r="F8" s="173"/>
      <c r="G8" s="173"/>
      <c r="H8" s="173"/>
      <c r="I8" s="173"/>
      <c r="J8" s="173"/>
      <c r="K8" s="173"/>
      <c r="L8" s="174">
        <f t="shared" ref="L8:L18" si="5">+D8-E8</f>
        <v>0</v>
      </c>
      <c r="M8" s="174">
        <f t="shared" ref="M8" si="6">(E8-L8)*0.479</f>
        <v>0</v>
      </c>
      <c r="O8" s="206" t="s">
        <v>345</v>
      </c>
      <c r="P8" s="185"/>
    </row>
    <row r="9" spans="1:16" ht="15.75" x14ac:dyDescent="0.25">
      <c r="A9" s="238"/>
      <c r="B9" s="78"/>
      <c r="C9" s="78"/>
      <c r="D9" s="173"/>
      <c r="E9" s="173"/>
      <c r="F9" s="173"/>
      <c r="G9" s="173"/>
      <c r="H9" s="173"/>
      <c r="I9" s="173"/>
      <c r="J9" s="173"/>
      <c r="K9" s="173"/>
      <c r="L9" s="174">
        <f t="shared" si="5"/>
        <v>0</v>
      </c>
      <c r="M9" s="174">
        <f t="shared" ref="M9:M18" si="7">(E9-L9)*0.479</f>
        <v>0</v>
      </c>
      <c r="O9" s="206" t="s">
        <v>350</v>
      </c>
      <c r="P9" s="185"/>
    </row>
    <row r="10" spans="1:16" ht="15.75" x14ac:dyDescent="0.25">
      <c r="A10" s="238"/>
      <c r="B10" s="78"/>
      <c r="C10" s="78"/>
      <c r="D10" s="173"/>
      <c r="E10" s="173"/>
      <c r="F10" s="173"/>
      <c r="G10" s="173"/>
      <c r="H10" s="173"/>
      <c r="I10" s="173"/>
      <c r="J10" s="173"/>
      <c r="K10" s="173"/>
      <c r="L10" s="174">
        <f t="shared" si="5"/>
        <v>0</v>
      </c>
      <c r="M10" s="174">
        <f t="shared" si="7"/>
        <v>0</v>
      </c>
      <c r="O10" s="206" t="s">
        <v>351</v>
      </c>
      <c r="P10" s="185"/>
    </row>
    <row r="11" spans="1:16" ht="15.75" x14ac:dyDescent="0.25">
      <c r="A11" s="238"/>
      <c r="B11" s="78"/>
      <c r="C11" s="78"/>
      <c r="D11" s="173"/>
      <c r="E11" s="173"/>
      <c r="F11" s="173"/>
      <c r="G11" s="173"/>
      <c r="H11" s="173"/>
      <c r="I11" s="173"/>
      <c r="J11" s="173"/>
      <c r="K11" s="173"/>
      <c r="L11" s="174">
        <f t="shared" si="5"/>
        <v>0</v>
      </c>
      <c r="M11" s="174">
        <f t="shared" si="7"/>
        <v>0</v>
      </c>
    </row>
    <row r="12" spans="1:16" ht="15.75" customHeight="1" x14ac:dyDescent="0.25">
      <c r="A12" s="238"/>
      <c r="B12" s="78"/>
      <c r="C12" s="78"/>
      <c r="D12" s="173"/>
      <c r="E12" s="173"/>
      <c r="F12" s="173"/>
      <c r="G12" s="173"/>
      <c r="H12" s="173"/>
      <c r="I12" s="173"/>
      <c r="J12" s="173"/>
      <c r="K12" s="173"/>
      <c r="L12" s="174">
        <f t="shared" si="5"/>
        <v>0</v>
      </c>
      <c r="M12" s="174">
        <f t="shared" si="7"/>
        <v>0</v>
      </c>
      <c r="O12" s="188" t="s">
        <v>352</v>
      </c>
    </row>
    <row r="13" spans="1:16" ht="15.75" x14ac:dyDescent="0.25">
      <c r="A13" s="238"/>
      <c r="B13" s="78"/>
      <c r="C13" s="78"/>
      <c r="D13" s="173"/>
      <c r="E13" s="173"/>
      <c r="F13" s="173"/>
      <c r="G13" s="173"/>
      <c r="H13" s="173"/>
      <c r="I13" s="173"/>
      <c r="J13" s="173"/>
      <c r="K13" s="173"/>
      <c r="L13" s="174">
        <f t="shared" si="5"/>
        <v>0</v>
      </c>
      <c r="M13" s="174">
        <f t="shared" si="7"/>
        <v>0</v>
      </c>
      <c r="O13" s="206" t="s">
        <v>353</v>
      </c>
      <c r="P13" s="185"/>
    </row>
    <row r="14" spans="1:16" ht="15.75" x14ac:dyDescent="0.25">
      <c r="A14" s="238"/>
      <c r="B14" s="78"/>
      <c r="C14" s="78"/>
      <c r="D14" s="173"/>
      <c r="E14" s="173"/>
      <c r="F14" s="173"/>
      <c r="G14" s="173"/>
      <c r="H14" s="173"/>
      <c r="I14" s="173"/>
      <c r="J14" s="173"/>
      <c r="K14" s="173"/>
      <c r="L14" s="174">
        <f t="shared" si="5"/>
        <v>0</v>
      </c>
      <c r="M14" s="174">
        <f t="shared" si="7"/>
        <v>0</v>
      </c>
      <c r="O14" s="206" t="s">
        <v>354</v>
      </c>
      <c r="P14" s="185"/>
    </row>
    <row r="15" spans="1:16" ht="15.75" x14ac:dyDescent="0.25">
      <c r="A15" s="238"/>
      <c r="B15" s="78"/>
      <c r="C15" s="78"/>
      <c r="D15" s="78"/>
      <c r="E15" s="78"/>
      <c r="F15" s="78"/>
      <c r="G15" s="78"/>
      <c r="H15" s="78"/>
      <c r="I15" s="78"/>
      <c r="J15" s="78"/>
      <c r="K15" s="78"/>
      <c r="L15" s="174">
        <f t="shared" si="5"/>
        <v>0</v>
      </c>
      <c r="M15" s="174">
        <f t="shared" si="7"/>
        <v>0</v>
      </c>
      <c r="O15" s="206" t="s">
        <v>355</v>
      </c>
      <c r="P15" s="185"/>
    </row>
    <row r="16" spans="1:16" ht="15.75" x14ac:dyDescent="0.25">
      <c r="A16" s="238"/>
      <c r="B16" s="78"/>
      <c r="C16" s="78"/>
      <c r="D16" s="78"/>
      <c r="E16" s="78"/>
      <c r="F16" s="78"/>
      <c r="G16" s="78"/>
      <c r="H16" s="78"/>
      <c r="I16" s="78"/>
      <c r="J16" s="78"/>
      <c r="K16" s="78"/>
      <c r="L16" s="174">
        <f t="shared" si="5"/>
        <v>0</v>
      </c>
      <c r="M16" s="174">
        <f t="shared" si="7"/>
        <v>0</v>
      </c>
      <c r="O16" s="206" t="s">
        <v>356</v>
      </c>
      <c r="P16" s="185"/>
    </row>
    <row r="17" spans="1:16" ht="15.75" x14ac:dyDescent="0.25">
      <c r="A17" s="238"/>
      <c r="B17" s="78"/>
      <c r="C17" s="78"/>
      <c r="D17" s="78"/>
      <c r="E17" s="78"/>
      <c r="F17" s="78"/>
      <c r="G17" s="78"/>
      <c r="H17" s="78"/>
      <c r="I17" s="78"/>
      <c r="J17" s="78"/>
      <c r="K17" s="78"/>
      <c r="L17" s="174">
        <f t="shared" si="5"/>
        <v>0</v>
      </c>
      <c r="M17" s="174">
        <f t="shared" si="7"/>
        <v>0</v>
      </c>
      <c r="O17" s="206" t="s">
        <v>357</v>
      </c>
      <c r="P17" s="185"/>
    </row>
    <row r="18" spans="1:16" ht="16.5" thickBot="1" x14ac:dyDescent="0.3">
      <c r="A18" s="239"/>
      <c r="B18" s="78"/>
      <c r="C18" s="78"/>
      <c r="D18" s="78"/>
      <c r="E18" s="78"/>
      <c r="F18" s="78"/>
      <c r="G18" s="78"/>
      <c r="H18" s="78"/>
      <c r="I18" s="78"/>
      <c r="J18" s="78"/>
      <c r="K18" s="78"/>
      <c r="L18" s="174">
        <f t="shared" si="5"/>
        <v>0</v>
      </c>
      <c r="M18" s="174">
        <f t="shared" si="7"/>
        <v>0</v>
      </c>
      <c r="O18" s="206" t="s">
        <v>358</v>
      </c>
      <c r="P18" s="185"/>
    </row>
    <row r="19" spans="1:16" ht="16.5" thickBot="1" x14ac:dyDescent="0.3">
      <c r="O19" s="206" t="s">
        <v>359</v>
      </c>
      <c r="P19" s="185"/>
    </row>
    <row r="20" spans="1:16" ht="15.75" x14ac:dyDescent="0.25">
      <c r="A20" s="237" t="s">
        <v>335</v>
      </c>
      <c r="B20" s="176" t="s">
        <v>311</v>
      </c>
      <c r="C20" s="176" t="s">
        <v>138</v>
      </c>
      <c r="D20" s="176" t="s">
        <v>329</v>
      </c>
      <c r="E20" s="176" t="s">
        <v>329</v>
      </c>
      <c r="F20" s="176" t="s">
        <v>329</v>
      </c>
      <c r="G20" s="176" t="s">
        <v>329</v>
      </c>
      <c r="H20" s="176" t="s">
        <v>329</v>
      </c>
      <c r="I20" s="176" t="s">
        <v>329</v>
      </c>
      <c r="J20" s="176" t="s">
        <v>329</v>
      </c>
      <c r="K20" s="176" t="s">
        <v>329</v>
      </c>
      <c r="L20" s="176" t="s">
        <v>329</v>
      </c>
      <c r="M20" s="176" t="s">
        <v>329</v>
      </c>
      <c r="O20" s="206" t="s">
        <v>360</v>
      </c>
      <c r="P20" s="185"/>
    </row>
    <row r="21" spans="1:16" ht="15.75" x14ac:dyDescent="0.25">
      <c r="A21" s="238"/>
      <c r="B21" s="176" t="s">
        <v>334</v>
      </c>
      <c r="C21" s="176"/>
      <c r="D21" s="176"/>
      <c r="E21" s="176"/>
      <c r="F21" s="176"/>
      <c r="G21" s="176"/>
      <c r="H21" s="176"/>
      <c r="I21" s="176"/>
      <c r="J21" s="176"/>
      <c r="K21" s="176"/>
      <c r="L21" s="176"/>
      <c r="M21" s="176"/>
    </row>
    <row r="22" spans="1:16" ht="15.75" x14ac:dyDescent="0.25">
      <c r="A22" s="238"/>
      <c r="B22" s="178"/>
      <c r="C22" s="177" t="s">
        <v>312</v>
      </c>
      <c r="D22" s="179"/>
      <c r="E22" s="179"/>
      <c r="F22" s="179"/>
      <c r="G22" s="179"/>
      <c r="H22" s="179"/>
      <c r="I22" s="179"/>
      <c r="J22" s="179"/>
      <c r="K22" s="179"/>
      <c r="L22" s="179"/>
      <c r="M22" s="179"/>
    </row>
    <row r="23" spans="1:16" ht="15.75" x14ac:dyDescent="0.25">
      <c r="A23" s="238"/>
      <c r="B23" s="178"/>
      <c r="C23" s="177" t="s">
        <v>312</v>
      </c>
      <c r="D23" s="179"/>
      <c r="E23" s="179"/>
      <c r="F23" s="179"/>
      <c r="G23" s="179"/>
      <c r="H23" s="179"/>
      <c r="I23" s="179"/>
      <c r="J23" s="179"/>
      <c r="K23" s="179"/>
      <c r="L23" s="179"/>
      <c r="M23" s="179"/>
    </row>
    <row r="24" spans="1:16" ht="15.75" x14ac:dyDescent="0.25">
      <c r="A24" s="238"/>
      <c r="B24" s="178"/>
      <c r="C24" s="177" t="s">
        <v>312</v>
      </c>
      <c r="D24" s="179"/>
      <c r="E24" s="179"/>
      <c r="F24" s="179"/>
      <c r="G24" s="179"/>
      <c r="H24" s="179"/>
      <c r="I24" s="179"/>
      <c r="J24" s="179"/>
      <c r="K24" s="179"/>
      <c r="L24" s="179"/>
      <c r="M24" s="179"/>
    </row>
    <row r="25" spans="1:16" ht="15.75" x14ac:dyDescent="0.25">
      <c r="A25" s="238"/>
      <c r="B25" s="178"/>
      <c r="C25" s="177" t="s">
        <v>312</v>
      </c>
      <c r="D25" s="179"/>
      <c r="E25" s="179"/>
      <c r="F25" s="179"/>
      <c r="G25" s="179"/>
      <c r="H25" s="179"/>
      <c r="I25" s="179"/>
      <c r="J25" s="179"/>
      <c r="K25" s="179"/>
      <c r="L25" s="179"/>
      <c r="M25" s="179"/>
    </row>
    <row r="26" spans="1:16" ht="15.75" x14ac:dyDescent="0.25">
      <c r="A26" s="238"/>
      <c r="B26" s="178"/>
      <c r="C26" s="177" t="s">
        <v>312</v>
      </c>
      <c r="D26" s="179"/>
      <c r="E26" s="179"/>
      <c r="F26" s="179"/>
      <c r="G26" s="179"/>
      <c r="H26" s="179"/>
      <c r="I26" s="179"/>
      <c r="J26" s="179"/>
      <c r="K26" s="179"/>
      <c r="L26" s="179"/>
      <c r="M26" s="179"/>
    </row>
    <row r="27" spans="1:16" ht="15.75" customHeight="1" x14ac:dyDescent="0.25">
      <c r="A27" s="238"/>
      <c r="B27" s="178"/>
      <c r="C27" s="177" t="s">
        <v>312</v>
      </c>
      <c r="D27" s="179"/>
      <c r="E27" s="179"/>
      <c r="F27" s="179"/>
      <c r="G27" s="179"/>
      <c r="H27" s="179"/>
      <c r="I27" s="179"/>
      <c r="J27" s="179"/>
      <c r="K27" s="179"/>
      <c r="L27" s="179"/>
      <c r="M27" s="179"/>
    </row>
    <row r="28" spans="1:16" ht="15.75" x14ac:dyDescent="0.25">
      <c r="A28" s="238"/>
      <c r="B28" s="178"/>
      <c r="C28" s="177" t="s">
        <v>312</v>
      </c>
      <c r="D28" s="179"/>
      <c r="E28" s="179"/>
      <c r="F28" s="179"/>
      <c r="G28" s="179"/>
      <c r="H28" s="179"/>
      <c r="I28" s="179"/>
      <c r="J28" s="179"/>
      <c r="K28" s="179"/>
      <c r="L28" s="179"/>
      <c r="M28" s="179"/>
    </row>
    <row r="29" spans="1:16" ht="15.75" x14ac:dyDescent="0.25">
      <c r="A29" s="238"/>
      <c r="B29" s="178"/>
      <c r="C29" s="177" t="s">
        <v>312</v>
      </c>
      <c r="D29" s="179"/>
      <c r="E29" s="179"/>
      <c r="F29" s="179"/>
      <c r="G29" s="179"/>
      <c r="H29" s="179"/>
      <c r="I29" s="179"/>
      <c r="J29" s="179"/>
      <c r="K29" s="179"/>
      <c r="L29" s="179"/>
      <c r="M29" s="179"/>
    </row>
    <row r="30" spans="1:16" ht="15.75" x14ac:dyDescent="0.25">
      <c r="A30" s="238"/>
      <c r="B30" s="178"/>
      <c r="C30" s="177" t="s">
        <v>312</v>
      </c>
      <c r="D30" s="179"/>
      <c r="E30" s="179"/>
      <c r="F30" s="179"/>
      <c r="G30" s="179"/>
      <c r="H30" s="179"/>
      <c r="I30" s="179"/>
      <c r="J30" s="179"/>
      <c r="K30" s="179"/>
      <c r="L30" s="179"/>
      <c r="M30" s="179"/>
    </row>
    <row r="31" spans="1:16" ht="15.75" x14ac:dyDescent="0.25">
      <c r="A31" s="238"/>
      <c r="B31" s="178"/>
      <c r="C31" s="177" t="s">
        <v>312</v>
      </c>
      <c r="D31" s="179"/>
      <c r="E31" s="179"/>
      <c r="F31" s="179"/>
      <c r="G31" s="179"/>
      <c r="H31" s="179"/>
      <c r="I31" s="179"/>
      <c r="J31" s="179"/>
      <c r="K31" s="179"/>
      <c r="L31" s="179"/>
      <c r="M31" s="179"/>
    </row>
    <row r="32" spans="1:16" ht="15.75" x14ac:dyDescent="0.25">
      <c r="A32" s="238"/>
      <c r="B32" s="178"/>
      <c r="C32" s="177" t="s">
        <v>312</v>
      </c>
      <c r="D32" s="179"/>
      <c r="E32" s="179"/>
      <c r="F32" s="179"/>
      <c r="G32" s="179"/>
      <c r="H32" s="179"/>
      <c r="I32" s="179"/>
      <c r="J32" s="179"/>
      <c r="K32" s="179"/>
      <c r="L32" s="179"/>
      <c r="M32" s="179"/>
    </row>
    <row r="33" spans="1:13" ht="16.5" thickBot="1" x14ac:dyDescent="0.3">
      <c r="A33" s="239"/>
      <c r="B33" s="178"/>
      <c r="C33" s="177" t="s">
        <v>312</v>
      </c>
      <c r="D33" s="179"/>
      <c r="E33" s="179"/>
      <c r="F33" s="179"/>
      <c r="G33" s="179"/>
      <c r="H33" s="179"/>
      <c r="I33" s="179"/>
      <c r="J33" s="179"/>
      <c r="K33" s="179"/>
      <c r="L33" s="179"/>
      <c r="M33" s="179"/>
    </row>
    <row r="34" spans="1:13" ht="13.5" thickBot="1" x14ac:dyDescent="0.25"/>
    <row r="35" spans="1:13" ht="15.75" x14ac:dyDescent="0.25">
      <c r="A35" s="237" t="s">
        <v>341</v>
      </c>
      <c r="B35" s="176" t="s">
        <v>333</v>
      </c>
      <c r="C35" s="176" t="s">
        <v>330</v>
      </c>
      <c r="D35" s="176" t="s">
        <v>342</v>
      </c>
      <c r="E35" s="176" t="s">
        <v>343</v>
      </c>
      <c r="F35" s="176" t="s">
        <v>344</v>
      </c>
      <c r="H35" s="210"/>
      <c r="I35" s="211"/>
      <c r="J35" s="212" t="s">
        <v>378</v>
      </c>
      <c r="K35" s="209"/>
    </row>
    <row r="36" spans="1:13" ht="15.75" x14ac:dyDescent="0.25">
      <c r="A36" s="238"/>
      <c r="B36" s="78"/>
      <c r="C36" s="78"/>
      <c r="D36" s="173"/>
      <c r="E36" s="173"/>
      <c r="F36" s="173"/>
      <c r="H36" s="213" t="s">
        <v>377</v>
      </c>
      <c r="I36" s="214"/>
      <c r="J36" s="212" t="s">
        <v>379</v>
      </c>
      <c r="K36" s="209"/>
    </row>
    <row r="37" spans="1:13" ht="16.5" thickBot="1" x14ac:dyDescent="0.3">
      <c r="A37" s="238"/>
      <c r="B37" s="78"/>
      <c r="C37" s="78"/>
      <c r="D37" s="173"/>
      <c r="E37" s="173"/>
      <c r="F37" s="173"/>
      <c r="H37" s="215"/>
      <c r="I37" s="216"/>
      <c r="J37" s="212" t="s">
        <v>380</v>
      </c>
      <c r="K37" s="209"/>
    </row>
    <row r="38" spans="1:13" ht="15.75" x14ac:dyDescent="0.25">
      <c r="A38" s="238"/>
      <c r="B38" s="78"/>
      <c r="C38" s="78"/>
      <c r="D38" s="173"/>
      <c r="E38" s="173"/>
      <c r="F38" s="173"/>
    </row>
    <row r="39" spans="1:13" ht="15.75" x14ac:dyDescent="0.25">
      <c r="A39" s="238"/>
      <c r="B39" s="78"/>
      <c r="C39" s="78"/>
      <c r="D39" s="173"/>
      <c r="E39" s="173"/>
      <c r="F39" s="173"/>
    </row>
    <row r="40" spans="1:13" ht="15.75" x14ac:dyDescent="0.25">
      <c r="A40" s="238"/>
      <c r="B40" s="78"/>
      <c r="C40" s="78"/>
      <c r="D40" s="173"/>
      <c r="E40" s="173"/>
      <c r="F40" s="173"/>
    </row>
    <row r="41" spans="1:13" ht="15.75" x14ac:dyDescent="0.25">
      <c r="A41" s="238"/>
      <c r="B41" s="78"/>
      <c r="C41" s="78"/>
      <c r="D41" s="173"/>
      <c r="E41" s="173"/>
      <c r="F41" s="173"/>
    </row>
    <row r="42" spans="1:13" ht="15.75" x14ac:dyDescent="0.25">
      <c r="A42" s="238"/>
      <c r="B42" s="78"/>
      <c r="C42" s="78"/>
      <c r="D42" s="173"/>
      <c r="E42" s="173"/>
      <c r="F42" s="173"/>
    </row>
    <row r="43" spans="1:13" ht="15.75" x14ac:dyDescent="0.25">
      <c r="A43" s="238"/>
      <c r="B43" s="78"/>
      <c r="C43" s="78"/>
      <c r="D43" s="173"/>
      <c r="E43" s="173"/>
      <c r="F43" s="173"/>
    </row>
    <row r="44" spans="1:13" ht="15.75" x14ac:dyDescent="0.25">
      <c r="A44" s="238"/>
      <c r="B44" s="78"/>
      <c r="C44" s="78"/>
      <c r="D44" s="173"/>
      <c r="E44" s="173"/>
      <c r="F44" s="173"/>
    </row>
    <row r="45" spans="1:13" ht="15.75" x14ac:dyDescent="0.25">
      <c r="A45" s="238"/>
      <c r="B45" s="78"/>
      <c r="C45" s="78"/>
      <c r="D45" s="78"/>
      <c r="E45" s="78"/>
      <c r="F45" s="78"/>
    </row>
    <row r="46" spans="1:13" ht="15.75" x14ac:dyDescent="0.25">
      <c r="A46" s="238"/>
      <c r="B46" s="78"/>
      <c r="C46" s="78"/>
      <c r="D46" s="78"/>
      <c r="E46" s="78"/>
      <c r="F46" s="78"/>
    </row>
    <row r="47" spans="1:13" ht="15.75" x14ac:dyDescent="0.25">
      <c r="A47" s="238"/>
      <c r="B47" s="78"/>
      <c r="C47" s="78"/>
      <c r="D47" s="78"/>
      <c r="E47" s="78"/>
      <c r="F47" s="78"/>
    </row>
    <row r="48" spans="1:13" ht="16.5" thickBot="1" x14ac:dyDescent="0.3">
      <c r="A48" s="239"/>
      <c r="B48" s="78"/>
      <c r="C48" s="78"/>
      <c r="D48" s="78"/>
      <c r="E48" s="78"/>
      <c r="F48" s="78"/>
    </row>
    <row r="49" spans="1:13" ht="15" x14ac:dyDescent="0.25">
      <c r="A49"/>
      <c r="B49"/>
      <c r="C49"/>
      <c r="D49"/>
      <c r="E49"/>
      <c r="F49"/>
      <c r="G49"/>
      <c r="H49"/>
      <c r="I49"/>
      <c r="J49"/>
      <c r="K49"/>
      <c r="L49"/>
      <c r="M49"/>
    </row>
    <row r="50" spans="1:13" ht="15" x14ac:dyDescent="0.25">
      <c r="A50"/>
      <c r="B50"/>
      <c r="C50"/>
      <c r="D50"/>
      <c r="E50"/>
      <c r="F50"/>
      <c r="G50"/>
      <c r="H50"/>
      <c r="I50"/>
      <c r="J50"/>
      <c r="K50"/>
      <c r="L50"/>
      <c r="M50"/>
    </row>
    <row r="51" spans="1:13" ht="15" x14ac:dyDescent="0.25">
      <c r="A51"/>
      <c r="B51"/>
      <c r="C51"/>
      <c r="D51"/>
      <c r="E51"/>
      <c r="F51"/>
      <c r="G51"/>
      <c r="H51"/>
      <c r="I51"/>
      <c r="J51"/>
      <c r="K51"/>
      <c r="L51"/>
      <c r="M51"/>
    </row>
    <row r="52" spans="1:13" ht="15" x14ac:dyDescent="0.25">
      <c r="A52"/>
      <c r="B52"/>
      <c r="C52"/>
      <c r="D52"/>
      <c r="E52"/>
      <c r="F52"/>
      <c r="G52"/>
      <c r="H52"/>
      <c r="I52"/>
      <c r="J52"/>
      <c r="K52"/>
      <c r="L52"/>
      <c r="M52"/>
    </row>
    <row r="53" spans="1:13" ht="15" x14ac:dyDescent="0.25">
      <c r="A53"/>
      <c r="B53"/>
      <c r="C53"/>
      <c r="D53"/>
      <c r="E53"/>
      <c r="F53"/>
      <c r="G53"/>
      <c r="H53"/>
      <c r="I53"/>
      <c r="J53"/>
      <c r="K53"/>
      <c r="L53"/>
      <c r="M53"/>
    </row>
    <row r="54" spans="1:13" ht="15" x14ac:dyDescent="0.25">
      <c r="A54"/>
      <c r="B54"/>
      <c r="C54"/>
      <c r="D54"/>
      <c r="E54"/>
      <c r="F54"/>
      <c r="G54"/>
      <c r="H54"/>
      <c r="I54"/>
      <c r="J54"/>
      <c r="K54"/>
      <c r="L54"/>
      <c r="M54"/>
    </row>
    <row r="55" spans="1:13" ht="15" x14ac:dyDescent="0.25">
      <c r="A55"/>
      <c r="B55"/>
      <c r="C55"/>
      <c r="D55"/>
      <c r="E55"/>
      <c r="F55"/>
      <c r="G55"/>
      <c r="H55"/>
      <c r="I55"/>
      <c r="J55"/>
      <c r="K55"/>
      <c r="L55"/>
      <c r="M55"/>
    </row>
    <row r="56" spans="1:13" ht="15" x14ac:dyDescent="0.25">
      <c r="A56"/>
      <c r="B56"/>
      <c r="C56"/>
      <c r="D56"/>
      <c r="E56"/>
      <c r="F56"/>
      <c r="G56"/>
      <c r="H56"/>
      <c r="I56"/>
      <c r="J56"/>
      <c r="K56"/>
      <c r="L56"/>
      <c r="M56"/>
    </row>
    <row r="57" spans="1:13" ht="15" x14ac:dyDescent="0.25">
      <c r="A57"/>
      <c r="B57"/>
      <c r="C57"/>
      <c r="D57"/>
      <c r="E57"/>
      <c r="F57"/>
      <c r="G57"/>
      <c r="H57"/>
      <c r="I57"/>
      <c r="J57"/>
      <c r="K57"/>
      <c r="L57"/>
      <c r="M57"/>
    </row>
    <row r="58" spans="1:13" ht="15" x14ac:dyDescent="0.25">
      <c r="A58"/>
      <c r="B58"/>
      <c r="C58"/>
      <c r="D58"/>
      <c r="E58"/>
      <c r="F58"/>
      <c r="G58"/>
      <c r="H58"/>
      <c r="I58"/>
      <c r="J58"/>
      <c r="K58"/>
      <c r="L58"/>
      <c r="M58"/>
    </row>
    <row r="59" spans="1:13" ht="15" x14ac:dyDescent="0.25">
      <c r="A59"/>
      <c r="B59"/>
      <c r="C59"/>
      <c r="D59"/>
      <c r="E59"/>
      <c r="F59"/>
      <c r="G59"/>
      <c r="H59"/>
      <c r="I59"/>
      <c r="J59"/>
      <c r="K59"/>
      <c r="L59"/>
      <c r="M59"/>
    </row>
    <row r="60" spans="1:13" ht="15" x14ac:dyDescent="0.25">
      <c r="A60"/>
      <c r="B60"/>
      <c r="C60"/>
      <c r="D60"/>
      <c r="E60"/>
      <c r="F60"/>
      <c r="G60"/>
      <c r="H60"/>
      <c r="I60"/>
      <c r="J60"/>
      <c r="K60"/>
      <c r="L60"/>
      <c r="M60"/>
    </row>
    <row r="61" spans="1:13" ht="15" x14ac:dyDescent="0.25">
      <c r="A61"/>
      <c r="B61"/>
      <c r="C61"/>
      <c r="D61"/>
      <c r="E61"/>
      <c r="F61"/>
      <c r="G61"/>
      <c r="H61"/>
      <c r="I61"/>
      <c r="J61"/>
      <c r="K61"/>
      <c r="L61"/>
      <c r="M61"/>
    </row>
    <row r="62" spans="1:13" ht="15" x14ac:dyDescent="0.25">
      <c r="A62"/>
      <c r="B62"/>
      <c r="C62"/>
      <c r="D62"/>
      <c r="E62"/>
      <c r="F62"/>
      <c r="G62"/>
      <c r="H62"/>
      <c r="I62"/>
      <c r="J62"/>
      <c r="K62"/>
      <c r="L62"/>
      <c r="M62"/>
    </row>
    <row r="63" spans="1:13" ht="15" x14ac:dyDescent="0.25">
      <c r="A63"/>
      <c r="B63"/>
      <c r="C63"/>
      <c r="D63"/>
      <c r="E63"/>
      <c r="F63"/>
      <c r="G63"/>
      <c r="H63"/>
      <c r="I63"/>
      <c r="J63"/>
      <c r="K63"/>
      <c r="L63"/>
      <c r="M63"/>
    </row>
    <row r="64" spans="1:13" ht="15" x14ac:dyDescent="0.25">
      <c r="A64"/>
      <c r="B64"/>
      <c r="C64"/>
      <c r="D64"/>
      <c r="E64"/>
      <c r="F64"/>
      <c r="G64"/>
      <c r="H64"/>
      <c r="I64"/>
      <c r="J64"/>
      <c r="K64"/>
      <c r="L64"/>
      <c r="M64"/>
    </row>
    <row r="65" spans="1:13" ht="15" x14ac:dyDescent="0.25">
      <c r="A65"/>
      <c r="B65"/>
      <c r="C65"/>
      <c r="D65"/>
      <c r="E65"/>
      <c r="F65"/>
      <c r="G65"/>
      <c r="H65"/>
      <c r="I65"/>
      <c r="J65"/>
      <c r="K65"/>
      <c r="L65"/>
      <c r="M65"/>
    </row>
    <row r="66" spans="1:13" ht="15" x14ac:dyDescent="0.25">
      <c r="A66"/>
      <c r="B66"/>
      <c r="C66"/>
      <c r="D66"/>
      <c r="E66"/>
      <c r="F66"/>
      <c r="G66"/>
      <c r="H66"/>
      <c r="I66"/>
      <c r="J66"/>
      <c r="K66"/>
      <c r="L66"/>
      <c r="M66"/>
    </row>
    <row r="67" spans="1:13" ht="15" x14ac:dyDescent="0.25">
      <c r="A67"/>
      <c r="B67"/>
      <c r="C67"/>
      <c r="D67"/>
      <c r="E67"/>
      <c r="F67"/>
      <c r="G67"/>
      <c r="H67"/>
      <c r="I67"/>
      <c r="J67"/>
      <c r="K67"/>
      <c r="L67"/>
      <c r="M67"/>
    </row>
    <row r="68" spans="1:13" ht="15" x14ac:dyDescent="0.25">
      <c r="A68"/>
      <c r="B68"/>
      <c r="C68"/>
      <c r="D68"/>
      <c r="E68"/>
      <c r="F68"/>
      <c r="G68"/>
      <c r="H68"/>
      <c r="I68"/>
      <c r="J68"/>
      <c r="K68"/>
      <c r="L68"/>
      <c r="M68"/>
    </row>
    <row r="69" spans="1:13" ht="15" x14ac:dyDescent="0.25">
      <c r="A69"/>
      <c r="B69"/>
      <c r="C69"/>
      <c r="D69"/>
      <c r="E69"/>
      <c r="F69"/>
      <c r="G69"/>
      <c r="H69"/>
      <c r="I69"/>
      <c r="J69"/>
      <c r="K69"/>
      <c r="L69"/>
      <c r="M69"/>
    </row>
    <row r="70" spans="1:13" ht="15" x14ac:dyDescent="0.25">
      <c r="A70"/>
      <c r="B70"/>
      <c r="C70"/>
      <c r="D70"/>
      <c r="E70"/>
      <c r="F70"/>
      <c r="G70"/>
      <c r="H70"/>
      <c r="I70"/>
      <c r="J70"/>
      <c r="K70"/>
      <c r="L70"/>
      <c r="M70"/>
    </row>
    <row r="71" spans="1:13" ht="15" x14ac:dyDescent="0.25">
      <c r="A71"/>
      <c r="B71"/>
      <c r="C71"/>
      <c r="D71"/>
      <c r="E71"/>
      <c r="F71"/>
      <c r="G71"/>
      <c r="H71"/>
      <c r="I71"/>
      <c r="J71"/>
      <c r="K71"/>
      <c r="L71"/>
      <c r="M71"/>
    </row>
    <row r="72" spans="1:13" ht="15" x14ac:dyDescent="0.25">
      <c r="A72"/>
      <c r="B72"/>
      <c r="C72"/>
      <c r="D72"/>
      <c r="E72"/>
      <c r="F72"/>
      <c r="G72"/>
      <c r="H72"/>
      <c r="I72"/>
      <c r="J72"/>
      <c r="K72"/>
      <c r="L72"/>
      <c r="M72"/>
    </row>
    <row r="73" spans="1:13" ht="15" x14ac:dyDescent="0.25">
      <c r="A73"/>
      <c r="B73"/>
      <c r="C73"/>
      <c r="D73"/>
      <c r="E73"/>
      <c r="F73"/>
      <c r="G73"/>
      <c r="H73"/>
      <c r="I73"/>
      <c r="J73"/>
      <c r="K73"/>
      <c r="L73"/>
      <c r="M73"/>
    </row>
    <row r="74" spans="1:13" ht="15" x14ac:dyDescent="0.25">
      <c r="A74"/>
      <c r="B74"/>
      <c r="C74"/>
      <c r="D74"/>
      <c r="E74"/>
      <c r="F74"/>
      <c r="G74"/>
      <c r="H74"/>
      <c r="I74"/>
      <c r="J74"/>
      <c r="K74"/>
      <c r="L74"/>
      <c r="M74"/>
    </row>
    <row r="75" spans="1:13" ht="15" x14ac:dyDescent="0.25">
      <c r="A75"/>
      <c r="B75"/>
      <c r="C75"/>
      <c r="D75"/>
      <c r="E75"/>
      <c r="F75"/>
      <c r="G75"/>
      <c r="H75"/>
      <c r="I75"/>
      <c r="J75"/>
      <c r="K75"/>
      <c r="L75"/>
      <c r="M75"/>
    </row>
    <row r="76" spans="1:13" ht="15" x14ac:dyDescent="0.25">
      <c r="A76"/>
      <c r="B76"/>
      <c r="C76"/>
      <c r="D76"/>
      <c r="E76"/>
      <c r="F76"/>
      <c r="G76"/>
      <c r="H76"/>
      <c r="I76"/>
      <c r="J76"/>
      <c r="K76"/>
      <c r="L76"/>
      <c r="M76"/>
    </row>
    <row r="77" spans="1:13" ht="15" x14ac:dyDescent="0.25">
      <c r="A77"/>
      <c r="B77"/>
      <c r="C77"/>
      <c r="D77"/>
      <c r="E77"/>
      <c r="F77"/>
      <c r="G77"/>
      <c r="H77"/>
      <c r="I77"/>
      <c r="J77"/>
      <c r="K77"/>
      <c r="L77"/>
      <c r="M77"/>
    </row>
    <row r="78" spans="1:13" ht="15" x14ac:dyDescent="0.25">
      <c r="A78"/>
      <c r="B78"/>
      <c r="C78"/>
      <c r="D78"/>
      <c r="E78"/>
      <c r="F78"/>
      <c r="G78"/>
      <c r="H78"/>
      <c r="I78"/>
      <c r="J78"/>
      <c r="K78"/>
      <c r="L78"/>
      <c r="M78"/>
    </row>
    <row r="79" spans="1:13" ht="15" x14ac:dyDescent="0.25">
      <c r="A79"/>
      <c r="B79"/>
      <c r="C79"/>
      <c r="D79"/>
      <c r="E79"/>
      <c r="F79"/>
      <c r="G79"/>
      <c r="H79"/>
      <c r="I79"/>
      <c r="J79"/>
      <c r="K79"/>
      <c r="L79"/>
      <c r="M79"/>
    </row>
    <row r="80" spans="1:13" ht="15" x14ac:dyDescent="0.25">
      <c r="A80"/>
      <c r="B80"/>
      <c r="C80"/>
      <c r="D80"/>
      <c r="E80"/>
      <c r="F80"/>
      <c r="G80"/>
      <c r="H80"/>
      <c r="I80"/>
      <c r="J80"/>
      <c r="K80"/>
      <c r="L80"/>
      <c r="M80"/>
    </row>
    <row r="81" spans="1:13" ht="15" x14ac:dyDescent="0.25">
      <c r="A81"/>
      <c r="B81"/>
      <c r="C81"/>
      <c r="D81"/>
      <c r="E81"/>
      <c r="F81"/>
      <c r="G81"/>
      <c r="H81"/>
      <c r="I81"/>
      <c r="J81"/>
      <c r="K81"/>
      <c r="L81"/>
      <c r="M81"/>
    </row>
    <row r="82" spans="1:13" ht="15" x14ac:dyDescent="0.25">
      <c r="A82"/>
      <c r="B82"/>
      <c r="C82"/>
      <c r="D82"/>
      <c r="E82"/>
      <c r="F82"/>
      <c r="G82"/>
      <c r="H82"/>
      <c r="I82"/>
      <c r="J82"/>
      <c r="K82"/>
      <c r="L82"/>
      <c r="M82"/>
    </row>
    <row r="83" spans="1:13" ht="15" x14ac:dyDescent="0.25">
      <c r="A83"/>
      <c r="B83"/>
      <c r="C83"/>
      <c r="D83"/>
      <c r="E83"/>
      <c r="F83"/>
      <c r="G83"/>
      <c r="H83"/>
      <c r="I83"/>
      <c r="J83"/>
      <c r="K83"/>
      <c r="L83"/>
      <c r="M83"/>
    </row>
    <row r="84" spans="1:13" ht="15" x14ac:dyDescent="0.25">
      <c r="A84"/>
      <c r="B84"/>
      <c r="C84"/>
      <c r="D84"/>
      <c r="E84"/>
      <c r="F84"/>
      <c r="G84"/>
      <c r="H84"/>
      <c r="I84"/>
      <c r="J84"/>
      <c r="K84"/>
      <c r="L84"/>
      <c r="M84"/>
    </row>
    <row r="85" spans="1:13" ht="15" x14ac:dyDescent="0.25">
      <c r="A85"/>
      <c r="B85"/>
      <c r="C85"/>
      <c r="D85"/>
      <c r="E85"/>
      <c r="F85"/>
      <c r="G85"/>
      <c r="H85"/>
      <c r="I85"/>
      <c r="J85"/>
      <c r="K85"/>
      <c r="L85"/>
      <c r="M85"/>
    </row>
    <row r="86" spans="1:13" ht="15" x14ac:dyDescent="0.25">
      <c r="A86"/>
      <c r="B86"/>
      <c r="C86"/>
      <c r="D86"/>
      <c r="E86"/>
      <c r="F86"/>
      <c r="G86"/>
      <c r="H86"/>
      <c r="I86"/>
      <c r="J86"/>
      <c r="K86"/>
      <c r="L86"/>
      <c r="M86"/>
    </row>
    <row r="87" spans="1:13" ht="15" x14ac:dyDescent="0.25">
      <c r="A87"/>
      <c r="B87"/>
      <c r="C87"/>
      <c r="D87"/>
      <c r="E87"/>
      <c r="F87"/>
      <c r="G87"/>
      <c r="H87"/>
      <c r="I87"/>
      <c r="J87"/>
      <c r="K87"/>
      <c r="L87"/>
      <c r="M87"/>
    </row>
    <row r="88" spans="1:13" ht="15" x14ac:dyDescent="0.25">
      <c r="A88"/>
      <c r="B88"/>
      <c r="C88"/>
      <c r="D88"/>
      <c r="E88"/>
      <c r="F88"/>
      <c r="G88"/>
      <c r="H88"/>
      <c r="I88"/>
      <c r="J88"/>
      <c r="K88"/>
      <c r="L88"/>
      <c r="M88"/>
    </row>
    <row r="89" spans="1:13" ht="15" x14ac:dyDescent="0.25">
      <c r="A89"/>
      <c r="B89"/>
      <c r="C89"/>
      <c r="D89"/>
      <c r="E89"/>
      <c r="F89"/>
      <c r="G89"/>
      <c r="H89"/>
      <c r="I89"/>
      <c r="J89"/>
      <c r="K89"/>
      <c r="L89"/>
      <c r="M89"/>
    </row>
    <row r="90" spans="1:13" ht="15" x14ac:dyDescent="0.25">
      <c r="A90"/>
      <c r="B90"/>
      <c r="C90"/>
      <c r="D90"/>
      <c r="E90"/>
      <c r="F90"/>
      <c r="G90"/>
      <c r="H90"/>
      <c r="I90"/>
      <c r="J90"/>
      <c r="K90"/>
      <c r="L90"/>
      <c r="M90"/>
    </row>
    <row r="91" spans="1:13" ht="15" x14ac:dyDescent="0.25">
      <c r="A91"/>
      <c r="B91"/>
      <c r="C91"/>
      <c r="D91"/>
      <c r="E91"/>
      <c r="F91"/>
      <c r="G91"/>
      <c r="H91"/>
      <c r="I91"/>
      <c r="J91"/>
      <c r="K91"/>
      <c r="L91"/>
      <c r="M91"/>
    </row>
    <row r="92" spans="1:13" ht="15" x14ac:dyDescent="0.25">
      <c r="A92"/>
      <c r="B92"/>
      <c r="C92"/>
      <c r="D92"/>
      <c r="E92"/>
      <c r="F92"/>
      <c r="G92"/>
      <c r="H92"/>
      <c r="I92"/>
      <c r="J92"/>
      <c r="K92"/>
      <c r="L92"/>
      <c r="M92"/>
    </row>
    <row r="93" spans="1:13" ht="15" x14ac:dyDescent="0.25">
      <c r="A93"/>
      <c r="B93"/>
      <c r="C93"/>
      <c r="D93"/>
      <c r="E93"/>
      <c r="F93"/>
      <c r="G93"/>
      <c r="H93"/>
      <c r="I93"/>
      <c r="J93"/>
      <c r="K93"/>
      <c r="L93"/>
      <c r="M93"/>
    </row>
    <row r="94" spans="1:13" ht="15" x14ac:dyDescent="0.25">
      <c r="A94"/>
      <c r="B94"/>
      <c r="C94"/>
      <c r="D94"/>
      <c r="E94"/>
      <c r="F94"/>
      <c r="G94"/>
      <c r="H94"/>
      <c r="I94"/>
      <c r="J94"/>
      <c r="K94"/>
      <c r="L94"/>
      <c r="M94"/>
    </row>
    <row r="95" spans="1:13" ht="15" x14ac:dyDescent="0.25">
      <c r="A95"/>
      <c r="B95"/>
      <c r="C95"/>
      <c r="D95"/>
      <c r="E95"/>
      <c r="F95"/>
      <c r="G95"/>
      <c r="H95"/>
      <c r="I95"/>
      <c r="J95"/>
      <c r="K95"/>
      <c r="L95"/>
      <c r="M95"/>
    </row>
    <row r="96" spans="1:13" ht="15" x14ac:dyDescent="0.25">
      <c r="A96"/>
      <c r="B96"/>
      <c r="C96"/>
      <c r="D96"/>
      <c r="E96"/>
      <c r="F96"/>
      <c r="G96"/>
      <c r="H96"/>
      <c r="I96"/>
      <c r="J96"/>
      <c r="K96"/>
      <c r="L96"/>
      <c r="M96"/>
    </row>
    <row r="97" spans="1:13" ht="15" x14ac:dyDescent="0.25">
      <c r="A97"/>
      <c r="B97"/>
      <c r="C97"/>
      <c r="D97"/>
      <c r="E97"/>
      <c r="F97"/>
      <c r="G97"/>
      <c r="H97"/>
      <c r="I97"/>
      <c r="J97"/>
      <c r="K97"/>
      <c r="L97"/>
      <c r="M97"/>
    </row>
    <row r="98" spans="1:13" ht="15" x14ac:dyDescent="0.25">
      <c r="A98"/>
      <c r="B98"/>
      <c r="C98"/>
      <c r="D98"/>
      <c r="E98"/>
      <c r="F98"/>
      <c r="G98"/>
      <c r="H98"/>
      <c r="I98"/>
      <c r="J98"/>
      <c r="K98"/>
      <c r="L98"/>
      <c r="M98"/>
    </row>
    <row r="99" spans="1:13" ht="15" x14ac:dyDescent="0.25">
      <c r="A99"/>
      <c r="B99"/>
      <c r="C99"/>
      <c r="D99"/>
      <c r="E99"/>
      <c r="F99"/>
      <c r="G99"/>
      <c r="H99"/>
      <c r="I99"/>
      <c r="J99"/>
      <c r="K99"/>
      <c r="L99"/>
      <c r="M99"/>
    </row>
    <row r="100" spans="1:13" ht="15" x14ac:dyDescent="0.25">
      <c r="A100"/>
      <c r="B100"/>
      <c r="C100"/>
      <c r="D100"/>
      <c r="E100"/>
      <c r="F100"/>
      <c r="G100"/>
      <c r="H100"/>
      <c r="I100"/>
      <c r="J100"/>
      <c r="K100"/>
      <c r="L100"/>
      <c r="M100"/>
    </row>
    <row r="101" spans="1:13" ht="15" x14ac:dyDescent="0.25">
      <c r="A101"/>
      <c r="B101"/>
      <c r="C101"/>
      <c r="D101"/>
      <c r="E101"/>
      <c r="F101"/>
      <c r="G101"/>
      <c r="H101"/>
      <c r="I101"/>
      <c r="J101"/>
      <c r="K101"/>
      <c r="L101"/>
      <c r="M101"/>
    </row>
    <row r="102" spans="1:13" ht="15" x14ac:dyDescent="0.25">
      <c r="A102"/>
      <c r="B102"/>
      <c r="C102"/>
      <c r="D102"/>
      <c r="E102"/>
      <c r="F102"/>
      <c r="G102"/>
      <c r="H102"/>
      <c r="I102"/>
      <c r="J102"/>
      <c r="K102"/>
      <c r="L102"/>
      <c r="M102"/>
    </row>
    <row r="103" spans="1:13" ht="15" x14ac:dyDescent="0.25">
      <c r="A103"/>
      <c r="B103"/>
      <c r="C103"/>
      <c r="D103"/>
      <c r="E103"/>
      <c r="F103"/>
      <c r="G103"/>
      <c r="H103"/>
      <c r="I103"/>
      <c r="J103"/>
      <c r="K103"/>
      <c r="L103"/>
      <c r="M103"/>
    </row>
    <row r="104" spans="1:13" ht="15" x14ac:dyDescent="0.25">
      <c r="A104"/>
      <c r="B104"/>
      <c r="C104"/>
      <c r="D104"/>
      <c r="E104"/>
      <c r="F104"/>
      <c r="G104"/>
      <c r="H104"/>
      <c r="I104"/>
      <c r="J104"/>
      <c r="K104"/>
      <c r="L104"/>
      <c r="M104"/>
    </row>
    <row r="105" spans="1:13" ht="15" x14ac:dyDescent="0.25">
      <c r="A105"/>
      <c r="B105"/>
      <c r="C105"/>
      <c r="D105"/>
      <c r="E105"/>
      <c r="F105"/>
      <c r="G105"/>
      <c r="H105"/>
      <c r="I105"/>
      <c r="J105"/>
      <c r="K105"/>
      <c r="L105"/>
      <c r="M105"/>
    </row>
    <row r="106" spans="1:13" ht="15" x14ac:dyDescent="0.25">
      <c r="A106"/>
      <c r="B106"/>
      <c r="C106"/>
      <c r="D106"/>
      <c r="E106"/>
      <c r="F106"/>
      <c r="G106"/>
      <c r="H106"/>
      <c r="I106"/>
      <c r="J106"/>
      <c r="K106"/>
      <c r="L106"/>
      <c r="M106"/>
    </row>
    <row r="107" spans="1:13" ht="15" x14ac:dyDescent="0.25">
      <c r="A107"/>
      <c r="B107"/>
      <c r="C107"/>
      <c r="D107"/>
      <c r="E107"/>
      <c r="F107"/>
      <c r="G107"/>
      <c r="H107"/>
      <c r="I107"/>
      <c r="J107"/>
      <c r="K107"/>
      <c r="L107"/>
      <c r="M107"/>
    </row>
    <row r="108" spans="1:13" ht="15" x14ac:dyDescent="0.25">
      <c r="A108"/>
      <c r="B108"/>
      <c r="C108"/>
      <c r="D108"/>
      <c r="E108"/>
      <c r="F108"/>
      <c r="G108"/>
      <c r="H108"/>
      <c r="I108"/>
      <c r="J108"/>
      <c r="K108"/>
      <c r="L108"/>
      <c r="M108"/>
    </row>
    <row r="109" spans="1:13" ht="15" x14ac:dyDescent="0.25">
      <c r="A109"/>
      <c r="B109"/>
      <c r="C109"/>
      <c r="D109"/>
      <c r="E109"/>
      <c r="F109"/>
      <c r="G109"/>
      <c r="H109"/>
      <c r="I109"/>
      <c r="J109"/>
      <c r="K109"/>
      <c r="L109"/>
      <c r="M109"/>
    </row>
    <row r="110" spans="1:13" ht="15" x14ac:dyDescent="0.25">
      <c r="A110"/>
      <c r="B110"/>
      <c r="C110"/>
      <c r="D110"/>
      <c r="E110"/>
      <c r="F110"/>
      <c r="G110"/>
      <c r="H110"/>
      <c r="I110"/>
      <c r="J110"/>
      <c r="K110"/>
      <c r="L110"/>
      <c r="M110"/>
    </row>
    <row r="111" spans="1:13" ht="15" x14ac:dyDescent="0.25">
      <c r="A111"/>
      <c r="B111"/>
      <c r="C111"/>
      <c r="D111"/>
      <c r="E111"/>
      <c r="F111"/>
      <c r="G111"/>
      <c r="H111"/>
      <c r="I111"/>
      <c r="J111"/>
      <c r="K111"/>
      <c r="L111"/>
      <c r="M111"/>
    </row>
    <row r="112" spans="1:13" ht="15" x14ac:dyDescent="0.25">
      <c r="A112"/>
      <c r="B112"/>
      <c r="C112"/>
      <c r="D112"/>
      <c r="E112"/>
      <c r="F112"/>
      <c r="G112"/>
      <c r="H112"/>
      <c r="I112"/>
      <c r="J112"/>
      <c r="K112"/>
      <c r="L112"/>
      <c r="M112"/>
    </row>
    <row r="113" spans="1:13" ht="15" x14ac:dyDescent="0.25">
      <c r="A113"/>
      <c r="B113"/>
      <c r="C113"/>
      <c r="D113"/>
      <c r="E113"/>
      <c r="F113"/>
      <c r="G113"/>
      <c r="H113"/>
      <c r="I113"/>
      <c r="J113"/>
      <c r="K113"/>
      <c r="L113"/>
      <c r="M113"/>
    </row>
    <row r="114" spans="1:13" ht="15" x14ac:dyDescent="0.25">
      <c r="A114"/>
      <c r="B114"/>
      <c r="C114"/>
      <c r="D114"/>
      <c r="E114"/>
      <c r="F114"/>
      <c r="G114"/>
      <c r="H114"/>
      <c r="I114"/>
      <c r="J114"/>
      <c r="K114"/>
      <c r="L114"/>
      <c r="M114"/>
    </row>
    <row r="115" spans="1:13" ht="15" x14ac:dyDescent="0.25">
      <c r="A115"/>
      <c r="B115"/>
      <c r="C115"/>
      <c r="D115"/>
      <c r="E115"/>
      <c r="F115"/>
      <c r="G115"/>
      <c r="H115"/>
      <c r="I115"/>
      <c r="J115"/>
      <c r="K115"/>
      <c r="L115"/>
      <c r="M115"/>
    </row>
    <row r="116" spans="1:13" ht="15" x14ac:dyDescent="0.25">
      <c r="A116"/>
      <c r="B116"/>
      <c r="C116"/>
      <c r="D116"/>
      <c r="E116"/>
      <c r="F116"/>
      <c r="G116"/>
      <c r="H116"/>
      <c r="I116"/>
      <c r="J116"/>
      <c r="K116"/>
      <c r="L116"/>
      <c r="M116"/>
    </row>
    <row r="117" spans="1:13" ht="15" x14ac:dyDescent="0.25">
      <c r="A117"/>
      <c r="B117"/>
      <c r="C117"/>
      <c r="D117"/>
      <c r="E117"/>
      <c r="F117"/>
      <c r="G117"/>
      <c r="H117"/>
      <c r="I117"/>
      <c r="J117"/>
      <c r="K117"/>
      <c r="L117"/>
      <c r="M117"/>
    </row>
    <row r="118" spans="1:13" ht="15" x14ac:dyDescent="0.25">
      <c r="A118"/>
      <c r="B118"/>
      <c r="C118"/>
      <c r="D118"/>
      <c r="E118"/>
      <c r="F118"/>
      <c r="G118"/>
      <c r="H118"/>
      <c r="I118"/>
      <c r="J118"/>
      <c r="K118"/>
      <c r="L118"/>
      <c r="M118"/>
    </row>
    <row r="119" spans="1:13" ht="15" x14ac:dyDescent="0.25">
      <c r="A119"/>
      <c r="B119"/>
      <c r="C119"/>
      <c r="D119"/>
      <c r="E119"/>
      <c r="F119"/>
      <c r="G119"/>
      <c r="H119"/>
      <c r="I119"/>
      <c r="J119"/>
      <c r="K119"/>
      <c r="L119"/>
      <c r="M119"/>
    </row>
    <row r="120" spans="1:13" ht="15" x14ac:dyDescent="0.25">
      <c r="A120"/>
      <c r="B120"/>
      <c r="C120"/>
      <c r="D120"/>
      <c r="E120"/>
      <c r="F120"/>
      <c r="G120"/>
      <c r="H120"/>
      <c r="I120"/>
      <c r="J120"/>
      <c r="K120"/>
      <c r="L120"/>
      <c r="M120"/>
    </row>
    <row r="121" spans="1:13" ht="15" x14ac:dyDescent="0.25">
      <c r="A121"/>
      <c r="B121"/>
      <c r="C121"/>
      <c r="D121"/>
      <c r="E121"/>
      <c r="F121"/>
      <c r="G121"/>
      <c r="H121"/>
      <c r="I121"/>
      <c r="J121"/>
      <c r="K121"/>
      <c r="L121"/>
      <c r="M121"/>
    </row>
    <row r="122" spans="1:13" ht="15" x14ac:dyDescent="0.25">
      <c r="A122"/>
      <c r="B122"/>
      <c r="C122"/>
      <c r="D122"/>
      <c r="E122"/>
      <c r="F122"/>
      <c r="G122"/>
      <c r="H122"/>
      <c r="I122"/>
      <c r="J122"/>
      <c r="K122"/>
      <c r="L122"/>
      <c r="M122"/>
    </row>
    <row r="123" spans="1:13" ht="15" x14ac:dyDescent="0.25">
      <c r="A123"/>
      <c r="B123"/>
      <c r="C123"/>
      <c r="D123"/>
      <c r="E123"/>
      <c r="F123"/>
      <c r="G123"/>
      <c r="H123"/>
      <c r="I123"/>
      <c r="J123"/>
      <c r="K123"/>
      <c r="L123"/>
      <c r="M123"/>
    </row>
    <row r="124" spans="1:13" ht="15" x14ac:dyDescent="0.25">
      <c r="A124"/>
      <c r="B124"/>
      <c r="C124"/>
      <c r="D124"/>
      <c r="E124"/>
      <c r="F124"/>
      <c r="G124"/>
      <c r="H124"/>
      <c r="I124"/>
      <c r="J124"/>
      <c r="K124"/>
      <c r="L124"/>
      <c r="M124"/>
    </row>
    <row r="125" spans="1:13" ht="15" x14ac:dyDescent="0.25">
      <c r="A125"/>
      <c r="B125"/>
      <c r="C125"/>
      <c r="D125"/>
      <c r="E125"/>
      <c r="F125"/>
      <c r="G125"/>
      <c r="H125"/>
      <c r="I125"/>
      <c r="J125"/>
      <c r="K125"/>
      <c r="L125"/>
      <c r="M125"/>
    </row>
    <row r="126" spans="1:13" ht="15" x14ac:dyDescent="0.25">
      <c r="A126"/>
      <c r="B126"/>
      <c r="C126"/>
      <c r="D126"/>
      <c r="E126"/>
      <c r="F126"/>
      <c r="G126"/>
      <c r="H126"/>
      <c r="I126"/>
      <c r="J126"/>
      <c r="K126"/>
      <c r="L126"/>
      <c r="M126"/>
    </row>
    <row r="127" spans="1:13" ht="15" x14ac:dyDescent="0.25">
      <c r="A127"/>
      <c r="B127"/>
      <c r="C127"/>
      <c r="D127"/>
      <c r="E127"/>
      <c r="F127"/>
      <c r="G127"/>
      <c r="H127"/>
      <c r="I127"/>
      <c r="J127"/>
      <c r="K127"/>
      <c r="L127"/>
      <c r="M127"/>
    </row>
    <row r="128" spans="1:13" ht="15" x14ac:dyDescent="0.25">
      <c r="A128"/>
      <c r="B128"/>
      <c r="C128"/>
      <c r="D128"/>
      <c r="E128"/>
      <c r="F128"/>
      <c r="G128"/>
      <c r="H128"/>
      <c r="I128"/>
      <c r="J128"/>
      <c r="K128"/>
      <c r="L128"/>
      <c r="M128"/>
    </row>
    <row r="129" spans="1:13" ht="15" x14ac:dyDescent="0.25">
      <c r="A129"/>
      <c r="B129"/>
      <c r="C129"/>
      <c r="D129"/>
      <c r="E129"/>
      <c r="F129"/>
      <c r="G129"/>
      <c r="H129"/>
      <c r="I129"/>
      <c r="J129"/>
      <c r="K129"/>
      <c r="L129"/>
      <c r="M129"/>
    </row>
    <row r="130" spans="1:13" ht="15" x14ac:dyDescent="0.25">
      <c r="A130"/>
      <c r="B130"/>
      <c r="C130"/>
      <c r="D130"/>
      <c r="E130"/>
      <c r="F130"/>
      <c r="G130"/>
      <c r="H130"/>
      <c r="I130"/>
      <c r="J130"/>
      <c r="K130"/>
      <c r="L130"/>
      <c r="M130"/>
    </row>
    <row r="131" spans="1:13" ht="15" x14ac:dyDescent="0.25">
      <c r="A131"/>
      <c r="B131"/>
      <c r="C131"/>
      <c r="D131"/>
      <c r="E131"/>
      <c r="F131"/>
      <c r="G131"/>
      <c r="H131"/>
      <c r="I131"/>
      <c r="J131"/>
      <c r="K131"/>
      <c r="L131"/>
      <c r="M131"/>
    </row>
    <row r="132" spans="1:13" ht="15" x14ac:dyDescent="0.25">
      <c r="A132"/>
      <c r="B132"/>
      <c r="C132"/>
      <c r="D132"/>
      <c r="E132"/>
      <c r="F132"/>
      <c r="G132"/>
      <c r="H132"/>
      <c r="I132"/>
      <c r="J132"/>
      <c r="K132"/>
      <c r="L132"/>
      <c r="M132"/>
    </row>
    <row r="133" spans="1:13" ht="15" x14ac:dyDescent="0.25">
      <c r="A133"/>
      <c r="B133"/>
      <c r="C133"/>
      <c r="D133"/>
      <c r="E133"/>
      <c r="F133"/>
      <c r="G133"/>
      <c r="H133"/>
      <c r="I133"/>
      <c r="J133"/>
      <c r="K133"/>
      <c r="L133"/>
      <c r="M133"/>
    </row>
    <row r="134" spans="1:13" ht="15" x14ac:dyDescent="0.25">
      <c r="A134"/>
      <c r="B134"/>
      <c r="C134"/>
      <c r="D134"/>
      <c r="E134"/>
      <c r="F134"/>
      <c r="G134"/>
      <c r="H134"/>
      <c r="I134"/>
      <c r="J134"/>
      <c r="K134"/>
      <c r="L134"/>
      <c r="M134"/>
    </row>
    <row r="135" spans="1:13" ht="15" x14ac:dyDescent="0.25">
      <c r="A135"/>
      <c r="B135"/>
      <c r="C135"/>
      <c r="D135"/>
      <c r="E135"/>
      <c r="F135"/>
      <c r="G135"/>
      <c r="H135"/>
      <c r="I135"/>
      <c r="J135"/>
      <c r="K135"/>
      <c r="L135"/>
      <c r="M135"/>
    </row>
    <row r="136" spans="1:13" ht="15" x14ac:dyDescent="0.25">
      <c r="A136"/>
      <c r="B136"/>
      <c r="C136"/>
      <c r="D136"/>
      <c r="E136"/>
      <c r="F136"/>
      <c r="G136"/>
      <c r="H136"/>
      <c r="I136"/>
      <c r="J136"/>
      <c r="K136"/>
      <c r="L136"/>
      <c r="M136"/>
    </row>
    <row r="137" spans="1:13" ht="15" x14ac:dyDescent="0.25">
      <c r="A137"/>
      <c r="B137"/>
      <c r="C137"/>
      <c r="D137"/>
      <c r="E137"/>
      <c r="F137"/>
      <c r="G137"/>
      <c r="H137"/>
      <c r="I137"/>
      <c r="J137"/>
      <c r="K137"/>
      <c r="L137"/>
      <c r="M137"/>
    </row>
    <row r="138" spans="1:13" ht="15" x14ac:dyDescent="0.25">
      <c r="A138"/>
      <c r="B138"/>
      <c r="C138"/>
      <c r="D138"/>
      <c r="E138"/>
      <c r="F138"/>
      <c r="G138"/>
      <c r="H138"/>
      <c r="I138"/>
      <c r="J138"/>
      <c r="K138"/>
      <c r="L138"/>
      <c r="M138"/>
    </row>
    <row r="139" spans="1:13" ht="15" x14ac:dyDescent="0.25">
      <c r="A139"/>
      <c r="B139"/>
      <c r="C139"/>
      <c r="D139"/>
      <c r="E139"/>
      <c r="F139"/>
      <c r="G139"/>
      <c r="H139"/>
      <c r="I139"/>
      <c r="J139"/>
      <c r="K139"/>
      <c r="L139"/>
      <c r="M139"/>
    </row>
    <row r="140" spans="1:13" ht="15" x14ac:dyDescent="0.25">
      <c r="A140"/>
      <c r="B140"/>
      <c r="C140"/>
      <c r="D140"/>
      <c r="E140"/>
      <c r="F140"/>
      <c r="G140"/>
      <c r="H140"/>
      <c r="I140"/>
      <c r="J140"/>
      <c r="K140"/>
      <c r="L140"/>
      <c r="M140"/>
    </row>
    <row r="141" spans="1:13" ht="15" x14ac:dyDescent="0.25">
      <c r="A141"/>
      <c r="B141"/>
      <c r="C141"/>
      <c r="D141"/>
      <c r="E141"/>
      <c r="F141"/>
      <c r="G141"/>
      <c r="H141"/>
      <c r="I141"/>
      <c r="J141"/>
      <c r="K141"/>
      <c r="L141"/>
      <c r="M141"/>
    </row>
    <row r="142" spans="1:13" ht="15" x14ac:dyDescent="0.25">
      <c r="A142"/>
      <c r="B142"/>
      <c r="C142"/>
      <c r="D142"/>
      <c r="E142"/>
      <c r="F142"/>
      <c r="G142"/>
      <c r="H142"/>
      <c r="I142"/>
      <c r="J142"/>
      <c r="K142"/>
      <c r="L142"/>
      <c r="M142"/>
    </row>
    <row r="143" spans="1:13" ht="15" x14ac:dyDescent="0.25">
      <c r="A143"/>
      <c r="B143"/>
      <c r="C143"/>
      <c r="D143"/>
      <c r="E143"/>
      <c r="F143"/>
      <c r="G143"/>
      <c r="H143"/>
      <c r="I143"/>
      <c r="J143"/>
      <c r="K143"/>
      <c r="L143"/>
      <c r="M143"/>
    </row>
    <row r="144" spans="1:13" ht="15" x14ac:dyDescent="0.25">
      <c r="A144"/>
      <c r="B144"/>
      <c r="C144"/>
      <c r="D144"/>
      <c r="E144"/>
      <c r="F144"/>
      <c r="G144"/>
      <c r="H144"/>
      <c r="I144"/>
      <c r="J144"/>
      <c r="K144"/>
      <c r="L144"/>
      <c r="M144"/>
    </row>
    <row r="145" spans="1:13" ht="15" x14ac:dyDescent="0.25">
      <c r="A145"/>
      <c r="B145"/>
      <c r="C145"/>
      <c r="D145"/>
      <c r="E145"/>
      <c r="F145"/>
      <c r="G145"/>
      <c r="H145"/>
      <c r="I145"/>
      <c r="J145"/>
      <c r="K145"/>
      <c r="L145"/>
      <c r="M145"/>
    </row>
    <row r="146" spans="1:13" ht="15" x14ac:dyDescent="0.25">
      <c r="A146"/>
      <c r="B146"/>
      <c r="C146"/>
      <c r="D146"/>
      <c r="E146"/>
      <c r="F146"/>
      <c r="G146"/>
      <c r="H146"/>
      <c r="I146"/>
      <c r="J146"/>
      <c r="K146"/>
      <c r="L146"/>
      <c r="M146"/>
    </row>
  </sheetData>
  <mergeCells count="6">
    <mergeCell ref="K1:L1"/>
    <mergeCell ref="A35:A48"/>
    <mergeCell ref="A20:A33"/>
    <mergeCell ref="A5:A18"/>
    <mergeCell ref="E1:F1"/>
    <mergeCell ref="H1:I1"/>
  </mergeCells>
  <pageMargins left="0.74803149606299202" right="0.74803149606299202" top="0.98425196850393704" bottom="0.98425196850393704" header="0.511811023622047" footer="0.511811023622047"/>
  <pageSetup paperSize="9" scale="36" fitToHeight="0" orientation="landscape" r:id="rId1"/>
  <headerFooter>
    <oddHeader>&amp;C&amp;A</oddHeader>
    <oddFooter>&amp;C&amp;F
eDriling AS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5:A35"/>
  <sheetViews>
    <sheetView showGridLines="0" view="pageLayout" topLeftCell="A32" zoomScaleNormal="85" workbookViewId="0">
      <selection activeCell="B8" sqref="B8"/>
    </sheetView>
  </sheetViews>
  <sheetFormatPr defaultColWidth="10.28515625" defaultRowHeight="15.75" x14ac:dyDescent="0.25"/>
  <cols>
    <col min="1" max="1" width="178.42578125" style="81" customWidth="1"/>
    <col min="2" max="256" width="10.28515625" style="81"/>
    <col min="257" max="257" width="178.42578125" style="81" customWidth="1"/>
    <col min="258" max="512" width="10.28515625" style="81"/>
    <col min="513" max="513" width="178.42578125" style="81" customWidth="1"/>
    <col min="514" max="768" width="10.28515625" style="81"/>
    <col min="769" max="769" width="178.42578125" style="81" customWidth="1"/>
    <col min="770" max="1024" width="10.28515625" style="81"/>
    <col min="1025" max="1025" width="178.42578125" style="81" customWidth="1"/>
    <col min="1026" max="1280" width="10.28515625" style="81"/>
    <col min="1281" max="1281" width="178.42578125" style="81" customWidth="1"/>
    <col min="1282" max="1536" width="10.28515625" style="81"/>
    <col min="1537" max="1537" width="178.42578125" style="81" customWidth="1"/>
    <col min="1538" max="1792" width="10.28515625" style="81"/>
    <col min="1793" max="1793" width="178.42578125" style="81" customWidth="1"/>
    <col min="1794" max="2048" width="10.28515625" style="81"/>
    <col min="2049" max="2049" width="178.42578125" style="81" customWidth="1"/>
    <col min="2050" max="2304" width="10.28515625" style="81"/>
    <col min="2305" max="2305" width="178.42578125" style="81" customWidth="1"/>
    <col min="2306" max="2560" width="10.28515625" style="81"/>
    <col min="2561" max="2561" width="178.42578125" style="81" customWidth="1"/>
    <col min="2562" max="2816" width="10.28515625" style="81"/>
    <col min="2817" max="2817" width="178.42578125" style="81" customWidth="1"/>
    <col min="2818" max="3072" width="10.28515625" style="81"/>
    <col min="3073" max="3073" width="178.42578125" style="81" customWidth="1"/>
    <col min="3074" max="3328" width="10.28515625" style="81"/>
    <col min="3329" max="3329" width="178.42578125" style="81" customWidth="1"/>
    <col min="3330" max="3584" width="10.28515625" style="81"/>
    <col min="3585" max="3585" width="178.42578125" style="81" customWidth="1"/>
    <col min="3586" max="3840" width="10.28515625" style="81"/>
    <col min="3841" max="3841" width="178.42578125" style="81" customWidth="1"/>
    <col min="3842" max="4096" width="10.28515625" style="81"/>
    <col min="4097" max="4097" width="178.42578125" style="81" customWidth="1"/>
    <col min="4098" max="4352" width="10.28515625" style="81"/>
    <col min="4353" max="4353" width="178.42578125" style="81" customWidth="1"/>
    <col min="4354" max="4608" width="10.28515625" style="81"/>
    <col min="4609" max="4609" width="178.42578125" style="81" customWidth="1"/>
    <col min="4610" max="4864" width="10.28515625" style="81"/>
    <col min="4865" max="4865" width="178.42578125" style="81" customWidth="1"/>
    <col min="4866" max="5120" width="10.28515625" style="81"/>
    <col min="5121" max="5121" width="178.42578125" style="81" customWidth="1"/>
    <col min="5122" max="5376" width="10.28515625" style="81"/>
    <col min="5377" max="5377" width="178.42578125" style="81" customWidth="1"/>
    <col min="5378" max="5632" width="10.28515625" style="81"/>
    <col min="5633" max="5633" width="178.42578125" style="81" customWidth="1"/>
    <col min="5634" max="5888" width="10.28515625" style="81"/>
    <col min="5889" max="5889" width="178.42578125" style="81" customWidth="1"/>
    <col min="5890" max="6144" width="10.28515625" style="81"/>
    <col min="6145" max="6145" width="178.42578125" style="81" customWidth="1"/>
    <col min="6146" max="6400" width="10.28515625" style="81"/>
    <col min="6401" max="6401" width="178.42578125" style="81" customWidth="1"/>
    <col min="6402" max="6656" width="10.28515625" style="81"/>
    <col min="6657" max="6657" width="178.42578125" style="81" customWidth="1"/>
    <col min="6658" max="6912" width="10.28515625" style="81"/>
    <col min="6913" max="6913" width="178.42578125" style="81" customWidth="1"/>
    <col min="6914" max="7168" width="10.28515625" style="81"/>
    <col min="7169" max="7169" width="178.42578125" style="81" customWidth="1"/>
    <col min="7170" max="7424" width="10.28515625" style="81"/>
    <col min="7425" max="7425" width="178.42578125" style="81" customWidth="1"/>
    <col min="7426" max="7680" width="10.28515625" style="81"/>
    <col min="7681" max="7681" width="178.42578125" style="81" customWidth="1"/>
    <col min="7682" max="7936" width="10.28515625" style="81"/>
    <col min="7937" max="7937" width="178.42578125" style="81" customWidth="1"/>
    <col min="7938" max="8192" width="10.28515625" style="81"/>
    <col min="8193" max="8193" width="178.42578125" style="81" customWidth="1"/>
    <col min="8194" max="8448" width="10.28515625" style="81"/>
    <col min="8449" max="8449" width="178.42578125" style="81" customWidth="1"/>
    <col min="8450" max="8704" width="10.28515625" style="81"/>
    <col min="8705" max="8705" width="178.42578125" style="81" customWidth="1"/>
    <col min="8706" max="8960" width="10.28515625" style="81"/>
    <col min="8961" max="8961" width="178.42578125" style="81" customWidth="1"/>
    <col min="8962" max="9216" width="10.28515625" style="81"/>
    <col min="9217" max="9217" width="178.42578125" style="81" customWidth="1"/>
    <col min="9218" max="9472" width="10.28515625" style="81"/>
    <col min="9473" max="9473" width="178.42578125" style="81" customWidth="1"/>
    <col min="9474" max="9728" width="10.28515625" style="81"/>
    <col min="9729" max="9729" width="178.42578125" style="81" customWidth="1"/>
    <col min="9730" max="9984" width="10.28515625" style="81"/>
    <col min="9985" max="9985" width="178.42578125" style="81" customWidth="1"/>
    <col min="9986" max="10240" width="10.28515625" style="81"/>
    <col min="10241" max="10241" width="178.42578125" style="81" customWidth="1"/>
    <col min="10242" max="10496" width="10.28515625" style="81"/>
    <col min="10497" max="10497" width="178.42578125" style="81" customWidth="1"/>
    <col min="10498" max="10752" width="10.28515625" style="81"/>
    <col min="10753" max="10753" width="178.42578125" style="81" customWidth="1"/>
    <col min="10754" max="11008" width="10.28515625" style="81"/>
    <col min="11009" max="11009" width="178.42578125" style="81" customWidth="1"/>
    <col min="11010" max="11264" width="10.28515625" style="81"/>
    <col min="11265" max="11265" width="178.42578125" style="81" customWidth="1"/>
    <col min="11266" max="11520" width="10.28515625" style="81"/>
    <col min="11521" max="11521" width="178.42578125" style="81" customWidth="1"/>
    <col min="11522" max="11776" width="10.28515625" style="81"/>
    <col min="11777" max="11777" width="178.42578125" style="81" customWidth="1"/>
    <col min="11778" max="12032" width="10.28515625" style="81"/>
    <col min="12033" max="12033" width="178.42578125" style="81" customWidth="1"/>
    <col min="12034" max="12288" width="10.28515625" style="81"/>
    <col min="12289" max="12289" width="178.42578125" style="81" customWidth="1"/>
    <col min="12290" max="12544" width="10.28515625" style="81"/>
    <col min="12545" max="12545" width="178.42578125" style="81" customWidth="1"/>
    <col min="12546" max="12800" width="10.28515625" style="81"/>
    <col min="12801" max="12801" width="178.42578125" style="81" customWidth="1"/>
    <col min="12802" max="13056" width="10.28515625" style="81"/>
    <col min="13057" max="13057" width="178.42578125" style="81" customWidth="1"/>
    <col min="13058" max="13312" width="10.28515625" style="81"/>
    <col min="13313" max="13313" width="178.42578125" style="81" customWidth="1"/>
    <col min="13314" max="13568" width="10.28515625" style="81"/>
    <col min="13569" max="13569" width="178.42578125" style="81" customWidth="1"/>
    <col min="13570" max="13824" width="10.28515625" style="81"/>
    <col min="13825" max="13825" width="178.42578125" style="81" customWidth="1"/>
    <col min="13826" max="14080" width="10.28515625" style="81"/>
    <col min="14081" max="14081" width="178.42578125" style="81" customWidth="1"/>
    <col min="14082" max="14336" width="10.28515625" style="81"/>
    <col min="14337" max="14337" width="178.42578125" style="81" customWidth="1"/>
    <col min="14338" max="14592" width="10.28515625" style="81"/>
    <col min="14593" max="14593" width="178.42578125" style="81" customWidth="1"/>
    <col min="14594" max="14848" width="10.28515625" style="81"/>
    <col min="14849" max="14849" width="178.42578125" style="81" customWidth="1"/>
    <col min="14850" max="15104" width="10.28515625" style="81"/>
    <col min="15105" max="15105" width="178.42578125" style="81" customWidth="1"/>
    <col min="15106" max="15360" width="10.28515625" style="81"/>
    <col min="15361" max="15361" width="178.42578125" style="81" customWidth="1"/>
    <col min="15362" max="15616" width="10.28515625" style="81"/>
    <col min="15617" max="15617" width="178.42578125" style="81" customWidth="1"/>
    <col min="15618" max="15872" width="10.28515625" style="81"/>
    <col min="15873" max="15873" width="178.42578125" style="81" customWidth="1"/>
    <col min="15874" max="16128" width="10.28515625" style="81"/>
    <col min="16129" max="16129" width="178.42578125" style="81" customWidth="1"/>
    <col min="16130" max="16384" width="10.28515625" style="81"/>
  </cols>
  <sheetData>
    <row r="5" spans="1:1" ht="18.75" x14ac:dyDescent="0.3">
      <c r="A5" s="99" t="s">
        <v>249</v>
      </c>
    </row>
    <row r="6" spans="1:1" x14ac:dyDescent="0.25">
      <c r="A6" s="81" t="s">
        <v>250</v>
      </c>
    </row>
    <row r="34" spans="1:1" ht="18.75" x14ac:dyDescent="0.3">
      <c r="A34" s="99" t="s">
        <v>251</v>
      </c>
    </row>
    <row r="35" spans="1:1" ht="157.5" x14ac:dyDescent="0.25">
      <c r="A35" s="100" t="s">
        <v>252</v>
      </c>
    </row>
  </sheetData>
  <pageMargins left="0.74803149606299202" right="0.74803149606299202" top="0.98425196850393704" bottom="0.98425196850393704" header="0.511811023622047" footer="0.511811023622047"/>
  <pageSetup paperSize="9" scale="66" orientation="landscape" r:id="rId1"/>
  <headerFooter alignWithMargins="0">
    <oddHeader>&amp;C&amp;A</oddHeader>
    <oddFooter>&amp;C&amp;F
eDriling AS</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45"/>
  <sheetViews>
    <sheetView showGridLines="0" zoomScale="70" zoomScaleNormal="70" workbookViewId="0">
      <selection activeCell="N37" sqref="N37"/>
    </sheetView>
  </sheetViews>
  <sheetFormatPr defaultColWidth="10.28515625" defaultRowHeight="15.75" x14ac:dyDescent="0.25"/>
  <cols>
    <col min="1" max="1" width="29.140625" style="47" bestFit="1" customWidth="1"/>
    <col min="2" max="2" width="20.28515625" style="47" bestFit="1" customWidth="1"/>
    <col min="3" max="3" width="27.42578125" style="47" customWidth="1"/>
    <col min="4" max="4" width="20" style="47" bestFit="1" customWidth="1"/>
    <col min="5" max="5" width="26.28515625" style="47" bestFit="1" customWidth="1"/>
    <col min="6" max="6" width="10.28515625" style="47"/>
    <col min="7" max="7" width="32.140625" style="47" bestFit="1" customWidth="1"/>
    <col min="8" max="16384" width="10.28515625" style="47"/>
  </cols>
  <sheetData>
    <row r="1" spans="1:11" ht="16.5" thickBot="1" x14ac:dyDescent="0.3"/>
    <row r="2" spans="1:11" ht="16.5" thickBot="1" x14ac:dyDescent="0.3">
      <c r="A2" s="154"/>
      <c r="B2" s="155"/>
      <c r="C2" s="155"/>
      <c r="D2" s="155"/>
      <c r="E2" s="155"/>
      <c r="F2" s="155"/>
      <c r="G2" s="155"/>
      <c r="H2" s="155"/>
      <c r="I2" s="155"/>
      <c r="J2" s="155" t="s">
        <v>304</v>
      </c>
      <c r="K2" s="156"/>
    </row>
    <row r="3" spans="1:11" x14ac:dyDescent="0.25">
      <c r="A3" s="132" t="s">
        <v>260</v>
      </c>
      <c r="B3" s="132" t="s">
        <v>261</v>
      </c>
      <c r="C3" s="132" t="s">
        <v>262</v>
      </c>
      <c r="D3" s="108"/>
      <c r="E3" s="108"/>
      <c r="F3" s="157"/>
      <c r="G3" s="108"/>
      <c r="H3" s="108"/>
      <c r="I3" s="108"/>
      <c r="J3" s="108"/>
      <c r="K3" s="158"/>
    </row>
    <row r="4" spans="1:11" ht="16.5" thickBot="1" x14ac:dyDescent="0.3">
      <c r="A4" s="133" t="s">
        <v>263</v>
      </c>
      <c r="B4" s="133" t="s">
        <v>263</v>
      </c>
      <c r="C4" s="133" t="s">
        <v>264</v>
      </c>
      <c r="D4" s="108"/>
      <c r="E4" s="108"/>
      <c r="F4" s="157"/>
      <c r="G4" s="108"/>
      <c r="H4" s="108"/>
      <c r="I4" s="108"/>
      <c r="J4" s="108"/>
      <c r="K4" s="158"/>
    </row>
    <row r="5" spans="1:11" ht="16.5" thickBot="1" x14ac:dyDescent="0.3">
      <c r="A5" s="148">
        <v>10920</v>
      </c>
      <c r="B5" s="109"/>
      <c r="C5" s="109">
        <v>55250</v>
      </c>
      <c r="D5" s="108"/>
      <c r="E5" s="108"/>
      <c r="F5" s="157"/>
      <c r="G5" s="108"/>
      <c r="H5" s="108"/>
      <c r="I5" s="108"/>
      <c r="J5" s="108"/>
      <c r="K5" s="158"/>
    </row>
    <row r="6" spans="1:11" x14ac:dyDescent="0.25">
      <c r="A6" s="159"/>
      <c r="B6" s="157"/>
      <c r="C6" s="157"/>
      <c r="D6" s="157"/>
      <c r="E6" s="157"/>
      <c r="F6" s="157"/>
      <c r="G6" s="108"/>
      <c r="H6" s="108"/>
      <c r="I6" s="108"/>
      <c r="J6" s="108"/>
      <c r="K6" s="158"/>
    </row>
    <row r="7" spans="1:11" ht="16.5" thickBot="1" x14ac:dyDescent="0.3">
      <c r="A7" s="159"/>
      <c r="B7" s="157"/>
      <c r="C7" s="157"/>
      <c r="D7" s="157"/>
      <c r="E7" s="157"/>
      <c r="F7" s="157"/>
      <c r="G7" s="108"/>
      <c r="H7" s="108"/>
      <c r="I7" s="108"/>
      <c r="J7" s="108"/>
      <c r="K7" s="158"/>
    </row>
    <row r="8" spans="1:11" x14ac:dyDescent="0.25">
      <c r="A8" s="132" t="s">
        <v>265</v>
      </c>
      <c r="B8" s="137" t="s">
        <v>266</v>
      </c>
      <c r="C8" s="137" t="s">
        <v>267</v>
      </c>
      <c r="D8" s="135" t="s">
        <v>268</v>
      </c>
      <c r="E8" s="132" t="s">
        <v>269</v>
      </c>
      <c r="F8" s="132" t="s">
        <v>270</v>
      </c>
      <c r="G8" s="108"/>
      <c r="H8" s="108"/>
      <c r="I8" s="108"/>
      <c r="J8" s="108"/>
      <c r="K8" s="158"/>
    </row>
    <row r="9" spans="1:11" ht="16.5" thickBot="1" x14ac:dyDescent="0.3">
      <c r="A9" s="133" t="s">
        <v>271</v>
      </c>
      <c r="B9" s="138" t="s">
        <v>272</v>
      </c>
      <c r="C9" s="138" t="s">
        <v>137</v>
      </c>
      <c r="D9" s="136"/>
      <c r="E9" s="133"/>
      <c r="F9" s="133" t="s">
        <v>272</v>
      </c>
      <c r="G9" s="108"/>
      <c r="H9" s="108"/>
      <c r="I9" s="108"/>
      <c r="J9" s="108"/>
      <c r="K9" s="158"/>
    </row>
    <row r="10" spans="1:11" x14ac:dyDescent="0.25">
      <c r="A10" s="164" t="s">
        <v>273</v>
      </c>
      <c r="B10" s="165"/>
      <c r="C10" s="165"/>
      <c r="D10" s="165"/>
      <c r="E10" s="166"/>
      <c r="F10" s="167">
        <f>+B10*C10/100</f>
        <v>0</v>
      </c>
      <c r="G10" s="108"/>
      <c r="H10" s="108"/>
      <c r="I10" s="108"/>
      <c r="J10" s="108"/>
      <c r="K10" s="158"/>
    </row>
    <row r="11" spans="1:11" x14ac:dyDescent="0.25">
      <c r="A11" s="110" t="s">
        <v>274</v>
      </c>
      <c r="B11" s="111"/>
      <c r="C11" s="111"/>
      <c r="D11" s="111"/>
      <c r="E11" s="112"/>
      <c r="F11" s="113">
        <f>+B11*C11/100</f>
        <v>0</v>
      </c>
      <c r="G11" s="108"/>
      <c r="H11" s="108"/>
      <c r="I11" s="108"/>
      <c r="J11" s="108"/>
      <c r="K11" s="158"/>
    </row>
    <row r="12" spans="1:11" x14ac:dyDescent="0.25">
      <c r="A12" s="110" t="s">
        <v>275</v>
      </c>
      <c r="B12" s="111"/>
      <c r="C12" s="111"/>
      <c r="D12" s="111"/>
      <c r="E12" s="112"/>
      <c r="F12" s="113">
        <f>+B12*C12/100</f>
        <v>0</v>
      </c>
      <c r="G12" s="108"/>
      <c r="H12" s="108"/>
      <c r="I12" s="108"/>
      <c r="J12" s="108"/>
      <c r="K12" s="158"/>
    </row>
    <row r="13" spans="1:11" x14ac:dyDescent="0.25">
      <c r="A13" s="114"/>
      <c r="B13" s="115"/>
      <c r="C13" s="115"/>
      <c r="D13" s="115"/>
      <c r="E13" s="116"/>
      <c r="F13" s="113">
        <f>+B13*C13/100</f>
        <v>0</v>
      </c>
      <c r="G13" s="108"/>
      <c r="H13" s="108"/>
      <c r="I13" s="108"/>
      <c r="J13" s="108"/>
      <c r="K13" s="158"/>
    </row>
    <row r="14" spans="1:11" ht="16.5" thickBot="1" x14ac:dyDescent="0.3">
      <c r="A14" s="117" t="s">
        <v>276</v>
      </c>
      <c r="B14" s="118"/>
      <c r="C14" s="118"/>
      <c r="D14" s="118"/>
      <c r="E14" s="119"/>
      <c r="F14" s="120">
        <f>+B14*C14/100</f>
        <v>0</v>
      </c>
      <c r="G14" s="108"/>
      <c r="H14" s="108"/>
      <c r="I14" s="108"/>
      <c r="J14" s="108"/>
      <c r="K14" s="158"/>
    </row>
    <row r="15" spans="1:11" x14ac:dyDescent="0.25">
      <c r="A15" s="159"/>
      <c r="B15" s="157"/>
      <c r="C15" s="157"/>
      <c r="D15" s="157"/>
      <c r="E15" s="157"/>
      <c r="F15" s="157"/>
      <c r="G15" s="108"/>
      <c r="H15" s="108"/>
      <c r="I15" s="108"/>
      <c r="J15" s="108"/>
      <c r="K15" s="158"/>
    </row>
    <row r="16" spans="1:11" ht="16.5" thickBot="1" x14ac:dyDescent="0.3">
      <c r="A16" s="159"/>
      <c r="B16" s="157"/>
      <c r="C16" s="157"/>
      <c r="D16" s="157"/>
      <c r="E16" s="157"/>
      <c r="F16" s="157"/>
      <c r="G16" s="108"/>
      <c r="H16" s="108"/>
      <c r="I16" s="108"/>
      <c r="J16" s="108"/>
      <c r="K16" s="158"/>
    </row>
    <row r="17" spans="1:11" x14ac:dyDescent="0.25">
      <c r="A17" s="132" t="s">
        <v>277</v>
      </c>
      <c r="B17" s="132" t="s">
        <v>88</v>
      </c>
      <c r="C17" s="132" t="s">
        <v>86</v>
      </c>
      <c r="D17" s="132" t="s">
        <v>278</v>
      </c>
      <c r="E17" s="132" t="s">
        <v>279</v>
      </c>
      <c r="F17" s="135" t="s">
        <v>280</v>
      </c>
      <c r="G17" s="132" t="s">
        <v>281</v>
      </c>
      <c r="H17" s="108"/>
      <c r="I17" s="108"/>
      <c r="J17" s="108"/>
      <c r="K17" s="158"/>
    </row>
    <row r="18" spans="1:11" ht="16.5" thickBot="1" x14ac:dyDescent="0.3">
      <c r="A18" s="139"/>
      <c r="B18" s="133" t="s">
        <v>95</v>
      </c>
      <c r="C18" s="133" t="s">
        <v>84</v>
      </c>
      <c r="D18" s="133" t="s">
        <v>84</v>
      </c>
      <c r="E18" s="133" t="s">
        <v>84</v>
      </c>
      <c r="F18" s="140" t="s">
        <v>84</v>
      </c>
      <c r="G18" s="134"/>
      <c r="H18" s="108"/>
      <c r="I18" s="108"/>
      <c r="J18" s="108"/>
      <c r="K18" s="158"/>
    </row>
    <row r="19" spans="1:11" x14ac:dyDescent="0.25">
      <c r="A19" s="143" t="s">
        <v>282</v>
      </c>
      <c r="B19" s="144"/>
      <c r="C19" s="145"/>
      <c r="D19" s="146"/>
      <c r="E19" s="146"/>
      <c r="F19" s="147"/>
      <c r="G19" s="121" t="s">
        <v>283</v>
      </c>
      <c r="H19" s="108"/>
      <c r="I19" s="108"/>
      <c r="J19" s="108"/>
      <c r="K19" s="158"/>
    </row>
    <row r="20" spans="1:11" x14ac:dyDescent="0.25">
      <c r="A20" s="125" t="s">
        <v>284</v>
      </c>
      <c r="B20" s="126"/>
      <c r="C20" s="126"/>
      <c r="D20" s="126"/>
      <c r="E20" s="126"/>
      <c r="F20" s="126"/>
      <c r="G20" s="127"/>
      <c r="H20" s="108"/>
      <c r="I20" s="108"/>
      <c r="J20" s="108"/>
      <c r="K20" s="158"/>
    </row>
    <row r="21" spans="1:11" x14ac:dyDescent="0.25">
      <c r="A21" s="125" t="s">
        <v>285</v>
      </c>
      <c r="B21" s="126"/>
      <c r="C21" s="126"/>
      <c r="D21" s="126"/>
      <c r="E21" s="126"/>
      <c r="F21" s="126"/>
      <c r="G21" s="127"/>
      <c r="H21" s="108"/>
      <c r="I21" s="108"/>
      <c r="J21" s="108"/>
      <c r="K21" s="158"/>
    </row>
    <row r="22" spans="1:11" x14ac:dyDescent="0.25">
      <c r="A22" s="125" t="s">
        <v>286</v>
      </c>
      <c r="B22" s="126"/>
      <c r="C22" s="126"/>
      <c r="D22" s="126"/>
      <c r="E22" s="126"/>
      <c r="F22" s="126"/>
      <c r="G22" s="127"/>
      <c r="H22" s="108"/>
      <c r="I22" s="108"/>
      <c r="J22" s="108"/>
      <c r="K22" s="158"/>
    </row>
    <row r="23" spans="1:11" x14ac:dyDescent="0.25">
      <c r="A23" s="125" t="s">
        <v>287</v>
      </c>
      <c r="B23" s="126"/>
      <c r="C23" s="126"/>
      <c r="D23" s="126"/>
      <c r="E23" s="126"/>
      <c r="F23" s="126"/>
      <c r="G23" s="127"/>
      <c r="H23" s="108"/>
      <c r="I23" s="108"/>
      <c r="J23" s="108"/>
      <c r="K23" s="158"/>
    </row>
    <row r="24" spans="1:11" x14ac:dyDescent="0.25">
      <c r="A24" s="125" t="s">
        <v>288</v>
      </c>
      <c r="B24" s="126"/>
      <c r="C24" s="126"/>
      <c r="D24" s="126"/>
      <c r="E24" s="126"/>
      <c r="F24" s="126"/>
      <c r="G24" s="127" t="s">
        <v>289</v>
      </c>
      <c r="H24" s="108"/>
      <c r="I24" s="108"/>
      <c r="J24" s="108"/>
      <c r="K24" s="158"/>
    </row>
    <row r="25" spans="1:11" x14ac:dyDescent="0.25">
      <c r="A25" s="125"/>
      <c r="B25" s="126"/>
      <c r="C25" s="126"/>
      <c r="D25" s="149"/>
      <c r="E25" s="149"/>
      <c r="F25" s="149"/>
      <c r="G25" s="127"/>
      <c r="H25" s="108"/>
      <c r="I25" s="108"/>
      <c r="J25" s="108"/>
      <c r="K25" s="158"/>
    </row>
    <row r="26" spans="1:11" x14ac:dyDescent="0.25">
      <c r="A26" s="125"/>
      <c r="B26" s="126"/>
      <c r="C26" s="126"/>
      <c r="D26" s="149"/>
      <c r="E26" s="149"/>
      <c r="F26" s="149"/>
      <c r="G26" s="127"/>
      <c r="H26" s="108"/>
      <c r="I26" s="108"/>
      <c r="J26" s="108"/>
      <c r="K26" s="158"/>
    </row>
    <row r="27" spans="1:11" x14ac:dyDescent="0.25">
      <c r="A27" s="125" t="s">
        <v>290</v>
      </c>
      <c r="B27" s="126">
        <v>0</v>
      </c>
      <c r="C27" s="126">
        <v>0</v>
      </c>
      <c r="D27" s="126">
        <v>0</v>
      </c>
      <c r="E27" s="126">
        <v>0</v>
      </c>
      <c r="F27" s="126">
        <v>0</v>
      </c>
      <c r="G27" s="127" t="s">
        <v>291</v>
      </c>
      <c r="H27" s="108"/>
      <c r="I27" s="108"/>
      <c r="J27" s="108"/>
      <c r="K27" s="158"/>
    </row>
    <row r="28" spans="1:11" x14ac:dyDescent="0.25">
      <c r="A28" s="125" t="s">
        <v>292</v>
      </c>
      <c r="B28" s="126">
        <v>0</v>
      </c>
      <c r="C28" s="126">
        <v>0</v>
      </c>
      <c r="D28" s="126">
        <v>0</v>
      </c>
      <c r="E28" s="126">
        <v>0</v>
      </c>
      <c r="F28" s="126">
        <v>0</v>
      </c>
      <c r="G28" s="127" t="s">
        <v>291</v>
      </c>
      <c r="H28" s="108"/>
      <c r="I28" s="108"/>
      <c r="J28" s="108"/>
      <c r="K28" s="158"/>
    </row>
    <row r="29" spans="1:11" ht="16.5" thickBot="1" x14ac:dyDescent="0.3">
      <c r="A29" s="128" t="s">
        <v>293</v>
      </c>
      <c r="B29" s="129">
        <v>0</v>
      </c>
      <c r="C29" s="129">
        <v>0</v>
      </c>
      <c r="D29" s="129">
        <v>0</v>
      </c>
      <c r="E29" s="129">
        <v>0</v>
      </c>
      <c r="F29" s="129">
        <v>0</v>
      </c>
      <c r="G29" s="131" t="s">
        <v>291</v>
      </c>
      <c r="H29" s="108"/>
      <c r="I29" s="108"/>
      <c r="J29" s="108"/>
      <c r="K29" s="158"/>
    </row>
    <row r="30" spans="1:11" x14ac:dyDescent="0.25">
      <c r="A30" s="160"/>
      <c r="B30" s="108"/>
      <c r="C30" s="108"/>
      <c r="D30" s="108"/>
      <c r="E30" s="108"/>
      <c r="F30" s="108"/>
      <c r="G30" s="108"/>
      <c r="H30" s="108"/>
      <c r="I30" s="108"/>
      <c r="J30" s="108"/>
      <c r="K30" s="158"/>
    </row>
    <row r="31" spans="1:11" ht="16.5" thickBot="1" x14ac:dyDescent="0.3">
      <c r="A31" s="160"/>
      <c r="B31" s="108"/>
      <c r="C31" s="108"/>
      <c r="D31" s="108"/>
      <c r="E31" s="108"/>
      <c r="F31" s="108"/>
      <c r="G31" s="108"/>
      <c r="H31" s="108"/>
      <c r="I31" s="108"/>
      <c r="J31" s="108"/>
      <c r="K31" s="158"/>
    </row>
    <row r="32" spans="1:11" x14ac:dyDescent="0.25">
      <c r="A32" s="132" t="s">
        <v>294</v>
      </c>
      <c r="B32" s="132" t="s">
        <v>295</v>
      </c>
      <c r="C32" s="132" t="s">
        <v>296</v>
      </c>
      <c r="D32" s="135" t="s">
        <v>297</v>
      </c>
      <c r="E32" s="132" t="s">
        <v>298</v>
      </c>
      <c r="F32" s="141" t="s">
        <v>299</v>
      </c>
      <c r="G32" s="132" t="s">
        <v>298</v>
      </c>
      <c r="H32" s="141" t="s">
        <v>299</v>
      </c>
      <c r="I32" s="132" t="s">
        <v>300</v>
      </c>
      <c r="J32" s="142" t="s">
        <v>299</v>
      </c>
      <c r="K32" s="158"/>
    </row>
    <row r="33" spans="1:11" ht="16.5" thickBot="1" x14ac:dyDescent="0.3">
      <c r="A33" s="133" t="s">
        <v>301</v>
      </c>
      <c r="B33" s="133"/>
      <c r="C33" s="133" t="s">
        <v>84</v>
      </c>
      <c r="D33" s="136" t="s">
        <v>84</v>
      </c>
      <c r="E33" s="133" t="s">
        <v>302</v>
      </c>
      <c r="F33" s="138" t="s">
        <v>303</v>
      </c>
      <c r="G33" s="133" t="s">
        <v>302</v>
      </c>
      <c r="H33" s="138" t="s">
        <v>303</v>
      </c>
      <c r="I33" s="133" t="s">
        <v>302</v>
      </c>
      <c r="J33" s="133" t="s">
        <v>303</v>
      </c>
      <c r="K33" s="158"/>
    </row>
    <row r="34" spans="1:11" x14ac:dyDescent="0.25">
      <c r="A34" s="122"/>
      <c r="B34" s="123"/>
      <c r="C34" s="123"/>
      <c r="D34" s="152"/>
      <c r="E34" s="150">
        <v>0</v>
      </c>
      <c r="F34" s="152"/>
      <c r="G34" s="150">
        <v>0</v>
      </c>
      <c r="H34" s="152"/>
      <c r="I34" s="150">
        <v>0</v>
      </c>
      <c r="J34" s="124"/>
      <c r="K34" s="158"/>
    </row>
    <row r="35" spans="1:11" x14ac:dyDescent="0.25">
      <c r="A35" s="125"/>
      <c r="B35" s="126"/>
      <c r="C35" s="126"/>
      <c r="D35" s="126"/>
      <c r="E35" s="151">
        <v>10</v>
      </c>
      <c r="F35" s="126"/>
      <c r="G35" s="151">
        <v>10</v>
      </c>
      <c r="H35" s="126"/>
      <c r="I35" s="151">
        <v>10</v>
      </c>
      <c r="J35" s="127"/>
      <c r="K35" s="158"/>
    </row>
    <row r="36" spans="1:11" x14ac:dyDescent="0.25">
      <c r="A36" s="125"/>
      <c r="B36" s="126"/>
      <c r="C36" s="126"/>
      <c r="D36" s="126"/>
      <c r="E36" s="151">
        <v>20</v>
      </c>
      <c r="F36" s="126"/>
      <c r="G36" s="151">
        <v>20</v>
      </c>
      <c r="H36" s="126"/>
      <c r="I36" s="151">
        <v>20</v>
      </c>
      <c r="J36" s="127"/>
      <c r="K36" s="158"/>
    </row>
    <row r="37" spans="1:11" x14ac:dyDescent="0.25">
      <c r="A37" s="125"/>
      <c r="B37" s="126"/>
      <c r="C37" s="126"/>
      <c r="D37" s="126"/>
      <c r="E37" s="151">
        <v>30</v>
      </c>
      <c r="F37" s="126"/>
      <c r="G37" s="151">
        <v>30</v>
      </c>
      <c r="H37" s="126"/>
      <c r="I37" s="151">
        <v>30</v>
      </c>
      <c r="J37" s="127"/>
      <c r="K37" s="158"/>
    </row>
    <row r="38" spans="1:11" x14ac:dyDescent="0.25">
      <c r="A38" s="125"/>
      <c r="B38" s="126"/>
      <c r="C38" s="126"/>
      <c r="D38" s="126"/>
      <c r="E38" s="151">
        <v>40</v>
      </c>
      <c r="F38" s="126"/>
      <c r="G38" s="151">
        <v>40</v>
      </c>
      <c r="H38" s="126"/>
      <c r="I38" s="151">
        <v>40</v>
      </c>
      <c r="J38" s="127"/>
      <c r="K38" s="158"/>
    </row>
    <row r="39" spans="1:11" x14ac:dyDescent="0.25">
      <c r="A39" s="125"/>
      <c r="B39" s="126"/>
      <c r="C39" s="126"/>
      <c r="D39" s="126"/>
      <c r="E39" s="151">
        <v>50</v>
      </c>
      <c r="F39" s="126"/>
      <c r="G39" s="151">
        <v>50</v>
      </c>
      <c r="H39" s="126"/>
      <c r="I39" s="151">
        <v>50</v>
      </c>
      <c r="J39" s="127"/>
      <c r="K39" s="158"/>
    </row>
    <row r="40" spans="1:11" x14ac:dyDescent="0.25">
      <c r="A40" s="125"/>
      <c r="B40" s="126"/>
      <c r="C40" s="126"/>
      <c r="D40" s="126"/>
      <c r="E40" s="151">
        <v>60</v>
      </c>
      <c r="F40" s="126"/>
      <c r="G40" s="151">
        <v>60</v>
      </c>
      <c r="H40" s="126"/>
      <c r="I40" s="151">
        <v>60</v>
      </c>
      <c r="J40" s="127"/>
      <c r="K40" s="158"/>
    </row>
    <row r="41" spans="1:11" x14ac:dyDescent="0.25">
      <c r="A41" s="125"/>
      <c r="B41" s="126"/>
      <c r="C41" s="126"/>
      <c r="D41" s="126"/>
      <c r="E41" s="151">
        <v>70</v>
      </c>
      <c r="F41" s="126"/>
      <c r="G41" s="151">
        <v>70</v>
      </c>
      <c r="H41" s="126"/>
      <c r="I41" s="151">
        <v>70</v>
      </c>
      <c r="J41" s="127"/>
      <c r="K41" s="158"/>
    </row>
    <row r="42" spans="1:11" x14ac:dyDescent="0.25">
      <c r="A42" s="125"/>
      <c r="B42" s="126"/>
      <c r="C42" s="126"/>
      <c r="D42" s="126"/>
      <c r="E42" s="151">
        <v>80</v>
      </c>
      <c r="F42" s="126"/>
      <c r="G42" s="151">
        <v>80</v>
      </c>
      <c r="H42" s="126"/>
      <c r="I42" s="151">
        <v>80</v>
      </c>
      <c r="J42" s="127"/>
      <c r="K42" s="158"/>
    </row>
    <row r="43" spans="1:11" x14ac:dyDescent="0.25">
      <c r="A43" s="125"/>
      <c r="B43" s="126"/>
      <c r="C43" s="126"/>
      <c r="D43" s="126"/>
      <c r="E43" s="151">
        <v>90</v>
      </c>
      <c r="F43" s="126"/>
      <c r="G43" s="151">
        <v>90</v>
      </c>
      <c r="H43" s="126"/>
      <c r="I43" s="151">
        <v>90</v>
      </c>
      <c r="J43" s="127"/>
      <c r="K43" s="158"/>
    </row>
    <row r="44" spans="1:11" ht="16.5" thickBot="1" x14ac:dyDescent="0.3">
      <c r="A44" s="128"/>
      <c r="B44" s="129"/>
      <c r="C44" s="129"/>
      <c r="D44" s="130"/>
      <c r="E44" s="129">
        <v>100</v>
      </c>
      <c r="F44" s="129"/>
      <c r="G44" s="153">
        <v>100</v>
      </c>
      <c r="H44" s="129"/>
      <c r="I44" s="153">
        <v>100</v>
      </c>
      <c r="J44" s="131"/>
      <c r="K44" s="158"/>
    </row>
    <row r="45" spans="1:11" ht="16.5" thickBot="1" x14ac:dyDescent="0.3">
      <c r="A45" s="161"/>
      <c r="B45" s="162"/>
      <c r="C45" s="162"/>
      <c r="D45" s="162"/>
      <c r="E45" s="162"/>
      <c r="F45" s="162"/>
      <c r="G45" s="162"/>
      <c r="H45" s="162"/>
      <c r="I45" s="162"/>
      <c r="J45" s="162"/>
      <c r="K45" s="163"/>
    </row>
  </sheetData>
  <pageMargins left="0.70866141732283505" right="0.70866141732283505" top="0.74803149606299202" bottom="0.74803149606299202" header="0.31496062992126" footer="0.31496062992126"/>
  <pageSetup paperSize="9" scale="70" fitToHeight="0" orientation="portrait" r:id="rId1"/>
  <headerFooter>
    <oddHeader>&amp;C&amp;A</oddHeader>
    <oddFooter>&amp;C&amp;F
eDriling AS</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M34"/>
  <sheetViews>
    <sheetView zoomScale="70" zoomScaleNormal="70" workbookViewId="0">
      <selection activeCell="L46" sqref="L46"/>
    </sheetView>
  </sheetViews>
  <sheetFormatPr defaultColWidth="12.5703125" defaultRowHeight="15.75" x14ac:dyDescent="0.25"/>
  <cols>
    <col min="1" max="1" width="23.5703125" style="47" customWidth="1"/>
    <col min="2" max="3" width="12.5703125" style="47"/>
    <col min="4" max="4" width="13.42578125" style="47" customWidth="1"/>
    <col min="5" max="5" width="12.85546875" style="47" customWidth="1"/>
    <col min="6" max="6" width="19.5703125" style="47" customWidth="1"/>
    <col min="7" max="7" width="27.7109375" style="47" bestFit="1" customWidth="1"/>
    <col min="8" max="8" width="24.28515625" style="47" bestFit="1" customWidth="1"/>
    <col min="9" max="9" width="16.7109375" style="47" bestFit="1" customWidth="1"/>
    <col min="10" max="10" width="12.28515625" style="47" bestFit="1" customWidth="1"/>
    <col min="11" max="16384" width="12.5703125" style="47"/>
  </cols>
  <sheetData>
    <row r="2" spans="1:13" ht="15.75" customHeight="1" x14ac:dyDescent="0.25"/>
    <row r="9" spans="1:13" x14ac:dyDescent="0.25">
      <c r="A9" s="73" t="s">
        <v>114</v>
      </c>
      <c r="B9" s="73" t="s">
        <v>112</v>
      </c>
      <c r="C9" s="73" t="s">
        <v>113</v>
      </c>
      <c r="D9" s="73" t="s">
        <v>116</v>
      </c>
      <c r="E9" s="73" t="s">
        <v>117</v>
      </c>
      <c r="F9" s="73" t="s">
        <v>322</v>
      </c>
      <c r="G9" s="73" t="s">
        <v>118</v>
      </c>
      <c r="H9" s="73" t="s">
        <v>119</v>
      </c>
      <c r="I9" s="73" t="s">
        <v>120</v>
      </c>
      <c r="J9" s="73" t="s">
        <v>121</v>
      </c>
      <c r="K9" s="172" t="s">
        <v>257</v>
      </c>
      <c r="L9" s="172" t="s">
        <v>258</v>
      </c>
      <c r="M9" s="172" t="s">
        <v>259</v>
      </c>
    </row>
    <row r="10" spans="1:13" x14ac:dyDescent="0.25">
      <c r="A10" s="74" t="s">
        <v>122</v>
      </c>
      <c r="B10" s="74" t="s">
        <v>84</v>
      </c>
      <c r="C10" s="74" t="s">
        <v>84</v>
      </c>
      <c r="D10" s="74" t="s">
        <v>123</v>
      </c>
      <c r="E10" s="74"/>
      <c r="F10" s="74" t="s">
        <v>323</v>
      </c>
      <c r="G10" s="75" t="s">
        <v>124</v>
      </c>
      <c r="H10" s="74"/>
      <c r="I10" s="75" t="s">
        <v>125</v>
      </c>
      <c r="J10" s="75" t="s">
        <v>126</v>
      </c>
      <c r="K10" s="172"/>
      <c r="L10" s="172"/>
      <c r="M10" s="172"/>
    </row>
    <row r="11" spans="1:13" x14ac:dyDescent="0.25">
      <c r="A11" s="76"/>
      <c r="B11" s="76"/>
      <c r="C11" s="76"/>
      <c r="D11" s="77"/>
      <c r="E11" s="77"/>
      <c r="F11" s="77"/>
      <c r="G11" s="78"/>
      <c r="H11" s="78"/>
      <c r="I11" s="78"/>
      <c r="J11" s="168"/>
      <c r="K11" s="171"/>
      <c r="L11" s="171"/>
      <c r="M11" s="171"/>
    </row>
    <row r="12" spans="1:13" x14ac:dyDescent="0.25">
      <c r="A12" s="76"/>
      <c r="B12" s="76"/>
      <c r="C12" s="76"/>
      <c r="D12" s="77"/>
      <c r="E12" s="77"/>
      <c r="F12" s="77"/>
      <c r="G12" s="78"/>
      <c r="H12" s="78"/>
      <c r="I12" s="78"/>
      <c r="J12" s="168"/>
      <c r="K12" s="149"/>
      <c r="L12" s="149"/>
      <c r="M12" s="149"/>
    </row>
    <row r="13" spans="1:13" x14ac:dyDescent="0.25">
      <c r="A13" s="76"/>
      <c r="B13" s="76"/>
      <c r="C13" s="76"/>
      <c r="D13" s="77"/>
      <c r="E13" s="77"/>
      <c r="F13" s="77"/>
      <c r="G13" s="78"/>
      <c r="H13" s="78"/>
      <c r="I13" s="78"/>
      <c r="J13" s="168"/>
      <c r="K13" s="149"/>
      <c r="L13" s="149"/>
      <c r="M13" s="149"/>
    </row>
    <row r="14" spans="1:13" x14ac:dyDescent="0.25">
      <c r="A14" s="76"/>
      <c r="B14" s="76"/>
      <c r="C14" s="76"/>
      <c r="D14" s="77"/>
      <c r="E14" s="77"/>
      <c r="F14" s="77"/>
      <c r="G14" s="78"/>
      <c r="H14" s="78"/>
      <c r="I14" s="78"/>
      <c r="J14" s="168"/>
      <c r="K14" s="149"/>
      <c r="L14" s="149"/>
      <c r="M14" s="149"/>
    </row>
    <row r="15" spans="1:13" x14ac:dyDescent="0.25">
      <c r="A15" s="76"/>
      <c r="B15" s="76"/>
      <c r="C15" s="76"/>
      <c r="D15" s="77"/>
      <c r="E15" s="77"/>
      <c r="F15" s="77"/>
      <c r="G15" s="78"/>
      <c r="H15" s="78"/>
      <c r="I15" s="78"/>
      <c r="J15" s="168"/>
      <c r="K15" s="149"/>
      <c r="L15" s="149"/>
      <c r="M15" s="149"/>
    </row>
    <row r="16" spans="1:13" x14ac:dyDescent="0.25">
      <c r="A16" s="76"/>
      <c r="B16" s="76"/>
      <c r="C16" s="76"/>
      <c r="D16" s="77"/>
      <c r="E16" s="77"/>
      <c r="F16" s="77"/>
      <c r="G16" s="78"/>
      <c r="H16" s="78"/>
      <c r="I16" s="78"/>
      <c r="J16" s="168"/>
      <c r="K16" s="149"/>
      <c r="L16" s="149"/>
      <c r="M16" s="149"/>
    </row>
    <row r="17" spans="1:13" x14ac:dyDescent="0.25">
      <c r="A17" s="76"/>
      <c r="B17" s="76"/>
      <c r="C17" s="76"/>
      <c r="D17" s="77"/>
      <c r="E17" s="77"/>
      <c r="F17" s="77"/>
      <c r="G17" s="78"/>
      <c r="H17" s="78"/>
      <c r="I17" s="78"/>
      <c r="J17" s="168"/>
      <c r="K17" s="149"/>
      <c r="L17" s="149"/>
      <c r="M17" s="149"/>
    </row>
    <row r="18" spans="1:13" x14ac:dyDescent="0.25">
      <c r="A18" s="76"/>
      <c r="B18" s="76"/>
      <c r="C18" s="76"/>
      <c r="D18" s="77"/>
      <c r="E18" s="77"/>
      <c r="F18" s="77"/>
      <c r="G18" s="78"/>
      <c r="H18" s="78"/>
      <c r="I18" s="78"/>
      <c r="J18" s="168"/>
      <c r="K18" s="149"/>
      <c r="L18" s="149"/>
      <c r="M18" s="149"/>
    </row>
    <row r="19" spans="1:13" x14ac:dyDescent="0.25">
      <c r="A19" s="76"/>
      <c r="B19" s="76"/>
      <c r="C19" s="76"/>
      <c r="D19" s="77"/>
      <c r="E19" s="77"/>
      <c r="F19" s="77"/>
      <c r="G19" s="78"/>
      <c r="H19" s="78"/>
      <c r="I19" s="78"/>
      <c r="J19" s="168"/>
      <c r="K19" s="149"/>
      <c r="L19" s="149"/>
      <c r="M19" s="149"/>
    </row>
    <row r="20" spans="1:13" x14ac:dyDescent="0.25">
      <c r="A20" s="76"/>
      <c r="B20" s="76"/>
      <c r="C20" s="76"/>
      <c r="D20" s="77"/>
      <c r="E20" s="77"/>
      <c r="F20" s="77"/>
      <c r="G20" s="78"/>
      <c r="H20" s="78"/>
      <c r="I20" s="78"/>
      <c r="J20" s="168"/>
      <c r="K20" s="149"/>
      <c r="L20" s="149"/>
      <c r="M20" s="149"/>
    </row>
    <row r="21" spans="1:13" x14ac:dyDescent="0.25">
      <c r="A21" s="76"/>
      <c r="B21" s="76"/>
      <c r="C21" s="76"/>
      <c r="D21" s="77"/>
      <c r="E21" s="77"/>
      <c r="F21" s="77"/>
      <c r="G21" s="78"/>
      <c r="H21" s="77"/>
      <c r="I21" s="77"/>
      <c r="J21" s="169"/>
      <c r="K21" s="149"/>
      <c r="L21" s="149"/>
      <c r="M21" s="149"/>
    </row>
    <row r="22" spans="1:13" x14ac:dyDescent="0.25">
      <c r="A22" s="76"/>
      <c r="B22" s="76"/>
      <c r="C22" s="76"/>
      <c r="D22" s="77"/>
      <c r="E22" s="77"/>
      <c r="F22" s="77"/>
      <c r="G22" s="78"/>
      <c r="H22" s="77"/>
      <c r="I22" s="77"/>
      <c r="J22" s="169"/>
      <c r="K22" s="149"/>
      <c r="L22" s="149"/>
      <c r="M22" s="149"/>
    </row>
    <row r="23" spans="1:13" x14ac:dyDescent="0.25">
      <c r="A23" s="76"/>
      <c r="B23" s="76"/>
      <c r="C23" s="76"/>
      <c r="D23" s="77"/>
      <c r="E23" s="77"/>
      <c r="F23" s="77"/>
      <c r="G23" s="78"/>
      <c r="H23" s="77"/>
      <c r="I23" s="77"/>
      <c r="J23" s="169"/>
      <c r="K23" s="149"/>
      <c r="L23" s="149"/>
      <c r="M23" s="149"/>
    </row>
    <row r="24" spans="1:13" x14ac:dyDescent="0.25">
      <c r="A24" s="76"/>
      <c r="B24" s="76"/>
      <c r="C24" s="76"/>
      <c r="D24" s="77"/>
      <c r="E24" s="77"/>
      <c r="F24" s="77"/>
      <c r="G24" s="78"/>
      <c r="H24" s="77"/>
      <c r="I24" s="77"/>
      <c r="J24" s="169"/>
      <c r="K24" s="149"/>
      <c r="L24" s="149"/>
      <c r="M24" s="149"/>
    </row>
    <row r="25" spans="1:13" x14ac:dyDescent="0.25">
      <c r="A25" s="76"/>
      <c r="B25" s="76"/>
      <c r="C25" s="76"/>
      <c r="D25" s="77"/>
      <c r="E25" s="77"/>
      <c r="F25" s="77"/>
      <c r="G25" s="78"/>
      <c r="H25" s="77"/>
      <c r="I25" s="77"/>
      <c r="J25" s="169"/>
      <c r="K25" s="149"/>
      <c r="L25" s="149"/>
      <c r="M25" s="149"/>
    </row>
    <row r="26" spans="1:13" x14ac:dyDescent="0.25">
      <c r="A26" s="76"/>
      <c r="B26" s="76"/>
      <c r="C26" s="76"/>
      <c r="D26" s="77"/>
      <c r="E26" s="77"/>
      <c r="F26" s="77"/>
      <c r="G26" s="78"/>
      <c r="H26" s="78"/>
      <c r="I26" s="78"/>
      <c r="J26" s="168"/>
      <c r="K26" s="149"/>
      <c r="L26" s="149"/>
      <c r="M26" s="149"/>
    </row>
    <row r="27" spans="1:13" x14ac:dyDescent="0.25">
      <c r="A27" s="55"/>
      <c r="B27" s="54"/>
      <c r="C27" s="54"/>
      <c r="D27" s="78"/>
      <c r="E27" s="78"/>
      <c r="F27" s="78"/>
      <c r="G27" s="78"/>
      <c r="H27" s="78"/>
      <c r="I27" s="78"/>
      <c r="J27" s="168"/>
      <c r="K27" s="149"/>
      <c r="L27" s="149"/>
      <c r="M27" s="149"/>
    </row>
    <row r="28" spans="1:13" x14ac:dyDescent="0.25">
      <c r="A28" s="54"/>
      <c r="B28" s="54"/>
      <c r="C28" s="54"/>
      <c r="D28" s="54"/>
      <c r="E28" s="54"/>
      <c r="F28" s="54"/>
      <c r="G28" s="54"/>
      <c r="H28" s="54"/>
      <c r="I28" s="54"/>
      <c r="J28" s="170"/>
      <c r="K28" s="149"/>
      <c r="L28" s="149"/>
      <c r="M28" s="149"/>
    </row>
    <row r="29" spans="1:13" x14ac:dyDescent="0.25">
      <c r="A29" s="54"/>
      <c r="B29" s="54"/>
      <c r="C29" s="54"/>
      <c r="D29" s="54"/>
      <c r="E29" s="54"/>
      <c r="F29" s="54"/>
      <c r="G29" s="54"/>
      <c r="H29" s="54"/>
      <c r="I29" s="54"/>
      <c r="J29" s="170"/>
      <c r="K29" s="149"/>
      <c r="L29" s="149"/>
      <c r="M29" s="149"/>
    </row>
    <row r="30" spans="1:13" x14ac:dyDescent="0.25">
      <c r="A30" s="54"/>
      <c r="B30" s="54"/>
      <c r="C30" s="54"/>
      <c r="D30" s="54"/>
      <c r="E30" s="54"/>
      <c r="F30" s="54"/>
      <c r="G30" s="54"/>
      <c r="H30" s="54"/>
      <c r="I30" s="54"/>
      <c r="J30" s="170"/>
      <c r="K30" s="149"/>
      <c r="L30" s="149"/>
      <c r="M30" s="149"/>
    </row>
    <row r="31" spans="1:13" x14ac:dyDescent="0.25">
      <c r="A31" s="54"/>
      <c r="B31" s="54"/>
      <c r="C31" s="54"/>
      <c r="D31" s="54"/>
      <c r="E31" s="54"/>
      <c r="F31" s="54"/>
      <c r="G31" s="54"/>
      <c r="H31" s="54"/>
      <c r="I31" s="54"/>
      <c r="J31" s="170"/>
      <c r="K31" s="149"/>
      <c r="L31" s="149"/>
      <c r="M31" s="149"/>
    </row>
    <row r="32" spans="1:13" x14ac:dyDescent="0.25">
      <c r="A32" s="54"/>
      <c r="B32" s="54"/>
      <c r="C32" s="54"/>
      <c r="D32" s="54"/>
      <c r="E32" s="54"/>
      <c r="F32" s="54"/>
      <c r="G32" s="54"/>
      <c r="H32" s="54"/>
      <c r="I32" s="54"/>
      <c r="J32" s="170"/>
      <c r="K32" s="149"/>
      <c r="L32" s="149"/>
      <c r="M32" s="149"/>
    </row>
    <row r="33" spans="1:13" x14ac:dyDescent="0.25">
      <c r="A33" s="54"/>
      <c r="B33" s="54"/>
      <c r="C33" s="54"/>
      <c r="D33" s="54"/>
      <c r="E33" s="54"/>
      <c r="F33" s="54"/>
      <c r="G33" s="54"/>
      <c r="H33" s="54"/>
      <c r="I33" s="54"/>
      <c r="J33" s="170"/>
      <c r="K33" s="149"/>
      <c r="L33" s="149"/>
      <c r="M33" s="149"/>
    </row>
    <row r="34" spans="1:13" x14ac:dyDescent="0.25">
      <c r="A34" s="54"/>
      <c r="B34" s="54"/>
      <c r="C34" s="54"/>
      <c r="D34" s="54"/>
      <c r="E34" s="54"/>
      <c r="F34" s="54"/>
      <c r="G34" s="54"/>
      <c r="H34" s="54"/>
      <c r="I34" s="54"/>
      <c r="J34" s="170"/>
      <c r="K34" s="149"/>
      <c r="L34" s="149"/>
      <c r="M34" s="149"/>
    </row>
  </sheetData>
  <pageMargins left="0.74803149606299202" right="0.74803149606299202" top="0.98425196850393704" bottom="0.98425196850393704" header="0.511811023622047" footer="0.511811023622047"/>
  <pageSetup paperSize="9" scale="60" fitToHeight="0" orientation="landscape" r:id="rId1"/>
  <headerFooter>
    <oddHeader>&amp;C&amp;A</oddHeader>
    <oddFooter>&amp;C&amp;F
eDriling AS</oddFooter>
  </headerFooter>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ColWidth="9.140625" defaultRowHeight="15" x14ac:dyDescent="0.25"/>
  <sheetData>
    <row r="1" spans="1:1" x14ac:dyDescent="0.25">
      <c r="A1" t="s">
        <v>64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N59"/>
  <sheetViews>
    <sheetView workbookViewId="0">
      <selection activeCell="F17" sqref="F17"/>
    </sheetView>
  </sheetViews>
  <sheetFormatPr defaultColWidth="9.140625" defaultRowHeight="15" x14ac:dyDescent="0.25"/>
  <cols>
    <col min="1" max="1" width="32.28515625" style="12" customWidth="1"/>
    <col min="2" max="2" width="4.28515625" customWidth="1"/>
    <col min="3" max="3" width="7.42578125" customWidth="1"/>
    <col min="6" max="6" width="10.140625" bestFit="1" customWidth="1"/>
    <col min="12" max="12" width="3.85546875" customWidth="1"/>
  </cols>
  <sheetData>
    <row r="1" spans="1:14" ht="15.75" thickBot="1" x14ac:dyDescent="0.3">
      <c r="A1" s="10" t="s">
        <v>23</v>
      </c>
      <c r="C1" s="240" t="s">
        <v>62</v>
      </c>
      <c r="D1" s="240"/>
      <c r="E1" s="240"/>
      <c r="F1" s="240"/>
      <c r="G1" s="240"/>
      <c r="H1" s="240"/>
      <c r="I1" s="240"/>
      <c r="J1" s="240"/>
      <c r="K1" s="240"/>
      <c r="L1" s="240"/>
      <c r="M1" s="240"/>
      <c r="N1" s="240"/>
    </row>
    <row r="2" spans="1:14" ht="16.5" thickBot="1" x14ac:dyDescent="0.3">
      <c r="A2" s="42" t="s">
        <v>24</v>
      </c>
      <c r="C2" s="14"/>
      <c r="D2" s="15"/>
      <c r="E2" s="16"/>
      <c r="F2" s="16"/>
      <c r="G2" s="16"/>
      <c r="H2" s="16"/>
      <c r="I2" s="16"/>
      <c r="J2" s="16"/>
      <c r="K2" s="16"/>
      <c r="L2" s="16"/>
      <c r="M2" s="16"/>
      <c r="N2" s="17"/>
    </row>
    <row r="3" spans="1:14" x14ac:dyDescent="0.25">
      <c r="A3" s="42" t="s">
        <v>25</v>
      </c>
      <c r="C3" s="226" t="s">
        <v>52</v>
      </c>
      <c r="D3" s="227"/>
      <c r="E3" s="228" t="str">
        <f>DocNo</f>
        <v>TDS10191-6A</v>
      </c>
      <c r="F3" s="228"/>
      <c r="G3" s="18"/>
      <c r="H3" s="19" t="s">
        <v>53</v>
      </c>
      <c r="I3" s="1" t="str">
        <f>Version</f>
        <v>6</v>
      </c>
      <c r="J3" s="20"/>
      <c r="K3" s="21"/>
      <c r="L3" s="22"/>
      <c r="M3" s="22"/>
      <c r="N3" s="23"/>
    </row>
    <row r="4" spans="1:14" x14ac:dyDescent="0.25">
      <c r="A4" s="42" t="s">
        <v>26</v>
      </c>
      <c r="C4" s="226" t="s">
        <v>54</v>
      </c>
      <c r="D4" s="227"/>
      <c r="E4" s="228" t="str">
        <f>DocName</f>
        <v>Standard input data</v>
      </c>
      <c r="F4" s="228"/>
      <c r="G4" s="228"/>
      <c r="H4" s="228"/>
      <c r="I4" s="228"/>
      <c r="J4" s="228"/>
      <c r="K4" s="24"/>
      <c r="L4" s="25"/>
      <c r="M4" s="25"/>
      <c r="N4" s="26"/>
    </row>
    <row r="5" spans="1:14" ht="30" x14ac:dyDescent="0.25">
      <c r="A5" s="42" t="s">
        <v>61</v>
      </c>
      <c r="C5" s="226" t="s">
        <v>55</v>
      </c>
      <c r="D5" s="227"/>
      <c r="E5" s="228">
        <f>ActionNo</f>
        <v>0</v>
      </c>
      <c r="F5" s="228"/>
      <c r="G5" s="228"/>
      <c r="H5" s="228"/>
      <c r="I5" s="228"/>
      <c r="J5" s="228"/>
      <c r="K5" s="24"/>
      <c r="L5" s="25"/>
      <c r="M5" s="25"/>
      <c r="N5" s="26"/>
    </row>
    <row r="6" spans="1:14" x14ac:dyDescent="0.25">
      <c r="A6" s="42" t="s">
        <v>27</v>
      </c>
      <c r="C6" s="226" t="s">
        <v>56</v>
      </c>
      <c r="D6" s="227"/>
      <c r="E6" s="228" t="str">
        <f>ActionDescription</f>
        <v/>
      </c>
      <c r="F6" s="228"/>
      <c r="G6" s="228"/>
      <c r="H6" s="228"/>
      <c r="I6" s="228"/>
      <c r="J6" s="228"/>
      <c r="K6" s="24"/>
      <c r="L6" s="25"/>
      <c r="M6" s="25"/>
      <c r="N6" s="26"/>
    </row>
    <row r="7" spans="1:14" x14ac:dyDescent="0.25">
      <c r="A7" s="42" t="s">
        <v>28</v>
      </c>
      <c r="C7" s="226"/>
      <c r="D7" s="227"/>
      <c r="E7" s="232" t="s">
        <v>57</v>
      </c>
      <c r="F7" s="232"/>
      <c r="G7" s="232" t="s">
        <v>58</v>
      </c>
      <c r="H7" s="232"/>
      <c r="I7" s="232" t="s">
        <v>59</v>
      </c>
      <c r="J7" s="232"/>
      <c r="K7" s="24"/>
      <c r="L7" s="25"/>
      <c r="M7" s="25"/>
      <c r="N7" s="26"/>
    </row>
    <row r="8" spans="1:14" x14ac:dyDescent="0.25">
      <c r="A8" s="42" t="s">
        <v>29</v>
      </c>
      <c r="C8" s="226"/>
      <c r="D8" s="227"/>
      <c r="E8" s="233" t="str">
        <f>CreateBy</f>
        <v>PRO</v>
      </c>
      <c r="F8" s="233"/>
      <c r="G8" s="233" t="str">
        <f>ReviewBy</f>
        <v>;JN;</v>
      </c>
      <c r="H8" s="233"/>
      <c r="I8" s="233" t="str">
        <f>ApproveBy</f>
        <v>;MS;</v>
      </c>
      <c r="J8" s="233"/>
      <c r="K8" s="24"/>
      <c r="L8" s="25"/>
      <c r="M8" s="25"/>
      <c r="N8" s="26"/>
    </row>
    <row r="9" spans="1:14" ht="15.75" thickBot="1" x14ac:dyDescent="0.3">
      <c r="A9" s="42" t="s">
        <v>30</v>
      </c>
      <c r="C9" s="229" t="s">
        <v>60</v>
      </c>
      <c r="D9" s="230"/>
      <c r="E9" s="231" t="str">
        <f>CreateDate</f>
        <v>2020-08-28</v>
      </c>
      <c r="F9" s="231"/>
      <c r="G9" s="231" t="str">
        <f>ReviewDate</f>
        <v>2020-08-28</v>
      </c>
      <c r="H9" s="231"/>
      <c r="I9" s="231" t="str">
        <f>ApproveDate</f>
        <v/>
      </c>
      <c r="J9" s="231"/>
      <c r="K9" s="27"/>
      <c r="L9" s="28"/>
      <c r="M9" s="28"/>
      <c r="N9" s="29"/>
    </row>
    <row r="10" spans="1:14" ht="15.75" x14ac:dyDescent="0.25">
      <c r="A10" s="42" t="s">
        <v>31</v>
      </c>
      <c r="C10" s="39"/>
      <c r="D10" s="37"/>
      <c r="E10" s="38"/>
      <c r="F10" s="38"/>
      <c r="G10" s="38"/>
      <c r="H10" s="38"/>
      <c r="I10" s="38"/>
      <c r="J10" s="38"/>
      <c r="K10" s="38"/>
      <c r="L10" s="38"/>
      <c r="M10" s="38"/>
      <c r="N10" s="38"/>
    </row>
    <row r="11" spans="1:14" x14ac:dyDescent="0.25">
      <c r="A11" s="42" t="s">
        <v>32</v>
      </c>
      <c r="C11" s="40"/>
      <c r="D11" s="30"/>
      <c r="E11" s="31"/>
      <c r="F11" s="31"/>
      <c r="G11" s="31"/>
      <c r="H11" s="31"/>
      <c r="I11" s="31"/>
      <c r="J11" s="31"/>
      <c r="K11" s="31"/>
      <c r="L11" s="31"/>
      <c r="M11" s="31"/>
      <c r="N11" s="31"/>
    </row>
    <row r="12" spans="1:14" x14ac:dyDescent="0.25">
      <c r="A12" s="42" t="s">
        <v>33</v>
      </c>
      <c r="C12" s="31"/>
      <c r="D12" s="31"/>
      <c r="E12" s="31"/>
      <c r="F12" s="31"/>
      <c r="G12" s="31"/>
      <c r="H12" s="31"/>
      <c r="I12" s="31"/>
      <c r="J12" s="31"/>
      <c r="K12" s="31"/>
      <c r="L12" s="31"/>
      <c r="M12" s="31"/>
      <c r="N12" s="31"/>
    </row>
    <row r="13" spans="1:14" s="46" customFormat="1" x14ac:dyDescent="0.25">
      <c r="A13" s="45" t="s">
        <v>63</v>
      </c>
      <c r="C13" s="33"/>
      <c r="D13" s="33"/>
      <c r="E13" s="33"/>
      <c r="F13" s="33"/>
      <c r="G13" s="33"/>
      <c r="H13" s="33"/>
      <c r="I13" s="33"/>
      <c r="J13" s="33"/>
      <c r="K13" s="33"/>
      <c r="L13" s="33"/>
      <c r="M13" s="33"/>
      <c r="N13" s="33"/>
    </row>
    <row r="14" spans="1:14" x14ac:dyDescent="0.25">
      <c r="A14" s="42" t="s">
        <v>34</v>
      </c>
      <c r="C14" s="31"/>
      <c r="D14" s="31"/>
      <c r="E14" s="31"/>
      <c r="F14" s="105"/>
      <c r="G14" s="31"/>
      <c r="H14" s="31"/>
      <c r="I14" s="31"/>
      <c r="J14" s="31"/>
      <c r="K14" s="31"/>
      <c r="L14" s="31"/>
      <c r="M14" s="31"/>
      <c r="N14" s="31"/>
    </row>
    <row r="15" spans="1:14" x14ac:dyDescent="0.25">
      <c r="A15" s="11" t="s">
        <v>35</v>
      </c>
      <c r="C15" s="32"/>
      <c r="D15" s="32"/>
      <c r="E15" s="32"/>
      <c r="F15" s="32"/>
      <c r="G15" s="32"/>
      <c r="H15" s="32"/>
      <c r="I15" s="32"/>
      <c r="J15" s="31"/>
      <c r="K15" s="32"/>
      <c r="L15" s="32"/>
      <c r="M15" s="32"/>
      <c r="N15" s="32"/>
    </row>
    <row r="16" spans="1:14" x14ac:dyDescent="0.25">
      <c r="A16" s="11" t="s">
        <v>36</v>
      </c>
      <c r="C16" s="33"/>
      <c r="D16" s="33"/>
      <c r="E16" s="33"/>
      <c r="F16" s="33"/>
      <c r="G16" s="33"/>
      <c r="H16" s="33"/>
      <c r="I16" s="33"/>
      <c r="J16" s="33"/>
      <c r="K16" s="33"/>
      <c r="L16" s="33"/>
      <c r="M16" s="33"/>
      <c r="N16" s="33"/>
    </row>
    <row r="17" spans="1:14" x14ac:dyDescent="0.25">
      <c r="A17" s="11" t="s">
        <v>4</v>
      </c>
      <c r="C17" s="34"/>
      <c r="D17" s="34"/>
      <c r="E17" s="34"/>
      <c r="F17" s="106" t="str">
        <f>IF(ApproveDate=0,"",ApproveDate)</f>
        <v/>
      </c>
      <c r="G17" s="34"/>
      <c r="H17" s="34"/>
      <c r="I17" s="34"/>
      <c r="J17" s="34"/>
      <c r="K17" s="34"/>
      <c r="L17" s="34"/>
      <c r="M17" s="34"/>
      <c r="N17" s="34"/>
    </row>
    <row r="18" spans="1:14" x14ac:dyDescent="0.25">
      <c r="A18" s="11" t="s">
        <v>5</v>
      </c>
      <c r="C18" s="34"/>
      <c r="D18" s="34"/>
      <c r="E18" s="34"/>
      <c r="F18" s="34"/>
      <c r="G18" s="34"/>
      <c r="H18" s="34"/>
      <c r="I18" s="34"/>
      <c r="J18" s="34"/>
      <c r="K18" s="34"/>
      <c r="L18" s="34"/>
      <c r="M18" s="34"/>
      <c r="N18" s="34"/>
    </row>
    <row r="19" spans="1:14" x14ac:dyDescent="0.25">
      <c r="A19" s="11" t="s">
        <v>13</v>
      </c>
      <c r="C19" s="34"/>
      <c r="D19" s="34"/>
      <c r="E19" s="34"/>
      <c r="F19" s="34"/>
      <c r="G19" s="34"/>
      <c r="H19" s="34"/>
      <c r="I19" s="34"/>
      <c r="J19" s="34"/>
      <c r="K19" s="34"/>
      <c r="L19" s="34"/>
      <c r="M19" s="34"/>
      <c r="N19" s="34"/>
    </row>
    <row r="20" spans="1:14" x14ac:dyDescent="0.25">
      <c r="A20" s="11" t="s">
        <v>37</v>
      </c>
      <c r="C20" s="33"/>
      <c r="D20" s="33"/>
      <c r="E20" s="33"/>
      <c r="F20" s="33"/>
      <c r="G20" s="33"/>
      <c r="H20" s="33"/>
      <c r="I20" s="33"/>
      <c r="J20" s="33"/>
      <c r="K20" s="33"/>
      <c r="L20" s="33"/>
      <c r="M20" s="33"/>
      <c r="N20" s="33"/>
    </row>
    <row r="21" spans="1:14" x14ac:dyDescent="0.25">
      <c r="A21" s="13" t="s">
        <v>38</v>
      </c>
      <c r="C21" s="34"/>
      <c r="D21" s="34"/>
      <c r="E21" s="34"/>
      <c r="F21" s="34"/>
      <c r="G21" s="34"/>
      <c r="H21" s="34"/>
      <c r="I21" s="34"/>
      <c r="J21" s="34"/>
      <c r="K21" s="34"/>
      <c r="L21" s="34"/>
      <c r="M21" s="34"/>
      <c r="N21" s="34"/>
    </row>
    <row r="22" spans="1:14" x14ac:dyDescent="0.25">
      <c r="A22" s="11" t="s">
        <v>39</v>
      </c>
      <c r="C22" s="34"/>
      <c r="D22" s="34"/>
      <c r="E22" s="34"/>
      <c r="F22" s="34"/>
      <c r="G22" s="34"/>
      <c r="H22" s="34"/>
      <c r="I22" s="34"/>
      <c r="J22" s="34"/>
      <c r="K22" s="34"/>
      <c r="L22" s="34"/>
      <c r="M22" s="34"/>
      <c r="N22" s="34"/>
    </row>
    <row r="23" spans="1:14" x14ac:dyDescent="0.25">
      <c r="A23" s="11" t="s">
        <v>40</v>
      </c>
      <c r="C23" s="34"/>
      <c r="D23" s="34"/>
      <c r="E23" s="34"/>
      <c r="F23" s="34"/>
      <c r="G23" s="34"/>
      <c r="H23" s="34"/>
      <c r="I23" s="34"/>
      <c r="J23" s="34"/>
      <c r="K23" s="34"/>
      <c r="L23" s="34"/>
      <c r="M23" s="34"/>
      <c r="N23" s="34"/>
    </row>
    <row r="24" spans="1:14" x14ac:dyDescent="0.25">
      <c r="A24" s="11" t="s">
        <v>41</v>
      </c>
      <c r="C24" s="34"/>
      <c r="D24" s="34"/>
      <c r="E24" s="34"/>
      <c r="F24" s="34"/>
      <c r="G24" s="34"/>
      <c r="H24" s="34"/>
      <c r="I24" s="34"/>
      <c r="J24" s="34"/>
      <c r="K24" s="34"/>
      <c r="L24" s="34"/>
      <c r="M24" s="34"/>
      <c r="N24" s="34"/>
    </row>
    <row r="25" spans="1:14" ht="25.5" x14ac:dyDescent="0.25">
      <c r="A25" s="11" t="s">
        <v>42</v>
      </c>
      <c r="C25" s="34"/>
      <c r="D25" s="34"/>
      <c r="E25" s="34" t="str">
        <f>DocNo</f>
        <v>TDS10191-6A</v>
      </c>
      <c r="F25" s="34"/>
      <c r="G25" s="34"/>
      <c r="H25" s="34"/>
      <c r="I25" s="34"/>
      <c r="J25" s="34"/>
      <c r="K25" s="34"/>
      <c r="L25" s="34"/>
      <c r="M25" s="34"/>
      <c r="N25" s="34"/>
    </row>
    <row r="26" spans="1:14" x14ac:dyDescent="0.25">
      <c r="A26" s="11" t="s">
        <v>43</v>
      </c>
      <c r="C26" s="34"/>
      <c r="D26" s="34"/>
      <c r="E26" s="34"/>
      <c r="F26" s="34"/>
      <c r="G26" s="34"/>
      <c r="H26" s="34"/>
      <c r="I26" s="34"/>
      <c r="J26" s="34"/>
      <c r="K26" s="34"/>
      <c r="L26" s="34"/>
      <c r="M26" s="34"/>
      <c r="N26" s="34"/>
    </row>
    <row r="27" spans="1:14" x14ac:dyDescent="0.25">
      <c r="A27" s="11" t="s">
        <v>44</v>
      </c>
      <c r="C27" s="41"/>
      <c r="D27" s="34"/>
      <c r="E27" s="34"/>
      <c r="F27" s="34"/>
      <c r="G27" s="34"/>
      <c r="H27" s="34"/>
      <c r="I27" s="34"/>
      <c r="J27" s="34"/>
      <c r="K27" s="34"/>
      <c r="L27" s="34"/>
      <c r="M27" s="34"/>
      <c r="N27" s="34"/>
    </row>
    <row r="28" spans="1:14" x14ac:dyDescent="0.25">
      <c r="A28" s="11" t="s">
        <v>45</v>
      </c>
      <c r="C28" s="33"/>
      <c r="D28" s="33"/>
      <c r="E28" s="33"/>
      <c r="F28" s="33"/>
      <c r="G28" s="33"/>
      <c r="H28" s="33"/>
      <c r="I28" s="33"/>
      <c r="J28" s="33"/>
      <c r="K28" s="33"/>
      <c r="L28" s="33"/>
      <c r="M28" s="33"/>
      <c r="N28" s="33"/>
    </row>
    <row r="29" spans="1:14" x14ac:dyDescent="0.25">
      <c r="A29" s="11" t="s">
        <v>46</v>
      </c>
      <c r="C29" s="34"/>
      <c r="D29" s="34"/>
      <c r="E29" s="34"/>
      <c r="F29" s="34"/>
      <c r="G29" s="34"/>
      <c r="H29" s="34"/>
      <c r="I29" s="34"/>
      <c r="J29" s="34"/>
      <c r="K29" s="34"/>
      <c r="L29" s="34"/>
      <c r="M29" s="34"/>
      <c r="N29" s="34"/>
    </row>
    <row r="30" spans="1:14" x14ac:dyDescent="0.25">
      <c r="A30" s="11" t="s">
        <v>47</v>
      </c>
      <c r="C30" s="34"/>
      <c r="D30" s="34"/>
      <c r="E30" s="34"/>
      <c r="F30" s="34"/>
      <c r="G30" s="34"/>
      <c r="H30" s="34"/>
      <c r="I30" s="34"/>
      <c r="J30" s="34"/>
      <c r="K30" s="34"/>
      <c r="L30" s="34"/>
      <c r="M30" s="34"/>
      <c r="N30" s="34"/>
    </row>
    <row r="31" spans="1:14" x14ac:dyDescent="0.25">
      <c r="A31" s="11" t="s">
        <v>48</v>
      </c>
      <c r="C31" s="34"/>
      <c r="D31" s="34"/>
      <c r="E31" s="34"/>
      <c r="F31" s="34"/>
      <c r="G31" s="34"/>
      <c r="H31" s="34"/>
      <c r="I31" s="34"/>
      <c r="J31" s="34"/>
      <c r="K31" s="34"/>
      <c r="L31" s="34"/>
      <c r="M31" s="34"/>
      <c r="N31" s="34"/>
    </row>
    <row r="32" spans="1:14" x14ac:dyDescent="0.25">
      <c r="A32" s="11" t="s">
        <v>49</v>
      </c>
      <c r="C32" s="34"/>
      <c r="D32" s="34"/>
      <c r="E32" s="34"/>
      <c r="F32" s="34"/>
      <c r="G32" s="34"/>
      <c r="H32" s="34"/>
      <c r="I32" s="34"/>
      <c r="J32" s="34"/>
      <c r="K32" s="34"/>
      <c r="L32" s="34"/>
      <c r="M32" s="34"/>
      <c r="N32" s="34"/>
    </row>
    <row r="33" spans="1:14" x14ac:dyDescent="0.25">
      <c r="A33" s="11" t="s">
        <v>50</v>
      </c>
      <c r="C33" s="34"/>
      <c r="D33" s="34"/>
      <c r="E33" s="34"/>
      <c r="F33" s="34"/>
      <c r="G33" s="34"/>
      <c r="H33" s="34"/>
      <c r="I33" s="34"/>
      <c r="J33" s="34"/>
      <c r="K33" s="34"/>
      <c r="L33" s="34"/>
      <c r="M33" s="34"/>
      <c r="N33" s="34"/>
    </row>
    <row r="34" spans="1:14" x14ac:dyDescent="0.25">
      <c r="A34" s="11" t="s">
        <v>51</v>
      </c>
      <c r="C34" s="34"/>
      <c r="D34" s="34"/>
      <c r="E34" s="34"/>
      <c r="F34" s="34"/>
      <c r="G34" s="34"/>
      <c r="H34" s="34"/>
      <c r="I34" s="34"/>
      <c r="J34" s="34"/>
      <c r="K34" s="34"/>
      <c r="L34" s="34"/>
      <c r="M34" s="34"/>
      <c r="N34" s="34"/>
    </row>
    <row r="35" spans="1:14" x14ac:dyDescent="0.25">
      <c r="A35" s="43"/>
      <c r="C35" s="34"/>
      <c r="D35" s="34"/>
      <c r="E35" s="34"/>
      <c r="F35" s="34"/>
      <c r="G35" s="34"/>
      <c r="H35" s="34"/>
      <c r="I35" s="34"/>
      <c r="J35" s="34"/>
      <c r="K35" s="34"/>
      <c r="L35" s="34"/>
      <c r="M35" s="34"/>
      <c r="N35" s="34"/>
    </row>
    <row r="36" spans="1:14" ht="15.75" thickBot="1" x14ac:dyDescent="0.3">
      <c r="A36" s="44"/>
      <c r="C36" s="33"/>
      <c r="D36" s="33"/>
      <c r="E36" s="33"/>
      <c r="F36" s="33"/>
      <c r="G36" s="33"/>
      <c r="H36" s="33"/>
      <c r="I36" s="33"/>
      <c r="J36" s="33"/>
      <c r="K36" s="33"/>
      <c r="L36" s="33"/>
      <c r="M36" s="33"/>
      <c r="N36" s="33"/>
    </row>
    <row r="37" spans="1:14" x14ac:dyDescent="0.25">
      <c r="C37" s="34"/>
      <c r="D37" s="34"/>
      <c r="E37" s="34"/>
      <c r="F37" s="34"/>
      <c r="G37" s="34"/>
      <c r="H37" s="34"/>
      <c r="I37" s="34"/>
      <c r="J37" s="34"/>
      <c r="K37" s="34"/>
      <c r="L37" s="34"/>
      <c r="M37" s="34"/>
      <c r="N37" s="34"/>
    </row>
    <row r="38" spans="1:14" x14ac:dyDescent="0.25">
      <c r="C38" s="34"/>
      <c r="D38" s="34"/>
      <c r="E38" s="34"/>
      <c r="F38" s="34"/>
      <c r="G38" s="34"/>
      <c r="H38" s="34"/>
      <c r="I38" s="34"/>
      <c r="J38" s="34"/>
      <c r="K38" s="34"/>
      <c r="L38" s="34"/>
      <c r="M38" s="34"/>
      <c r="N38" s="34"/>
    </row>
    <row r="39" spans="1:14" x14ac:dyDescent="0.25">
      <c r="C39" s="34"/>
      <c r="D39" s="34"/>
      <c r="E39" s="34"/>
      <c r="F39" s="34"/>
      <c r="G39" s="34"/>
      <c r="H39" s="34"/>
      <c r="I39" s="34"/>
      <c r="J39" s="34"/>
      <c r="K39" s="34"/>
      <c r="L39" s="34"/>
      <c r="M39" s="34"/>
      <c r="N39" s="34"/>
    </row>
    <row r="40" spans="1:14" x14ac:dyDescent="0.25">
      <c r="C40" s="34"/>
      <c r="D40" s="34"/>
      <c r="E40" s="34"/>
      <c r="F40" s="34"/>
      <c r="G40" s="34"/>
      <c r="H40" s="34"/>
      <c r="I40" s="34"/>
      <c r="J40" s="34"/>
      <c r="K40" s="34"/>
      <c r="L40" s="34"/>
      <c r="M40" s="34"/>
      <c r="N40" s="34"/>
    </row>
    <row r="41" spans="1:14" x14ac:dyDescent="0.25">
      <c r="C41" s="34"/>
      <c r="D41" s="34"/>
      <c r="E41" s="34"/>
      <c r="F41" s="34"/>
      <c r="G41" s="34"/>
      <c r="H41" s="34"/>
      <c r="I41" s="34"/>
      <c r="J41" s="34"/>
      <c r="K41" s="34"/>
      <c r="L41" s="34"/>
      <c r="M41" s="34"/>
      <c r="N41" s="34"/>
    </row>
    <row r="42" spans="1:14" x14ac:dyDescent="0.25">
      <c r="C42" s="34"/>
      <c r="D42" s="34"/>
      <c r="E42" s="34"/>
      <c r="F42" s="34"/>
      <c r="G42" s="34"/>
      <c r="H42" s="34"/>
      <c r="I42" s="34"/>
      <c r="J42" s="34"/>
      <c r="K42" s="34"/>
      <c r="L42" s="34"/>
      <c r="M42" s="34"/>
      <c r="N42" s="34"/>
    </row>
    <row r="43" spans="1:14" x14ac:dyDescent="0.25">
      <c r="C43" s="34"/>
      <c r="D43" s="34"/>
      <c r="E43" s="34"/>
      <c r="F43" s="34"/>
      <c r="G43" s="34"/>
      <c r="H43" s="34"/>
      <c r="I43" s="34"/>
      <c r="J43" s="34"/>
      <c r="K43" s="34"/>
      <c r="L43" s="34"/>
      <c r="M43" s="34"/>
      <c r="N43" s="34"/>
    </row>
    <row r="44" spans="1:14" x14ac:dyDescent="0.25">
      <c r="C44" s="33"/>
      <c r="D44" s="33"/>
      <c r="E44" s="33"/>
      <c r="F44" s="33"/>
      <c r="G44" s="33"/>
      <c r="H44" s="33"/>
      <c r="I44" s="33"/>
      <c r="J44" s="33"/>
      <c r="K44" s="33"/>
      <c r="L44" s="33"/>
      <c r="M44" s="33"/>
      <c r="N44" s="33"/>
    </row>
    <row r="45" spans="1:14" x14ac:dyDescent="0.25">
      <c r="C45" s="30"/>
      <c r="D45" s="31"/>
      <c r="E45" s="30"/>
      <c r="F45" s="30"/>
      <c r="G45" s="30"/>
      <c r="H45" s="31"/>
      <c r="I45" s="31"/>
      <c r="J45" s="31"/>
      <c r="K45" s="31"/>
      <c r="L45" s="31"/>
      <c r="M45" s="31"/>
      <c r="N45" s="31"/>
    </row>
    <row r="46" spans="1:14" x14ac:dyDescent="0.25">
      <c r="C46" s="30"/>
      <c r="D46" s="31"/>
      <c r="E46" s="30"/>
      <c r="F46" s="35"/>
      <c r="G46" s="30"/>
      <c r="H46" s="31"/>
      <c r="I46" s="31"/>
      <c r="J46" s="31"/>
      <c r="K46" s="31"/>
      <c r="L46" s="31"/>
      <c r="M46" s="36"/>
      <c r="N46" s="31"/>
    </row>
    <row r="47" spans="1:14" x14ac:dyDescent="0.25">
      <c r="C47" s="30"/>
      <c r="D47" s="31"/>
      <c r="E47" s="30"/>
      <c r="F47" s="35"/>
      <c r="G47" s="30"/>
      <c r="H47" s="31"/>
      <c r="I47" s="31"/>
      <c r="J47" s="31"/>
      <c r="K47" s="31"/>
      <c r="L47" s="31"/>
      <c r="M47" s="36"/>
      <c r="N47" s="31"/>
    </row>
    <row r="48" spans="1:14" x14ac:dyDescent="0.25">
      <c r="C48" s="30"/>
      <c r="D48" s="31"/>
      <c r="E48" s="30"/>
      <c r="F48" s="35"/>
      <c r="G48" s="30"/>
      <c r="H48" s="31"/>
      <c r="I48" s="31"/>
      <c r="J48" s="31"/>
      <c r="K48" s="31"/>
      <c r="L48" s="31"/>
      <c r="M48" s="36"/>
      <c r="N48" s="31"/>
    </row>
    <row r="49" spans="3:14" x14ac:dyDescent="0.25">
      <c r="C49" s="30"/>
      <c r="D49" s="31"/>
      <c r="E49" s="30"/>
      <c r="F49" s="35"/>
      <c r="G49" s="30"/>
      <c r="H49" s="31"/>
      <c r="I49" s="31"/>
      <c r="J49" s="31"/>
      <c r="K49" s="31"/>
      <c r="L49" s="31"/>
      <c r="M49" s="36"/>
      <c r="N49" s="31"/>
    </row>
    <row r="50" spans="3:14" x14ac:dyDescent="0.25">
      <c r="C50" s="30"/>
      <c r="D50" s="31"/>
      <c r="E50" s="30"/>
      <c r="F50" s="35"/>
      <c r="G50" s="30"/>
      <c r="H50" s="31"/>
      <c r="I50" s="31"/>
      <c r="J50" s="31"/>
      <c r="K50" s="31"/>
      <c r="L50" s="31"/>
      <c r="M50" s="36"/>
      <c r="N50" s="31"/>
    </row>
    <row r="51" spans="3:14" x14ac:dyDescent="0.25">
      <c r="C51" s="30"/>
      <c r="D51" s="31"/>
      <c r="E51" s="30"/>
      <c r="F51" s="35"/>
      <c r="G51" s="30"/>
      <c r="H51" s="31"/>
      <c r="I51" s="31"/>
      <c r="J51" s="31"/>
      <c r="K51" s="31"/>
      <c r="L51" s="31"/>
      <c r="M51" s="36"/>
      <c r="N51" s="31"/>
    </row>
    <row r="52" spans="3:14" x14ac:dyDescent="0.25">
      <c r="C52" s="30"/>
      <c r="D52" s="31"/>
      <c r="E52" s="30"/>
      <c r="F52" s="35"/>
      <c r="G52" s="30"/>
      <c r="H52" s="31"/>
      <c r="I52" s="31"/>
      <c r="J52" s="31"/>
      <c r="K52" s="31"/>
      <c r="L52" s="31"/>
      <c r="M52" s="36"/>
      <c r="N52" s="31"/>
    </row>
    <row r="53" spans="3:14" x14ac:dyDescent="0.25">
      <c r="C53" s="30"/>
      <c r="D53" s="31"/>
      <c r="E53" s="30"/>
      <c r="F53" s="35"/>
      <c r="G53" s="30"/>
      <c r="H53" s="31"/>
      <c r="I53" s="31"/>
      <c r="J53" s="31"/>
      <c r="K53" s="31"/>
      <c r="L53" s="31"/>
      <c r="M53" s="36"/>
      <c r="N53" s="31"/>
    </row>
    <row r="54" spans="3:14" x14ac:dyDescent="0.25">
      <c r="C54" s="30"/>
      <c r="D54" s="31"/>
      <c r="E54" s="30"/>
      <c r="F54" s="35"/>
      <c r="G54" s="30"/>
      <c r="H54" s="31"/>
      <c r="I54" s="31"/>
      <c r="J54" s="31"/>
      <c r="K54" s="31"/>
      <c r="L54" s="31"/>
      <c r="M54" s="36"/>
      <c r="N54" s="31"/>
    </row>
    <row r="55" spans="3:14" x14ac:dyDescent="0.25">
      <c r="C55" s="30"/>
      <c r="D55" s="31"/>
      <c r="E55" s="30"/>
      <c r="F55" s="35"/>
      <c r="G55" s="30"/>
      <c r="H55" s="31"/>
      <c r="I55" s="31"/>
      <c r="J55" s="31"/>
      <c r="K55" s="31"/>
      <c r="L55" s="31"/>
      <c r="M55" s="36"/>
      <c r="N55" s="31"/>
    </row>
    <row r="56" spans="3:14" x14ac:dyDescent="0.25">
      <c r="C56" s="30"/>
      <c r="D56" s="31"/>
      <c r="E56" s="30"/>
      <c r="F56" s="35"/>
      <c r="G56" s="30"/>
      <c r="H56" s="31"/>
      <c r="I56" s="31"/>
      <c r="J56" s="31"/>
      <c r="K56" s="31"/>
      <c r="L56" s="31"/>
      <c r="M56" s="36"/>
      <c r="N56" s="31"/>
    </row>
    <row r="57" spans="3:14" x14ac:dyDescent="0.25">
      <c r="C57" s="30"/>
      <c r="D57" s="31"/>
      <c r="E57" s="30"/>
      <c r="F57" s="35"/>
      <c r="G57" s="30"/>
      <c r="H57" s="31"/>
      <c r="I57" s="31"/>
      <c r="J57" s="31"/>
      <c r="K57" s="31"/>
      <c r="L57" s="31"/>
      <c r="M57" s="36"/>
      <c r="N57" s="31"/>
    </row>
    <row r="58" spans="3:14" x14ac:dyDescent="0.25">
      <c r="C58" s="30"/>
      <c r="D58" s="31"/>
      <c r="E58" s="30"/>
      <c r="F58" s="35"/>
      <c r="G58" s="30"/>
      <c r="H58" s="31"/>
      <c r="I58" s="31"/>
      <c r="J58" s="31"/>
      <c r="K58" s="31"/>
      <c r="L58" s="31"/>
      <c r="M58" s="36"/>
      <c r="N58" s="31"/>
    </row>
    <row r="59" spans="3:14" x14ac:dyDescent="0.25">
      <c r="C59" s="30"/>
      <c r="D59" s="31"/>
      <c r="E59" s="30"/>
      <c r="F59" s="35"/>
      <c r="G59" s="30"/>
      <c r="H59" s="31"/>
      <c r="I59" s="31"/>
      <c r="J59" s="31"/>
      <c r="K59" s="31"/>
      <c r="L59" s="31"/>
      <c r="M59" s="36"/>
      <c r="N59" s="31"/>
    </row>
  </sheetData>
  <mergeCells count="21">
    <mergeCell ref="C9:D9"/>
    <mergeCell ref="E9:F9"/>
    <mergeCell ref="G9:H9"/>
    <mergeCell ref="I9:J9"/>
    <mergeCell ref="C6:D6"/>
    <mergeCell ref="E6:J6"/>
    <mergeCell ref="C7:D7"/>
    <mergeCell ref="E7:F7"/>
    <mergeCell ref="G7:H7"/>
    <mergeCell ref="I7:J7"/>
    <mergeCell ref="C1:N1"/>
    <mergeCell ref="C8:D8"/>
    <mergeCell ref="E8:F8"/>
    <mergeCell ref="G8:H8"/>
    <mergeCell ref="I8:J8"/>
    <mergeCell ref="C3:D3"/>
    <mergeCell ref="E3:F3"/>
    <mergeCell ref="C4:D4"/>
    <mergeCell ref="E4:J4"/>
    <mergeCell ref="C5:D5"/>
    <mergeCell ref="E5:J5"/>
  </mergeCells>
  <pageMargins left="0.7" right="0.7" top="0.75" bottom="0.75" header="0.3" footer="0.3"/>
  <pageSetup paperSize="9" scale="85"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44"/>
  <sheetViews>
    <sheetView topLeftCell="A16" workbookViewId="0">
      <selection activeCell="A25" sqref="A25"/>
    </sheetView>
  </sheetViews>
  <sheetFormatPr defaultColWidth="9.140625" defaultRowHeight="15" x14ac:dyDescent="0.25"/>
  <cols>
    <col min="1" max="1" width="31.85546875" customWidth="1"/>
  </cols>
  <sheetData>
    <row r="1" spans="1:1" ht="30" x14ac:dyDescent="0.25">
      <c r="A1" s="2" t="s">
        <v>0</v>
      </c>
    </row>
    <row r="2" spans="1:1" ht="75" x14ac:dyDescent="0.25">
      <c r="A2" s="3" t="s">
        <v>1</v>
      </c>
    </row>
    <row r="3" spans="1:1" ht="45" x14ac:dyDescent="0.25">
      <c r="A3" s="3" t="s">
        <v>22</v>
      </c>
    </row>
    <row r="4" spans="1:1" x14ac:dyDescent="0.25">
      <c r="A4" s="4"/>
    </row>
    <row r="5" spans="1:1" x14ac:dyDescent="0.25">
      <c r="A5" s="4" t="s">
        <v>2</v>
      </c>
    </row>
    <row r="6" spans="1:1" x14ac:dyDescent="0.25">
      <c r="A6" s="5" t="s">
        <v>381</v>
      </c>
    </row>
    <row r="7" spans="1:1" x14ac:dyDescent="0.25">
      <c r="A7" s="4" t="s">
        <v>3</v>
      </c>
    </row>
    <row r="8" spans="1:1" x14ac:dyDescent="0.25">
      <c r="A8" s="5" t="s">
        <v>382</v>
      </c>
    </row>
    <row r="9" spans="1:1" x14ac:dyDescent="0.25">
      <c r="A9" s="4" t="s">
        <v>4</v>
      </c>
    </row>
    <row r="10" spans="1:1" x14ac:dyDescent="0.25">
      <c r="A10" s="6" t="s">
        <v>384</v>
      </c>
    </row>
    <row r="11" spans="1:1" x14ac:dyDescent="0.25">
      <c r="A11" s="4" t="s">
        <v>5</v>
      </c>
    </row>
    <row r="12" spans="1:1" x14ac:dyDescent="0.25">
      <c r="A12" s="5" t="s">
        <v>253</v>
      </c>
    </row>
    <row r="13" spans="1:1" x14ac:dyDescent="0.25">
      <c r="A13" s="4" t="s">
        <v>13</v>
      </c>
    </row>
    <row r="14" spans="1:1" x14ac:dyDescent="0.25">
      <c r="A14" s="5" t="s">
        <v>254</v>
      </c>
    </row>
    <row r="15" spans="1:1" x14ac:dyDescent="0.25">
      <c r="A15" s="4" t="s">
        <v>11</v>
      </c>
    </row>
    <row r="16" spans="1:1" x14ac:dyDescent="0.25">
      <c r="A16" s="7" t="s">
        <v>404</v>
      </c>
    </row>
    <row r="17" spans="1:1" x14ac:dyDescent="0.25">
      <c r="A17" s="8" t="s">
        <v>6</v>
      </c>
    </row>
    <row r="18" spans="1:1" x14ac:dyDescent="0.25">
      <c r="A18" s="5" t="s">
        <v>66</v>
      </c>
    </row>
    <row r="19" spans="1:1" x14ac:dyDescent="0.25">
      <c r="A19" s="4" t="s">
        <v>7</v>
      </c>
    </row>
    <row r="20" spans="1:1" x14ac:dyDescent="0.25">
      <c r="A20" s="7" t="s">
        <v>404</v>
      </c>
    </row>
    <row r="21" spans="1:1" x14ac:dyDescent="0.25">
      <c r="A21" s="4" t="s">
        <v>8</v>
      </c>
    </row>
    <row r="22" spans="1:1" x14ac:dyDescent="0.25">
      <c r="A22" s="5" t="s">
        <v>383</v>
      </c>
    </row>
    <row r="23" spans="1:1" x14ac:dyDescent="0.25">
      <c r="A23" s="4" t="s">
        <v>9</v>
      </c>
    </row>
    <row r="24" spans="1:1" x14ac:dyDescent="0.25">
      <c r="A24" s="7" t="s">
        <v>385</v>
      </c>
    </row>
    <row r="25" spans="1:1" x14ac:dyDescent="0.25">
      <c r="A25" s="4" t="s">
        <v>10</v>
      </c>
    </row>
    <row r="26" spans="1:1" x14ac:dyDescent="0.25">
      <c r="A26" s="5" t="s">
        <v>255</v>
      </c>
    </row>
    <row r="27" spans="1:1" x14ac:dyDescent="0.25">
      <c r="A27" s="4" t="s">
        <v>12</v>
      </c>
    </row>
    <row r="28" spans="1:1" x14ac:dyDescent="0.25">
      <c r="A28" s="6" t="s">
        <v>385</v>
      </c>
    </row>
    <row r="29" spans="1:1" x14ac:dyDescent="0.25">
      <c r="A29" s="4" t="s">
        <v>16</v>
      </c>
    </row>
    <row r="30" spans="1:1" x14ac:dyDescent="0.25">
      <c r="A30" s="7" t="s">
        <v>386</v>
      </c>
    </row>
    <row r="31" spans="1:1" x14ac:dyDescent="0.25">
      <c r="A31" s="4" t="s">
        <v>15</v>
      </c>
    </row>
    <row r="32" spans="1:1" x14ac:dyDescent="0.25">
      <c r="A32" s="6" t="s">
        <v>65</v>
      </c>
    </row>
    <row r="33" spans="1:1" x14ac:dyDescent="0.25">
      <c r="A33" s="4" t="s">
        <v>14</v>
      </c>
    </row>
    <row r="34" spans="1:1" x14ac:dyDescent="0.25">
      <c r="A34" s="6" t="s">
        <v>385</v>
      </c>
    </row>
    <row r="35" spans="1:1" x14ac:dyDescent="0.25">
      <c r="A35" s="4" t="s">
        <v>17</v>
      </c>
    </row>
    <row r="36" spans="1:1" x14ac:dyDescent="0.25">
      <c r="A36" s="6" t="s">
        <v>405</v>
      </c>
    </row>
    <row r="37" spans="1:1" x14ac:dyDescent="0.25">
      <c r="A37" s="4" t="s">
        <v>18</v>
      </c>
    </row>
    <row r="38" spans="1:1" x14ac:dyDescent="0.25">
      <c r="A38" s="7" t="s">
        <v>385</v>
      </c>
    </row>
    <row r="39" spans="1:1" x14ac:dyDescent="0.25">
      <c r="A39" s="4" t="s">
        <v>19</v>
      </c>
    </row>
    <row r="40" spans="1:1" x14ac:dyDescent="0.25">
      <c r="A40" s="6"/>
    </row>
    <row r="41" spans="1:1" x14ac:dyDescent="0.25">
      <c r="A41" s="4" t="s">
        <v>20</v>
      </c>
    </row>
    <row r="42" spans="1:1" x14ac:dyDescent="0.25">
      <c r="A42" s="6" t="s">
        <v>385</v>
      </c>
    </row>
    <row r="43" spans="1:1" x14ac:dyDescent="0.25">
      <c r="A43" s="4" t="s">
        <v>21</v>
      </c>
    </row>
    <row r="44" spans="1:1" ht="15.75" thickBot="1" x14ac:dyDescent="0.3">
      <c r="A44" s="9" t="s">
        <v>385</v>
      </c>
    </row>
  </sheetData>
  <pageMargins left="0.70866141732283505" right="0.70866141732283505" top="0.74803149606299202" bottom="0.74803149606299202" header="0.31496062992126" footer="0.31496062992126"/>
  <pageSetup paperSize="9" orientation="portrait" r:id="rId1"/>
  <headerFooter>
    <oddFooter>&amp;LPage &amp;P of &amp;N&amp;R&amp;F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7"/>
  <sheetViews>
    <sheetView topLeftCell="A18" workbookViewId="0">
      <selection activeCell="H9" sqref="H9"/>
    </sheetView>
  </sheetViews>
  <sheetFormatPr defaultColWidth="10.28515625" defaultRowHeight="15.75" x14ac:dyDescent="0.25"/>
  <cols>
    <col min="1" max="1" width="13.7109375" style="47" bestFit="1" customWidth="1"/>
    <col min="2" max="2" width="23.7109375" style="47" bestFit="1" customWidth="1"/>
    <col min="3" max="3" width="10.28515625" style="47" customWidth="1"/>
    <col min="4" max="6" width="11.7109375" style="47" customWidth="1"/>
    <col min="7" max="7" width="20.42578125" style="47" bestFit="1" customWidth="1"/>
    <col min="8" max="8" width="17" style="47" customWidth="1"/>
    <col min="9" max="9" width="86.42578125" style="47" bestFit="1" customWidth="1"/>
    <col min="10" max="16384" width="10.28515625" style="47"/>
  </cols>
  <sheetData>
    <row r="1" spans="1:9" ht="18" customHeight="1" thickBot="1" x14ac:dyDescent="0.3">
      <c r="A1" s="234" t="s">
        <v>139</v>
      </c>
      <c r="B1" s="234"/>
      <c r="C1" s="234"/>
      <c r="D1" s="82"/>
      <c r="E1" s="82"/>
      <c r="F1" s="82"/>
      <c r="G1" s="82"/>
      <c r="H1" s="82"/>
      <c r="I1" s="83"/>
    </row>
    <row r="2" spans="1:9" x14ac:dyDescent="0.25">
      <c r="A2" s="84" t="s">
        <v>140</v>
      </c>
      <c r="B2" s="85" t="s">
        <v>94</v>
      </c>
      <c r="C2" s="85" t="s">
        <v>141</v>
      </c>
      <c r="D2" s="85" t="s">
        <v>142</v>
      </c>
      <c r="E2" s="86" t="s">
        <v>143</v>
      </c>
      <c r="F2" s="86" t="s">
        <v>388</v>
      </c>
      <c r="G2" s="86" t="s">
        <v>144</v>
      </c>
      <c r="H2" s="86" t="s">
        <v>145</v>
      </c>
      <c r="I2" s="87" t="s">
        <v>146</v>
      </c>
    </row>
    <row r="3" spans="1:9" x14ac:dyDescent="0.25">
      <c r="A3" s="88" t="s">
        <v>153</v>
      </c>
      <c r="B3" t="s">
        <v>387</v>
      </c>
      <c r="C3" s="89" t="s">
        <v>402</v>
      </c>
      <c r="D3" s="90" t="s">
        <v>147</v>
      </c>
      <c r="E3" s="92" t="s">
        <v>150</v>
      </c>
      <c r="F3" s="217">
        <v>1</v>
      </c>
      <c r="G3" s="92" t="s">
        <v>151</v>
      </c>
      <c r="H3" s="92" t="s">
        <v>152</v>
      </c>
      <c r="I3" s="91" t="s">
        <v>403</v>
      </c>
    </row>
    <row r="4" spans="1:9" x14ac:dyDescent="0.25">
      <c r="A4" s="93" t="s">
        <v>154</v>
      </c>
      <c r="B4" s="94" t="s">
        <v>155</v>
      </c>
      <c r="C4" s="89" t="s">
        <v>149</v>
      </c>
      <c r="D4" s="94" t="s">
        <v>147</v>
      </c>
      <c r="E4" s="92" t="s">
        <v>148</v>
      </c>
      <c r="F4" s="219">
        <v>3</v>
      </c>
      <c r="G4" s="92" t="s">
        <v>399</v>
      </c>
      <c r="H4" s="92" t="s">
        <v>152</v>
      </c>
      <c r="I4" s="91"/>
    </row>
    <row r="5" spans="1:9" x14ac:dyDescent="0.25">
      <c r="A5" s="93" t="s">
        <v>156</v>
      </c>
      <c r="B5" s="94" t="s">
        <v>157</v>
      </c>
      <c r="C5" s="94" t="s">
        <v>158</v>
      </c>
      <c r="D5" s="94" t="s">
        <v>159</v>
      </c>
      <c r="E5" s="92" t="s">
        <v>150</v>
      </c>
      <c r="F5" s="217">
        <v>1</v>
      </c>
      <c r="G5" s="92" t="s">
        <v>151</v>
      </c>
      <c r="H5" s="92" t="s">
        <v>152</v>
      </c>
      <c r="I5" s="91"/>
    </row>
    <row r="6" spans="1:9" x14ac:dyDescent="0.25">
      <c r="A6" s="93" t="s">
        <v>160</v>
      </c>
      <c r="B6" s="94" t="s">
        <v>161</v>
      </c>
      <c r="C6" s="94" t="s">
        <v>158</v>
      </c>
      <c r="D6" s="94" t="s">
        <v>159</v>
      </c>
      <c r="E6" s="92" t="s">
        <v>148</v>
      </c>
      <c r="F6" s="219">
        <v>3</v>
      </c>
      <c r="G6" s="92" t="s">
        <v>162</v>
      </c>
      <c r="H6" s="92" t="s">
        <v>152</v>
      </c>
      <c r="I6" s="91"/>
    </row>
    <row r="7" spans="1:9" x14ac:dyDescent="0.25">
      <c r="A7" s="93" t="s">
        <v>163</v>
      </c>
      <c r="B7" s="94" t="s">
        <v>164</v>
      </c>
      <c r="C7" s="94" t="s">
        <v>158</v>
      </c>
      <c r="D7" s="94" t="s">
        <v>159</v>
      </c>
      <c r="E7" s="92" t="s">
        <v>150</v>
      </c>
      <c r="F7" s="217">
        <v>1</v>
      </c>
      <c r="G7" s="92" t="s">
        <v>151</v>
      </c>
      <c r="H7" s="92" t="s">
        <v>152</v>
      </c>
      <c r="I7" s="91"/>
    </row>
    <row r="8" spans="1:9" x14ac:dyDescent="0.25">
      <c r="A8" s="93" t="s">
        <v>165</v>
      </c>
      <c r="B8" s="94" t="s">
        <v>166</v>
      </c>
      <c r="C8" s="94" t="s">
        <v>158</v>
      </c>
      <c r="D8" s="94" t="s">
        <v>159</v>
      </c>
      <c r="E8" s="92" t="s">
        <v>148</v>
      </c>
      <c r="F8" s="219">
        <v>3</v>
      </c>
      <c r="G8" s="92" t="s">
        <v>162</v>
      </c>
      <c r="H8" s="92" t="s">
        <v>152</v>
      </c>
      <c r="I8" s="91"/>
    </row>
    <row r="9" spans="1:9" x14ac:dyDescent="0.25">
      <c r="A9" s="93" t="s">
        <v>167</v>
      </c>
      <c r="B9" s="94" t="s">
        <v>168</v>
      </c>
      <c r="C9" s="94" t="s">
        <v>158</v>
      </c>
      <c r="D9" s="94" t="s">
        <v>159</v>
      </c>
      <c r="E9" s="92" t="s">
        <v>150</v>
      </c>
      <c r="F9" s="218">
        <v>2</v>
      </c>
      <c r="G9" s="92" t="s">
        <v>151</v>
      </c>
      <c r="H9" s="92" t="s">
        <v>152</v>
      </c>
      <c r="I9" s="91"/>
    </row>
    <row r="10" spans="1:9" x14ac:dyDescent="0.25">
      <c r="A10" s="93" t="s">
        <v>169</v>
      </c>
      <c r="B10" s="94" t="s">
        <v>170</v>
      </c>
      <c r="C10" s="94" t="s">
        <v>158</v>
      </c>
      <c r="D10" s="94" t="s">
        <v>171</v>
      </c>
      <c r="E10" s="92" t="s">
        <v>150</v>
      </c>
      <c r="F10" s="218">
        <v>2</v>
      </c>
      <c r="G10" s="92" t="s">
        <v>151</v>
      </c>
      <c r="H10" s="92" t="s">
        <v>152</v>
      </c>
      <c r="I10" s="91"/>
    </row>
    <row r="11" spans="1:9" x14ac:dyDescent="0.25">
      <c r="A11" s="93" t="s">
        <v>172</v>
      </c>
      <c r="B11" s="94" t="s">
        <v>173</v>
      </c>
      <c r="C11" s="94" t="s">
        <v>158</v>
      </c>
      <c r="D11" s="94" t="s">
        <v>174</v>
      </c>
      <c r="E11" s="92" t="s">
        <v>150</v>
      </c>
      <c r="F11" s="217">
        <v>1</v>
      </c>
      <c r="G11" s="92" t="s">
        <v>151</v>
      </c>
      <c r="H11" s="92" t="s">
        <v>152</v>
      </c>
      <c r="I11" s="91"/>
    </row>
    <row r="12" spans="1:9" x14ac:dyDescent="0.25">
      <c r="A12" s="88" t="s">
        <v>175</v>
      </c>
      <c r="B12" s="94" t="s">
        <v>176</v>
      </c>
      <c r="C12" s="94" t="s">
        <v>158</v>
      </c>
      <c r="D12" s="94" t="s">
        <v>174</v>
      </c>
      <c r="E12" s="92" t="s">
        <v>148</v>
      </c>
      <c r="F12" s="219">
        <v>3</v>
      </c>
      <c r="G12" s="92" t="s">
        <v>162</v>
      </c>
      <c r="H12" s="92" t="s">
        <v>152</v>
      </c>
      <c r="I12" s="91"/>
    </row>
    <row r="13" spans="1:9" x14ac:dyDescent="0.25">
      <c r="A13" s="93" t="s">
        <v>177</v>
      </c>
      <c r="B13" s="94" t="s">
        <v>178</v>
      </c>
      <c r="C13" s="94" t="s">
        <v>158</v>
      </c>
      <c r="D13" s="94" t="s">
        <v>174</v>
      </c>
      <c r="E13" s="92" t="s">
        <v>150</v>
      </c>
      <c r="F13" s="218">
        <v>2</v>
      </c>
      <c r="G13" s="92" t="s">
        <v>151</v>
      </c>
      <c r="H13" s="92" t="s">
        <v>152</v>
      </c>
      <c r="I13" s="91" t="s">
        <v>401</v>
      </c>
    </row>
    <row r="14" spans="1:9" x14ac:dyDescent="0.25">
      <c r="A14" s="88" t="s">
        <v>179</v>
      </c>
      <c r="B14" s="94" t="s">
        <v>180</v>
      </c>
      <c r="C14" s="94" t="s">
        <v>158</v>
      </c>
      <c r="D14" s="94" t="s">
        <v>174</v>
      </c>
      <c r="E14" s="92" t="s">
        <v>148</v>
      </c>
      <c r="F14" s="219">
        <v>3</v>
      </c>
      <c r="G14" s="92" t="s">
        <v>162</v>
      </c>
      <c r="H14" s="92" t="s">
        <v>152</v>
      </c>
      <c r="I14" s="91"/>
    </row>
    <row r="15" spans="1:9" x14ac:dyDescent="0.25">
      <c r="A15" s="93" t="s">
        <v>181</v>
      </c>
      <c r="B15" s="94" t="s">
        <v>182</v>
      </c>
      <c r="C15" s="94" t="s">
        <v>158</v>
      </c>
      <c r="D15" s="94" t="s">
        <v>183</v>
      </c>
      <c r="E15" s="92" t="s">
        <v>150</v>
      </c>
      <c r="F15" s="217">
        <v>1</v>
      </c>
      <c r="G15" s="92" t="s">
        <v>151</v>
      </c>
      <c r="H15" s="92" t="s">
        <v>152</v>
      </c>
      <c r="I15" s="91"/>
    </row>
    <row r="16" spans="1:9" x14ac:dyDescent="0.25">
      <c r="A16" s="88" t="s">
        <v>184</v>
      </c>
      <c r="B16" s="94" t="s">
        <v>185</v>
      </c>
      <c r="C16" s="94" t="s">
        <v>158</v>
      </c>
      <c r="D16" s="94" t="s">
        <v>183</v>
      </c>
      <c r="E16" s="92" t="s">
        <v>148</v>
      </c>
      <c r="F16" s="219">
        <v>3</v>
      </c>
      <c r="G16" s="92" t="s">
        <v>162</v>
      </c>
      <c r="H16" s="92" t="s">
        <v>152</v>
      </c>
      <c r="I16" s="91"/>
    </row>
    <row r="17" spans="1:9" x14ac:dyDescent="0.25">
      <c r="A17" s="93" t="s">
        <v>186</v>
      </c>
      <c r="B17" s="94" t="s">
        <v>187</v>
      </c>
      <c r="C17" s="94" t="s">
        <v>149</v>
      </c>
      <c r="D17" s="94" t="s">
        <v>188</v>
      </c>
      <c r="E17" s="92" t="s">
        <v>150</v>
      </c>
      <c r="F17" s="217">
        <v>1</v>
      </c>
      <c r="G17" s="92" t="s">
        <v>151</v>
      </c>
      <c r="H17" s="92" t="s">
        <v>152</v>
      </c>
      <c r="I17" s="91"/>
    </row>
    <row r="18" spans="1:9" x14ac:dyDescent="0.25">
      <c r="A18" s="93" t="s">
        <v>189</v>
      </c>
      <c r="B18" s="94" t="s">
        <v>190</v>
      </c>
      <c r="C18" s="94" t="s">
        <v>158</v>
      </c>
      <c r="D18" s="94" t="s">
        <v>191</v>
      </c>
      <c r="E18" s="92" t="s">
        <v>150</v>
      </c>
      <c r="F18" s="218">
        <v>2</v>
      </c>
      <c r="G18" s="92" t="s">
        <v>192</v>
      </c>
      <c r="H18" s="92" t="s">
        <v>152</v>
      </c>
      <c r="I18" s="91"/>
    </row>
    <row r="19" spans="1:9" x14ac:dyDescent="0.25">
      <c r="A19" s="93" t="s">
        <v>193</v>
      </c>
      <c r="B19" s="94" t="s">
        <v>194</v>
      </c>
      <c r="C19" s="94" t="s">
        <v>158</v>
      </c>
      <c r="D19" s="94" t="s">
        <v>191</v>
      </c>
      <c r="E19" s="92" t="s">
        <v>148</v>
      </c>
      <c r="F19" s="219">
        <v>3</v>
      </c>
      <c r="G19" s="92" t="s">
        <v>162</v>
      </c>
      <c r="H19" s="92" t="s">
        <v>152</v>
      </c>
      <c r="I19" s="91"/>
    </row>
    <row r="20" spans="1:9" x14ac:dyDescent="0.25">
      <c r="A20" s="88" t="s">
        <v>195</v>
      </c>
      <c r="B20" s="94" t="s">
        <v>196</v>
      </c>
      <c r="C20" s="94" t="s">
        <v>149</v>
      </c>
      <c r="D20" s="94" t="s">
        <v>197</v>
      </c>
      <c r="E20" s="92" t="s">
        <v>148</v>
      </c>
      <c r="F20" s="219">
        <v>3</v>
      </c>
      <c r="G20" s="92" t="s">
        <v>162</v>
      </c>
      <c r="H20" s="92" t="s">
        <v>152</v>
      </c>
      <c r="I20" s="91"/>
    </row>
    <row r="21" spans="1:9" x14ac:dyDescent="0.25">
      <c r="A21" s="88" t="s">
        <v>198</v>
      </c>
      <c r="B21" s="94" t="s">
        <v>199</v>
      </c>
      <c r="C21" s="94" t="s">
        <v>149</v>
      </c>
      <c r="D21" s="94" t="s">
        <v>197</v>
      </c>
      <c r="E21" s="92" t="s">
        <v>148</v>
      </c>
      <c r="F21" s="219">
        <v>3</v>
      </c>
      <c r="G21" s="92" t="s">
        <v>162</v>
      </c>
      <c r="H21" s="92" t="s">
        <v>152</v>
      </c>
      <c r="I21" s="91"/>
    </row>
    <row r="22" spans="1:9" x14ac:dyDescent="0.25">
      <c r="A22" s="88" t="s">
        <v>200</v>
      </c>
      <c r="B22" s="94" t="s">
        <v>201</v>
      </c>
      <c r="C22" s="94" t="s">
        <v>149</v>
      </c>
      <c r="D22" s="94" t="s">
        <v>197</v>
      </c>
      <c r="E22" s="92" t="s">
        <v>148</v>
      </c>
      <c r="F22" s="219">
        <v>3</v>
      </c>
      <c r="G22" s="92" t="s">
        <v>162</v>
      </c>
      <c r="H22" s="92" t="s">
        <v>152</v>
      </c>
      <c r="I22" s="91"/>
    </row>
    <row r="23" spans="1:9" x14ac:dyDescent="0.25">
      <c r="A23" s="93" t="s">
        <v>202</v>
      </c>
      <c r="B23" s="94" t="s">
        <v>203</v>
      </c>
      <c r="C23" s="94" t="s">
        <v>158</v>
      </c>
      <c r="D23" s="94" t="s">
        <v>204</v>
      </c>
      <c r="E23" s="92" t="s">
        <v>148</v>
      </c>
      <c r="F23" s="218">
        <v>2</v>
      </c>
      <c r="G23" s="92" t="s">
        <v>151</v>
      </c>
      <c r="H23" s="92" t="s">
        <v>152</v>
      </c>
      <c r="I23" s="91" t="s">
        <v>205</v>
      </c>
    </row>
    <row r="24" spans="1:9" x14ac:dyDescent="0.25">
      <c r="A24" s="93" t="s">
        <v>206</v>
      </c>
      <c r="B24" s="94" t="s">
        <v>207</v>
      </c>
      <c r="C24" s="94" t="s">
        <v>158</v>
      </c>
      <c r="D24" s="94" t="s">
        <v>204</v>
      </c>
      <c r="E24" s="92" t="s">
        <v>148</v>
      </c>
      <c r="F24" s="218">
        <v>2</v>
      </c>
      <c r="G24" s="92" t="s">
        <v>151</v>
      </c>
      <c r="H24" s="92" t="s">
        <v>152</v>
      </c>
      <c r="I24" s="91" t="s">
        <v>205</v>
      </c>
    </row>
    <row r="25" spans="1:9" x14ac:dyDescent="0.25">
      <c r="A25" s="93" t="s">
        <v>208</v>
      </c>
      <c r="B25" s="94" t="s">
        <v>209</v>
      </c>
      <c r="C25" s="94" t="s">
        <v>149</v>
      </c>
      <c r="D25" s="94" t="s">
        <v>126</v>
      </c>
      <c r="E25" s="92" t="s">
        <v>148</v>
      </c>
      <c r="F25" s="219">
        <v>3</v>
      </c>
      <c r="G25" s="92" t="s">
        <v>162</v>
      </c>
      <c r="H25" s="92" t="s">
        <v>152</v>
      </c>
      <c r="I25" s="91"/>
    </row>
    <row r="26" spans="1:9" x14ac:dyDescent="0.25">
      <c r="A26" s="93" t="s">
        <v>210</v>
      </c>
      <c r="B26" s="94" t="s">
        <v>211</v>
      </c>
      <c r="C26" s="94" t="s">
        <v>158</v>
      </c>
      <c r="D26" s="94" t="s">
        <v>212</v>
      </c>
      <c r="E26" s="92" t="s">
        <v>148</v>
      </c>
      <c r="F26" s="219">
        <v>3</v>
      </c>
      <c r="G26" s="92" t="s">
        <v>151</v>
      </c>
      <c r="H26" s="92" t="s">
        <v>152</v>
      </c>
      <c r="I26" s="91" t="s">
        <v>205</v>
      </c>
    </row>
    <row r="27" spans="1:9" x14ac:dyDescent="0.25">
      <c r="A27" s="93" t="s">
        <v>213</v>
      </c>
      <c r="B27" s="94" t="s">
        <v>214</v>
      </c>
      <c r="C27" s="94" t="s">
        <v>158</v>
      </c>
      <c r="D27" s="94" t="s">
        <v>212</v>
      </c>
      <c r="E27" s="92" t="s">
        <v>150</v>
      </c>
      <c r="F27" s="217">
        <v>1</v>
      </c>
      <c r="G27" s="92" t="s">
        <v>151</v>
      </c>
      <c r="H27" s="92" t="s">
        <v>152</v>
      </c>
      <c r="I27" s="91"/>
    </row>
    <row r="28" spans="1:9" x14ac:dyDescent="0.25">
      <c r="A28" s="93" t="s">
        <v>215</v>
      </c>
      <c r="B28" s="94" t="s">
        <v>216</v>
      </c>
      <c r="C28" s="94" t="s">
        <v>158</v>
      </c>
      <c r="D28" s="94" t="s">
        <v>217</v>
      </c>
      <c r="E28" s="92" t="s">
        <v>148</v>
      </c>
      <c r="F28" s="219">
        <v>3</v>
      </c>
      <c r="G28" s="92" t="s">
        <v>162</v>
      </c>
      <c r="H28" s="92" t="s">
        <v>152</v>
      </c>
      <c r="I28" s="91"/>
    </row>
    <row r="29" spans="1:9" x14ac:dyDescent="0.25">
      <c r="A29" s="93" t="s">
        <v>218</v>
      </c>
      <c r="B29" s="94" t="s">
        <v>219</v>
      </c>
      <c r="C29" s="94" t="s">
        <v>158</v>
      </c>
      <c r="D29" s="94" t="s">
        <v>217</v>
      </c>
      <c r="E29" s="92" t="s">
        <v>150</v>
      </c>
      <c r="F29" s="217">
        <v>1</v>
      </c>
      <c r="G29" s="92" t="s">
        <v>151</v>
      </c>
      <c r="H29" s="92" t="s">
        <v>152</v>
      </c>
      <c r="I29" s="91"/>
    </row>
    <row r="30" spans="1:9" ht="26.25" x14ac:dyDescent="0.25">
      <c r="A30" s="93" t="s">
        <v>220</v>
      </c>
      <c r="B30" s="94" t="s">
        <v>221</v>
      </c>
      <c r="C30" s="94" t="s">
        <v>158</v>
      </c>
      <c r="D30" s="94" t="s">
        <v>222</v>
      </c>
      <c r="E30" s="92" t="s">
        <v>148</v>
      </c>
      <c r="F30" s="219">
        <v>3</v>
      </c>
      <c r="G30" s="92" t="s">
        <v>162</v>
      </c>
      <c r="H30" s="92" t="s">
        <v>152</v>
      </c>
      <c r="I30" s="91"/>
    </row>
    <row r="31" spans="1:9" x14ac:dyDescent="0.25">
      <c r="A31" s="93" t="s">
        <v>223</v>
      </c>
      <c r="B31" s="94" t="s">
        <v>224</v>
      </c>
      <c r="C31" s="94" t="s">
        <v>158</v>
      </c>
      <c r="D31" s="94" t="s">
        <v>222</v>
      </c>
      <c r="E31" s="92" t="s">
        <v>150</v>
      </c>
      <c r="F31" s="218">
        <v>2</v>
      </c>
      <c r="G31" s="92" t="s">
        <v>151</v>
      </c>
      <c r="H31" s="92" t="s">
        <v>152</v>
      </c>
      <c r="I31" s="91" t="s">
        <v>400</v>
      </c>
    </row>
    <row r="32" spans="1:9" x14ac:dyDescent="0.25">
      <c r="A32" s="93" t="s">
        <v>225</v>
      </c>
      <c r="B32" s="94" t="s">
        <v>226</v>
      </c>
      <c r="C32" s="94" t="s">
        <v>149</v>
      </c>
      <c r="D32" s="94" t="s">
        <v>147</v>
      </c>
      <c r="E32" s="92" t="s">
        <v>148</v>
      </c>
      <c r="F32" s="219">
        <v>3</v>
      </c>
      <c r="G32" s="92" t="s">
        <v>162</v>
      </c>
      <c r="H32" s="92" t="s">
        <v>152</v>
      </c>
      <c r="I32" s="91"/>
    </row>
    <row r="33" spans="1:9" x14ac:dyDescent="0.25">
      <c r="A33" s="93" t="s">
        <v>227</v>
      </c>
      <c r="B33" s="94" t="s">
        <v>228</v>
      </c>
      <c r="C33" s="94" t="s">
        <v>158</v>
      </c>
      <c r="D33" s="94" t="s">
        <v>126</v>
      </c>
      <c r="E33" s="92" t="s">
        <v>148</v>
      </c>
      <c r="F33" s="219">
        <v>3</v>
      </c>
      <c r="G33" s="92" t="s">
        <v>162</v>
      </c>
      <c r="H33" s="92" t="s">
        <v>152</v>
      </c>
      <c r="I33" s="91"/>
    </row>
    <row r="34" spans="1:9" x14ac:dyDescent="0.25">
      <c r="A34" s="88" t="s">
        <v>229</v>
      </c>
      <c r="B34" s="94" t="s">
        <v>230</v>
      </c>
      <c r="C34" s="94" t="s">
        <v>158</v>
      </c>
      <c r="D34" s="94" t="s">
        <v>231</v>
      </c>
      <c r="E34" s="92" t="s">
        <v>150</v>
      </c>
      <c r="F34" s="218">
        <v>2</v>
      </c>
      <c r="G34" s="92" t="s">
        <v>232</v>
      </c>
      <c r="H34" s="92" t="s">
        <v>152</v>
      </c>
      <c r="I34" s="91" t="s">
        <v>233</v>
      </c>
    </row>
    <row r="35" spans="1:9" x14ac:dyDescent="0.25">
      <c r="A35" s="93" t="s">
        <v>392</v>
      </c>
      <c r="B35" s="94" t="s">
        <v>234</v>
      </c>
      <c r="C35" s="94" t="s">
        <v>235</v>
      </c>
      <c r="D35" s="94" t="s">
        <v>147</v>
      </c>
      <c r="E35" s="92" t="s">
        <v>148</v>
      </c>
      <c r="F35" s="219">
        <v>3</v>
      </c>
      <c r="G35" s="92" t="s">
        <v>151</v>
      </c>
      <c r="H35" s="92" t="s">
        <v>152</v>
      </c>
      <c r="I35" s="91" t="s">
        <v>236</v>
      </c>
    </row>
    <row r="36" spans="1:9" x14ac:dyDescent="0.25">
      <c r="A36" s="93" t="s">
        <v>237</v>
      </c>
      <c r="B36" s="94" t="s">
        <v>238</v>
      </c>
      <c r="C36" s="94" t="s">
        <v>158</v>
      </c>
      <c r="D36" s="94" t="s">
        <v>171</v>
      </c>
      <c r="E36" s="92" t="s">
        <v>148</v>
      </c>
      <c r="F36" s="219">
        <v>3</v>
      </c>
      <c r="G36" s="92" t="s">
        <v>151</v>
      </c>
      <c r="H36" s="92" t="s">
        <v>152</v>
      </c>
      <c r="I36" s="91" t="s">
        <v>239</v>
      </c>
    </row>
    <row r="37" spans="1:9" x14ac:dyDescent="0.25">
      <c r="A37" s="88" t="s">
        <v>240</v>
      </c>
      <c r="B37" s="94" t="s">
        <v>241</v>
      </c>
      <c r="C37" s="94" t="s">
        <v>158</v>
      </c>
      <c r="D37" s="94" t="s">
        <v>191</v>
      </c>
      <c r="E37" s="92" t="s">
        <v>148</v>
      </c>
      <c r="F37" s="219">
        <v>3</v>
      </c>
      <c r="G37" s="92" t="s">
        <v>162</v>
      </c>
      <c r="H37" s="92" t="s">
        <v>152</v>
      </c>
      <c r="I37" s="91"/>
    </row>
    <row r="38" spans="1:9" x14ac:dyDescent="0.25">
      <c r="A38" s="88" t="s">
        <v>242</v>
      </c>
      <c r="B38" s="94" t="s">
        <v>243</v>
      </c>
      <c r="C38" s="94" t="s">
        <v>158</v>
      </c>
      <c r="D38" s="94" t="s">
        <v>174</v>
      </c>
      <c r="E38" s="92" t="s">
        <v>148</v>
      </c>
      <c r="F38" s="219">
        <v>3</v>
      </c>
      <c r="G38" s="92" t="s">
        <v>162</v>
      </c>
      <c r="H38" s="92" t="s">
        <v>152</v>
      </c>
      <c r="I38" s="91"/>
    </row>
    <row r="39" spans="1:9" x14ac:dyDescent="0.25">
      <c r="A39" s="88" t="s">
        <v>244</v>
      </c>
      <c r="B39" s="94" t="s">
        <v>245</v>
      </c>
      <c r="C39" s="94" t="s">
        <v>158</v>
      </c>
      <c r="D39" s="94" t="s">
        <v>183</v>
      </c>
      <c r="E39" s="92" t="s">
        <v>148</v>
      </c>
      <c r="F39" s="219">
        <v>3</v>
      </c>
      <c r="G39" s="92" t="s">
        <v>162</v>
      </c>
      <c r="H39" s="92" t="s">
        <v>152</v>
      </c>
      <c r="I39" s="91"/>
    </row>
    <row r="40" spans="1:9" x14ac:dyDescent="0.25">
      <c r="A40" s="88" t="s">
        <v>394</v>
      </c>
      <c r="B40" s="94" t="s">
        <v>395</v>
      </c>
      <c r="C40" s="94" t="s">
        <v>158</v>
      </c>
      <c r="D40" s="94" t="s">
        <v>191</v>
      </c>
      <c r="E40" s="92" t="s">
        <v>148</v>
      </c>
      <c r="F40" s="218">
        <v>2</v>
      </c>
      <c r="G40" s="92" t="s">
        <v>151</v>
      </c>
      <c r="H40" s="92" t="s">
        <v>152</v>
      </c>
      <c r="I40" s="91" t="s">
        <v>396</v>
      </c>
    </row>
    <row r="41" spans="1:9" x14ac:dyDescent="0.25">
      <c r="A41" s="88" t="s">
        <v>389</v>
      </c>
      <c r="B41" s="94" t="s">
        <v>390</v>
      </c>
      <c r="C41" s="94" t="s">
        <v>158</v>
      </c>
      <c r="D41" s="94" t="s">
        <v>391</v>
      </c>
      <c r="E41" s="92" t="s">
        <v>148</v>
      </c>
      <c r="F41" s="218">
        <v>2</v>
      </c>
      <c r="G41" s="92" t="s">
        <v>162</v>
      </c>
      <c r="H41" s="92" t="s">
        <v>152</v>
      </c>
      <c r="I41" s="91"/>
    </row>
    <row r="42" spans="1:9" ht="16.5" thickBot="1" x14ac:dyDescent="0.3">
      <c r="A42" s="95" t="s">
        <v>246</v>
      </c>
      <c r="B42" s="96" t="s">
        <v>247</v>
      </c>
      <c r="C42" s="96" t="s">
        <v>158</v>
      </c>
      <c r="D42" s="96" t="s">
        <v>248</v>
      </c>
      <c r="E42" s="97" t="s">
        <v>148</v>
      </c>
      <c r="F42" s="220">
        <v>2</v>
      </c>
      <c r="G42" s="97" t="s">
        <v>162</v>
      </c>
      <c r="H42" s="96" t="s">
        <v>152</v>
      </c>
      <c r="I42" s="98"/>
    </row>
    <row r="45" spans="1:9" x14ac:dyDescent="0.25">
      <c r="A45" s="221">
        <v>1</v>
      </c>
      <c r="B45" s="47" t="s">
        <v>393</v>
      </c>
    </row>
    <row r="46" spans="1:9" x14ac:dyDescent="0.25">
      <c r="A46" s="222">
        <v>2</v>
      </c>
      <c r="B46" s="47" t="s">
        <v>397</v>
      </c>
    </row>
    <row r="47" spans="1:9" x14ac:dyDescent="0.25">
      <c r="A47" s="223">
        <v>3</v>
      </c>
      <c r="B47" s="47" t="s">
        <v>398</v>
      </c>
    </row>
  </sheetData>
  <mergeCells count="1">
    <mergeCell ref="A1:C1"/>
  </mergeCells>
  <pageMargins left="0.70866141732283505" right="0.70866141732283505" top="0.74803149606299202" bottom="0.74803149606299202" header="0.31496062992126" footer="0.31496062992126"/>
  <pageSetup scale="63" orientation="landscape" r:id="rId1"/>
  <headerFooter>
    <oddHeader>&amp;C&amp;A</oddHeader>
    <oddFooter>&amp;C&amp;F
eDriling AS</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
  <sheetViews>
    <sheetView tabSelected="1" workbookViewId="0">
      <selection activeCell="D8" sqref="D8"/>
    </sheetView>
  </sheetViews>
  <sheetFormatPr defaultRowHeight="15" x14ac:dyDescent="0.25"/>
  <cols>
    <col min="1" max="1" width="25.5703125" bestFit="1" customWidth="1"/>
    <col min="2" max="2" width="15" bestFit="1" customWidth="1"/>
    <col min="3" max="3" width="14" customWidth="1"/>
    <col min="6" max="6" width="13.85546875" bestFit="1" customWidth="1"/>
  </cols>
  <sheetData>
    <row r="1" spans="1:6" x14ac:dyDescent="0.25">
      <c r="A1" s="180" t="s">
        <v>313</v>
      </c>
      <c r="B1" s="182" t="s">
        <v>314</v>
      </c>
      <c r="C1" s="180" t="s">
        <v>315</v>
      </c>
      <c r="F1" s="195" t="s">
        <v>376</v>
      </c>
    </row>
    <row r="2" spans="1:6" x14ac:dyDescent="0.25">
      <c r="A2" s="224"/>
      <c r="B2" s="225"/>
      <c r="C2" s="181"/>
      <c r="F2" s="190" t="s">
        <v>143</v>
      </c>
    </row>
    <row r="3" spans="1:6" ht="15.75" x14ac:dyDescent="0.25">
      <c r="A3" s="55" t="s">
        <v>406</v>
      </c>
      <c r="B3" s="55" t="s">
        <v>407</v>
      </c>
      <c r="C3" s="55" t="s">
        <v>408</v>
      </c>
      <c r="F3" s="183" t="s">
        <v>148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G241"/>
  <sheetViews>
    <sheetView showGridLines="0" zoomScale="85" zoomScaleNormal="85" workbookViewId="0">
      <selection activeCell="L12" sqref="L12"/>
    </sheetView>
  </sheetViews>
  <sheetFormatPr defaultColWidth="12.5703125" defaultRowHeight="15.75" x14ac:dyDescent="0.25"/>
  <cols>
    <col min="1" max="1" width="17" style="47" bestFit="1" customWidth="1"/>
    <col min="2" max="2" width="17.42578125" style="51" bestFit="1" customWidth="1"/>
    <col min="3" max="3" width="11.42578125" style="51" bestFit="1" customWidth="1"/>
    <col min="4" max="4" width="12.28515625" style="51" customWidth="1"/>
    <col min="5" max="5" width="9.85546875" style="51" customWidth="1"/>
    <col min="6" max="7" width="12.5703125" style="51"/>
    <col min="8" max="16384" width="12.5703125" style="47"/>
  </cols>
  <sheetData>
    <row r="1" spans="2:7" x14ac:dyDescent="0.25">
      <c r="B1" s="191" t="s">
        <v>78</v>
      </c>
      <c r="C1" s="191" t="s">
        <v>79</v>
      </c>
      <c r="D1" s="191" t="s">
        <v>80</v>
      </c>
      <c r="E1" s="49" t="s">
        <v>81</v>
      </c>
      <c r="F1" s="49" t="s">
        <v>82</v>
      </c>
      <c r="G1" s="49" t="s">
        <v>83</v>
      </c>
    </row>
    <row r="2" spans="2:7" x14ac:dyDescent="0.25">
      <c r="B2" s="191" t="s">
        <v>84</v>
      </c>
      <c r="C2" s="191" t="s">
        <v>361</v>
      </c>
      <c r="D2" s="191" t="s">
        <v>361</v>
      </c>
      <c r="E2" s="49" t="s">
        <v>84</v>
      </c>
      <c r="F2" s="49" t="s">
        <v>84</v>
      </c>
      <c r="G2" s="49" t="s">
        <v>84</v>
      </c>
    </row>
    <row r="3" spans="2:7" x14ac:dyDescent="0.25">
      <c r="B3" s="50">
        <v>148</v>
      </c>
      <c r="C3" s="50">
        <v>0.25</v>
      </c>
      <c r="D3" s="50">
        <v>157.03</v>
      </c>
      <c r="E3" s="50">
        <v>147.99953038192487</v>
      </c>
      <c r="F3" s="50">
        <v>-0.29728359440322405</v>
      </c>
      <c r="G3" s="50">
        <v>0.12600573641242774</v>
      </c>
    </row>
    <row r="4" spans="2:7" x14ac:dyDescent="0.25">
      <c r="B4" s="50">
        <v>242</v>
      </c>
      <c r="C4" s="50">
        <v>0.35</v>
      </c>
      <c r="D4" s="50">
        <v>135.22</v>
      </c>
      <c r="E4" s="50">
        <v>241.99825981179009</v>
      </c>
      <c r="F4" s="50">
        <v>-0.68989059880460424</v>
      </c>
      <c r="G4" s="50">
        <v>0.40826923455667563</v>
      </c>
    </row>
    <row r="5" spans="2:7" x14ac:dyDescent="0.25">
      <c r="B5" s="50">
        <v>336</v>
      </c>
      <c r="C5" s="50">
        <v>0.35</v>
      </c>
      <c r="D5" s="50">
        <v>120.42</v>
      </c>
      <c r="E5" s="50">
        <v>335.99652537728696</v>
      </c>
      <c r="F5" s="50">
        <v>-1.0390536866704845</v>
      </c>
      <c r="G5" s="50">
        <v>0.85808327197944134</v>
      </c>
    </row>
    <row r="6" spans="2:7" x14ac:dyDescent="0.25">
      <c r="B6" s="50">
        <v>431</v>
      </c>
      <c r="C6" s="50">
        <v>0.59</v>
      </c>
      <c r="D6" s="50">
        <v>133.61000000000001</v>
      </c>
      <c r="E6" s="50">
        <v>430.993285943969</v>
      </c>
      <c r="F6" s="50">
        <v>-1.5233406661618569</v>
      </c>
      <c r="G6" s="50">
        <v>1.4624472926167318</v>
      </c>
    </row>
    <row r="7" spans="2:7" x14ac:dyDescent="0.25">
      <c r="B7" s="50">
        <v>525</v>
      </c>
      <c r="C7" s="50">
        <v>0.71</v>
      </c>
      <c r="D7" s="50">
        <v>128.5</v>
      </c>
      <c r="E7" s="50">
        <v>524.98722783375331</v>
      </c>
      <c r="F7" s="50">
        <v>-2.2197116127719534</v>
      </c>
      <c r="G7" s="50">
        <v>2.2686598961399551</v>
      </c>
    </row>
    <row r="8" spans="2:7" x14ac:dyDescent="0.25">
      <c r="B8" s="50">
        <v>620</v>
      </c>
      <c r="C8" s="50">
        <v>0.95</v>
      </c>
      <c r="D8" s="50">
        <v>127.55</v>
      </c>
      <c r="E8" s="50">
        <v>619.97719109001571</v>
      </c>
      <c r="F8" s="50">
        <v>-3.0660945531394463</v>
      </c>
      <c r="G8" s="50">
        <v>3.3536843176336681</v>
      </c>
    </row>
    <row r="9" spans="2:7" x14ac:dyDescent="0.25">
      <c r="B9" s="50">
        <v>714</v>
      </c>
      <c r="C9" s="50">
        <v>0.28000000000000003</v>
      </c>
      <c r="D9" s="50">
        <v>131.97</v>
      </c>
      <c r="E9" s="50">
        <v>713.97124431870964</v>
      </c>
      <c r="F9" s="50">
        <v>-3.6946202001582957</v>
      </c>
      <c r="G9" s="50">
        <v>4.142271967412162</v>
      </c>
    </row>
    <row r="10" spans="2:7" x14ac:dyDescent="0.25">
      <c r="B10" s="50">
        <v>809</v>
      </c>
      <c r="C10" s="50">
        <v>0.37</v>
      </c>
      <c r="D10" s="50">
        <v>255.89</v>
      </c>
      <c r="E10" s="50">
        <v>808.97048473657389</v>
      </c>
      <c r="F10" s="50">
        <v>-3.9246339130829102</v>
      </c>
      <c r="G10" s="50">
        <v>4.0173718499620392</v>
      </c>
    </row>
    <row r="11" spans="2:7" x14ac:dyDescent="0.25">
      <c r="B11" s="50">
        <v>903</v>
      </c>
      <c r="C11" s="50">
        <v>0.48</v>
      </c>
      <c r="D11" s="50">
        <v>246.63</v>
      </c>
      <c r="E11" s="50">
        <v>902.96789534574475</v>
      </c>
      <c r="F11" s="50">
        <v>-4.1548095832136074</v>
      </c>
      <c r="G11" s="50">
        <v>3.3615779279192788</v>
      </c>
    </row>
    <row r="12" spans="2:7" x14ac:dyDescent="0.25">
      <c r="B12" s="50">
        <v>998</v>
      </c>
      <c r="C12" s="50">
        <v>0.75</v>
      </c>
      <c r="D12" s="50">
        <v>316.29000000000002</v>
      </c>
      <c r="E12" s="50">
        <v>997.96346755726495</v>
      </c>
      <c r="F12" s="50">
        <v>-3.8632175208417001</v>
      </c>
      <c r="G12" s="50">
        <v>2.5666432147067511</v>
      </c>
    </row>
    <row r="13" spans="2:7" x14ac:dyDescent="0.25">
      <c r="B13" s="50">
        <v>1092</v>
      </c>
      <c r="C13" s="50">
        <v>0.82</v>
      </c>
      <c r="D13" s="50">
        <v>322.29000000000002</v>
      </c>
      <c r="E13" s="50">
        <v>1091.954655420509</v>
      </c>
      <c r="F13" s="50">
        <v>-2.88638762896182</v>
      </c>
      <c r="G13" s="50">
        <v>1.7301044560304617</v>
      </c>
    </row>
    <row r="14" spans="2:7" x14ac:dyDescent="0.25">
      <c r="B14" s="50">
        <v>1186</v>
      </c>
      <c r="C14" s="50">
        <v>0.87</v>
      </c>
      <c r="D14" s="50">
        <v>318.42</v>
      </c>
      <c r="E14" s="50">
        <v>1185.9444376760002</v>
      </c>
      <c r="F14" s="50">
        <v>-1.8204387443834165</v>
      </c>
      <c r="G14" s="50">
        <v>0.8450654206035122</v>
      </c>
    </row>
    <row r="15" spans="2:7" x14ac:dyDescent="0.25">
      <c r="B15" s="50">
        <v>1281</v>
      </c>
      <c r="C15" s="50">
        <v>0.89</v>
      </c>
      <c r="D15" s="50">
        <v>314.35000000000002</v>
      </c>
      <c r="E15" s="50">
        <v>1280.9332417831808</v>
      </c>
      <c r="F15" s="50">
        <v>-0.7651802157930383</v>
      </c>
      <c r="G15" s="50">
        <v>-0.1611837677232637</v>
      </c>
    </row>
    <row r="16" spans="2:7" x14ac:dyDescent="0.25">
      <c r="B16" s="50">
        <v>1375</v>
      </c>
      <c r="C16" s="50">
        <v>0.93</v>
      </c>
      <c r="D16" s="50">
        <v>329.09</v>
      </c>
      <c r="E16" s="50">
        <v>1374.9215141688096</v>
      </c>
      <c r="F16" s="50">
        <v>0.399655960423422</v>
      </c>
      <c r="G16" s="50">
        <v>-1.0750947224016487</v>
      </c>
    </row>
    <row r="17" spans="2:7" x14ac:dyDescent="0.25">
      <c r="B17" s="50">
        <v>1469</v>
      </c>
      <c r="C17" s="50">
        <v>1.01</v>
      </c>
      <c r="D17" s="50">
        <v>331.43</v>
      </c>
      <c r="E17" s="50">
        <v>1468.9080397100242</v>
      </c>
      <c r="F17" s="50">
        <v>1.7817482149262205</v>
      </c>
      <c r="G17" s="50">
        <v>-1.8631625105051786</v>
      </c>
    </row>
    <row r="18" spans="2:7" x14ac:dyDescent="0.25">
      <c r="B18" s="50">
        <v>1564</v>
      </c>
      <c r="C18" s="50">
        <v>0.85</v>
      </c>
      <c r="D18" s="50">
        <v>335.84</v>
      </c>
      <c r="E18" s="50">
        <v>1563.8955068559728</v>
      </c>
      <c r="F18" s="50">
        <v>3.16000288153093</v>
      </c>
      <c r="G18" s="50">
        <v>-2.5519802436974679</v>
      </c>
    </row>
    <row r="19" spans="2:7" x14ac:dyDescent="0.25">
      <c r="B19" s="50">
        <v>1658</v>
      </c>
      <c r="C19" s="50">
        <v>0.86</v>
      </c>
      <c r="D19" s="50">
        <v>331.26</v>
      </c>
      <c r="E19" s="50">
        <v>1657.8850519699045</v>
      </c>
      <c r="F19" s="50">
        <v>4.4146965484729792</v>
      </c>
      <c r="G19" s="50">
        <v>-3.1765469695442521</v>
      </c>
    </row>
    <row r="20" spans="2:7" x14ac:dyDescent="0.25">
      <c r="B20" s="50">
        <v>1753</v>
      </c>
      <c r="C20" s="50">
        <v>0.6</v>
      </c>
      <c r="D20" s="50">
        <v>328.57</v>
      </c>
      <c r="E20" s="50">
        <v>1752.8772626077202</v>
      </c>
      <c r="F20" s="50">
        <v>5.464240727218308</v>
      </c>
      <c r="G20" s="50">
        <v>-3.7787326996773531</v>
      </c>
    </row>
    <row r="21" spans="2:7" x14ac:dyDescent="0.25">
      <c r="B21" s="50">
        <v>1847</v>
      </c>
      <c r="C21" s="50">
        <v>0.89</v>
      </c>
      <c r="D21" s="50">
        <v>329.57</v>
      </c>
      <c r="E21" s="50">
        <v>1846.8692164745155</v>
      </c>
      <c r="F21" s="50">
        <v>6.5136816065002687</v>
      </c>
      <c r="G21" s="50">
        <v>-4.4051367622720399</v>
      </c>
    </row>
    <row r="22" spans="2:7" x14ac:dyDescent="0.25">
      <c r="B22" s="50">
        <v>1942</v>
      </c>
      <c r="C22" s="50">
        <v>0.41</v>
      </c>
      <c r="D22" s="50">
        <v>36.11</v>
      </c>
      <c r="E22" s="50">
        <v>1941.8638846804574</v>
      </c>
      <c r="F22" s="50">
        <v>7.4244720115985698</v>
      </c>
      <c r="G22" s="50">
        <v>-4.5785130019698528</v>
      </c>
    </row>
    <row r="23" spans="2:7" x14ac:dyDescent="0.25">
      <c r="B23" s="50">
        <v>2036</v>
      </c>
      <c r="C23" s="50">
        <v>0.55000000000000004</v>
      </c>
      <c r="D23" s="50">
        <v>82.28</v>
      </c>
      <c r="E23" s="50">
        <v>2035.8608935559168</v>
      </c>
      <c r="F23" s="50">
        <v>7.7567889527615694</v>
      </c>
      <c r="G23" s="50">
        <v>-3.9332317127100174</v>
      </c>
    </row>
    <row r="24" spans="2:7" x14ac:dyDescent="0.25">
      <c r="B24" s="50">
        <v>2131</v>
      </c>
      <c r="C24" s="50">
        <v>0.56999999999999995</v>
      </c>
      <c r="D24" s="50">
        <v>82.39</v>
      </c>
      <c r="E24" s="50">
        <v>2130.8563555314522</v>
      </c>
      <c r="F24" s="50">
        <v>7.8806172481636318</v>
      </c>
      <c r="G24" s="50">
        <v>-3.0130259182979446</v>
      </c>
    </row>
    <row r="25" spans="2:7" x14ac:dyDescent="0.25">
      <c r="B25" s="50">
        <v>2225</v>
      </c>
      <c r="C25" s="50">
        <v>0.63</v>
      </c>
      <c r="D25" s="50">
        <v>76.48</v>
      </c>
      <c r="E25" s="50">
        <v>2224.8512062649152</v>
      </c>
      <c r="F25" s="50">
        <v>8.0633524237439786</v>
      </c>
      <c r="G25" s="50">
        <v>-2.0471171371674997</v>
      </c>
    </row>
    <row r="26" spans="2:7" x14ac:dyDescent="0.25">
      <c r="B26" s="50">
        <v>2319</v>
      </c>
      <c r="C26" s="50">
        <v>0.51</v>
      </c>
      <c r="D26" s="50">
        <v>60.57</v>
      </c>
      <c r="E26" s="50">
        <v>2318.8465962570058</v>
      </c>
      <c r="F26" s="50">
        <v>8.3897287536637997</v>
      </c>
      <c r="G26" s="50">
        <v>-1.1802909316378412</v>
      </c>
    </row>
    <row r="27" spans="2:7" x14ac:dyDescent="0.25">
      <c r="B27" s="50">
        <v>2413</v>
      </c>
      <c r="C27" s="50">
        <v>0.62</v>
      </c>
      <c r="D27" s="50">
        <v>138.79</v>
      </c>
      <c r="E27" s="50">
        <v>2412.8432123872985</v>
      </c>
      <c r="F27" s="50">
        <v>8.2126828190053924</v>
      </c>
      <c r="G27" s="50">
        <v>-0.48085473252390265</v>
      </c>
    </row>
    <row r="28" spans="2:7" x14ac:dyDescent="0.25">
      <c r="B28" s="50">
        <v>2508</v>
      </c>
      <c r="C28" s="50">
        <v>1.0900000000000001</v>
      </c>
      <c r="D28" s="50">
        <v>149.63999999999999</v>
      </c>
      <c r="E28" s="50">
        <v>2507.8324270752109</v>
      </c>
      <c r="F28" s="50">
        <v>7.0463238377826052</v>
      </c>
      <c r="G28" s="50">
        <v>0.31447982815024167</v>
      </c>
    </row>
    <row r="29" spans="2:7" x14ac:dyDescent="0.25">
      <c r="B29" s="50">
        <v>2602</v>
      </c>
      <c r="C29" s="50">
        <v>1.1399999999999999</v>
      </c>
      <c r="D29" s="50">
        <v>153.13999999999999</v>
      </c>
      <c r="E29" s="50">
        <v>2601.8146364365361</v>
      </c>
      <c r="F29" s="50">
        <v>5.4406508892626224</v>
      </c>
      <c r="G29" s="50">
        <v>1.1888582404630141</v>
      </c>
    </row>
    <row r="30" spans="2:7" x14ac:dyDescent="0.25">
      <c r="B30" s="50">
        <v>2697</v>
      </c>
      <c r="C30" s="50">
        <v>1.23</v>
      </c>
      <c r="D30" s="50">
        <v>143.88</v>
      </c>
      <c r="E30" s="50">
        <v>2696.7943973064944</v>
      </c>
      <c r="F30" s="50">
        <v>3.7739310199123874</v>
      </c>
      <c r="G30" s="50">
        <v>2.2168868545618237</v>
      </c>
    </row>
    <row r="31" spans="2:7" x14ac:dyDescent="0.25">
      <c r="B31" s="50">
        <v>2791</v>
      </c>
      <c r="C31" s="50">
        <v>1.1100000000000001</v>
      </c>
      <c r="D31" s="50">
        <v>152.02000000000001</v>
      </c>
      <c r="E31" s="50">
        <v>2790.7748478661888</v>
      </c>
      <c r="F31" s="50">
        <v>2.1549015551407953</v>
      </c>
      <c r="G31" s="50">
        <v>3.2387755395033517</v>
      </c>
    </row>
    <row r="32" spans="2:7" x14ac:dyDescent="0.25">
      <c r="B32" s="50">
        <v>2886</v>
      </c>
      <c r="C32" s="50">
        <v>1.0900000000000001</v>
      </c>
      <c r="D32" s="50">
        <v>157.68</v>
      </c>
      <c r="E32" s="50">
        <v>2885.757368476719</v>
      </c>
      <c r="F32" s="50">
        <v>0.50640056137387846</v>
      </c>
      <c r="G32" s="50">
        <v>4.0136490094004094</v>
      </c>
    </row>
    <row r="33" spans="2:7" x14ac:dyDescent="0.25">
      <c r="B33" s="50">
        <v>2980</v>
      </c>
      <c r="C33" s="50">
        <v>0.99</v>
      </c>
      <c r="D33" s="50">
        <v>155.18</v>
      </c>
      <c r="E33" s="50">
        <v>2979.7418765856955</v>
      </c>
      <c r="F33" s="50">
        <v>-1.057743329306096</v>
      </c>
      <c r="G33" s="50">
        <v>4.6940795446203971</v>
      </c>
    </row>
    <row r="34" spans="2:7" x14ac:dyDescent="0.25">
      <c r="B34" s="50">
        <v>3074</v>
      </c>
      <c r="C34" s="50">
        <v>0.86</v>
      </c>
      <c r="D34" s="50">
        <v>155.91</v>
      </c>
      <c r="E34" s="50">
        <v>3073.7296070218172</v>
      </c>
      <c r="F34" s="50">
        <v>-2.438791919660487</v>
      </c>
      <c r="G34" s="50">
        <v>5.3228963639623075</v>
      </c>
    </row>
    <row r="35" spans="2:7" x14ac:dyDescent="0.25">
      <c r="B35" s="50">
        <v>3169</v>
      </c>
      <c r="C35" s="50">
        <v>0.94</v>
      </c>
      <c r="D35" s="50">
        <v>153.78</v>
      </c>
      <c r="E35" s="50">
        <v>3168.7178820849358</v>
      </c>
      <c r="F35" s="50">
        <v>-3.7887117156359791</v>
      </c>
      <c r="G35" s="50">
        <v>5.9581875961731141</v>
      </c>
    </row>
    <row r="36" spans="2:7" x14ac:dyDescent="0.25">
      <c r="B36" s="50">
        <v>3263</v>
      </c>
      <c r="C36" s="50">
        <v>0.99</v>
      </c>
      <c r="D36" s="50">
        <v>152.91999999999999</v>
      </c>
      <c r="E36" s="50">
        <v>3262.7045475521959</v>
      </c>
      <c r="F36" s="50">
        <v>-5.203462133267367</v>
      </c>
      <c r="G36" s="50">
        <v>6.668531055356369</v>
      </c>
    </row>
    <row r="37" spans="2:7" x14ac:dyDescent="0.25">
      <c r="B37" s="50">
        <v>3358</v>
      </c>
      <c r="C37" s="50">
        <v>1</v>
      </c>
      <c r="D37" s="50">
        <v>148.08000000000001</v>
      </c>
      <c r="E37" s="50">
        <v>3357.6902398177403</v>
      </c>
      <c r="F37" s="50">
        <v>-6.6378262092033449</v>
      </c>
      <c r="G37" s="50">
        <v>7.4804573390074554</v>
      </c>
    </row>
    <row r="38" spans="2:7" x14ac:dyDescent="0.25">
      <c r="B38" s="50">
        <v>3452</v>
      </c>
      <c r="C38" s="50">
        <v>1.0900000000000001</v>
      </c>
      <c r="D38" s="50">
        <v>154.88</v>
      </c>
      <c r="E38" s="50">
        <v>3451.6746326286548</v>
      </c>
      <c r="F38" s="50">
        <v>-8.1435728297855281</v>
      </c>
      <c r="G38" s="50">
        <v>8.2937094193749736</v>
      </c>
    </row>
    <row r="39" spans="2:7" x14ac:dyDescent="0.25">
      <c r="B39" s="50">
        <v>3547</v>
      </c>
      <c r="C39" s="50">
        <v>0.92</v>
      </c>
      <c r="D39" s="50">
        <v>147.77000000000001</v>
      </c>
      <c r="E39" s="50">
        <v>3546.6600209617218</v>
      </c>
      <c r="F39" s="50">
        <v>-9.6068617066649011</v>
      </c>
      <c r="G39" s="50">
        <v>9.0840480124941188</v>
      </c>
    </row>
    <row r="40" spans="2:7" x14ac:dyDescent="0.25">
      <c r="B40" s="50">
        <v>3641</v>
      </c>
      <c r="C40" s="50">
        <v>0.45</v>
      </c>
      <c r="D40" s="50">
        <v>185.69</v>
      </c>
      <c r="E40" s="50">
        <v>3640.6534567046288</v>
      </c>
      <c r="F40" s="50">
        <v>-10.612553674528108</v>
      </c>
      <c r="G40" s="50">
        <v>9.4499218516478187</v>
      </c>
    </row>
    <row r="41" spans="2:7" x14ac:dyDescent="0.25">
      <c r="B41" s="50">
        <v>3736</v>
      </c>
      <c r="C41" s="50">
        <v>0.66</v>
      </c>
      <c r="D41" s="50">
        <v>195.52</v>
      </c>
      <c r="E41" s="50">
        <v>3735.6489676815377</v>
      </c>
      <c r="F41" s="50">
        <v>-11.510975062490509</v>
      </c>
      <c r="G41" s="50">
        <v>9.2665309964027038</v>
      </c>
    </row>
    <row r="42" spans="2:7" x14ac:dyDescent="0.25">
      <c r="B42" s="50">
        <v>3898</v>
      </c>
      <c r="C42" s="50">
        <v>0.3</v>
      </c>
      <c r="D42" s="50">
        <v>328.84</v>
      </c>
      <c r="E42" s="50">
        <v>3897.645762054844</v>
      </c>
      <c r="F42" s="50">
        <v>-12.047072784433773</v>
      </c>
      <c r="G42" s="50">
        <v>8.7974169037656029</v>
      </c>
    </row>
    <row r="43" spans="2:7" x14ac:dyDescent="0.25">
      <c r="B43" s="50">
        <v>3925</v>
      </c>
      <c r="C43" s="50">
        <v>0.48</v>
      </c>
      <c r="D43" s="50">
        <v>325.37</v>
      </c>
      <c r="E43" s="50">
        <v>3924.6451258299139</v>
      </c>
      <c r="F43" s="50">
        <v>-11.893525444511026</v>
      </c>
      <c r="G43" s="50">
        <v>8.6965724363382773</v>
      </c>
    </row>
    <row r="44" spans="2:7" x14ac:dyDescent="0.25">
      <c r="B44" s="50">
        <v>4019</v>
      </c>
      <c r="C44" s="50">
        <v>0.76</v>
      </c>
      <c r="D44" s="50">
        <v>326.64</v>
      </c>
      <c r="E44" s="50">
        <v>4018.6395293168866</v>
      </c>
      <c r="F44" s="50">
        <v>-11.048843040931654</v>
      </c>
      <c r="G44" s="50">
        <v>8.1300042906334369</v>
      </c>
    </row>
    <row r="45" spans="2:7" x14ac:dyDescent="0.25">
      <c r="B45" s="50">
        <v>4114</v>
      </c>
      <c r="C45" s="50">
        <v>0.79</v>
      </c>
      <c r="D45" s="50">
        <v>321.20999999999998</v>
      </c>
      <c r="E45" s="50">
        <v>4113.6308507172444</v>
      </c>
      <c r="F45" s="50">
        <v>-10.012137831005129</v>
      </c>
      <c r="G45" s="50">
        <v>7.3732610646436072</v>
      </c>
    </row>
    <row r="46" spans="2:7" x14ac:dyDescent="0.25">
      <c r="B46" s="50">
        <v>4208</v>
      </c>
      <c r="C46" s="50">
        <v>0.77</v>
      </c>
      <c r="D46" s="50">
        <v>327.56</v>
      </c>
      <c r="E46" s="50">
        <v>4207.6221577081678</v>
      </c>
      <c r="F46" s="50">
        <v>-8.9739856813170444</v>
      </c>
      <c r="G46" s="50">
        <v>6.6284883169032671</v>
      </c>
    </row>
    <row r="47" spans="2:7" x14ac:dyDescent="0.25">
      <c r="B47" s="50">
        <v>4297</v>
      </c>
      <c r="C47" s="50">
        <v>0.95</v>
      </c>
      <c r="D47" s="50">
        <v>326.39</v>
      </c>
      <c r="E47" s="50">
        <v>4296.6120963602771</v>
      </c>
      <c r="F47" s="50">
        <v>-7.8548229180269908</v>
      </c>
      <c r="G47" s="50">
        <v>5.8992988232920514</v>
      </c>
    </row>
    <row r="48" spans="2:7" x14ac:dyDescent="0.25">
      <c r="B48" s="50">
        <v>4439</v>
      </c>
      <c r="C48" s="50">
        <v>0.96</v>
      </c>
      <c r="D48" s="50">
        <v>315.52999999999997</v>
      </c>
      <c r="E48" s="50">
        <v>4438.5924892344119</v>
      </c>
      <c r="F48" s="50">
        <v>-6.0255534859981292</v>
      </c>
      <c r="G48" s="50">
        <v>4.4143603940113207</v>
      </c>
    </row>
    <row r="49" spans="2:7" x14ac:dyDescent="0.25">
      <c r="B49" s="50">
        <v>4533</v>
      </c>
      <c r="C49" s="50">
        <v>1.1299999999999999</v>
      </c>
      <c r="D49" s="50">
        <v>314.66000000000003</v>
      </c>
      <c r="E49" s="50">
        <v>4532.5768212476614</v>
      </c>
      <c r="F49" s="50">
        <v>-4.8121051505336148</v>
      </c>
      <c r="G49" s="50">
        <v>3.2034347977629061</v>
      </c>
    </row>
    <row r="50" spans="2:7" x14ac:dyDescent="0.25">
      <c r="B50" s="50">
        <v>4626</v>
      </c>
      <c r="C50" s="50">
        <v>1.2</v>
      </c>
      <c r="D50" s="50">
        <v>315.05</v>
      </c>
      <c r="E50" s="50">
        <v>4625.5575915769823</v>
      </c>
      <c r="F50" s="50">
        <v>-3.4783333472853908</v>
      </c>
      <c r="G50" s="50">
        <v>1.8631690996727448</v>
      </c>
    </row>
    <row r="51" spans="2:7" x14ac:dyDescent="0.25">
      <c r="B51" s="50">
        <v>4719</v>
      </c>
      <c r="C51" s="50">
        <v>1.2</v>
      </c>
      <c r="D51" s="50">
        <v>324.33999999999997</v>
      </c>
      <c r="E51" s="50">
        <v>4718.5372842848546</v>
      </c>
      <c r="F51" s="50">
        <v>-1.9979130037976383</v>
      </c>
      <c r="G51" s="50">
        <v>0.60745922385759887</v>
      </c>
    </row>
    <row r="52" spans="2:7" x14ac:dyDescent="0.25">
      <c r="B52" s="50">
        <v>4813</v>
      </c>
      <c r="C52" s="50">
        <v>0.9</v>
      </c>
      <c r="D52" s="50">
        <v>336.4</v>
      </c>
      <c r="E52" s="50">
        <v>4812.5215065778266</v>
      </c>
      <c r="F52" s="50">
        <v>-0.52167911439504611</v>
      </c>
      <c r="G52" s="50">
        <v>-0.26191683246037278</v>
      </c>
    </row>
    <row r="53" spans="2:7" x14ac:dyDescent="0.25">
      <c r="B53" s="50">
        <v>4906</v>
      </c>
      <c r="C53" s="50">
        <v>0.77</v>
      </c>
      <c r="D53" s="50">
        <v>325.52</v>
      </c>
      <c r="E53" s="50">
        <v>4905.5116696220593</v>
      </c>
      <c r="F53" s="50">
        <v>0.66274149841489316</v>
      </c>
      <c r="G53" s="50">
        <v>-0.90809393977427066</v>
      </c>
    </row>
    <row r="54" spans="2:7" x14ac:dyDescent="0.25">
      <c r="B54" s="50">
        <v>4999</v>
      </c>
      <c r="C54" s="50">
        <v>0.81</v>
      </c>
      <c r="D54" s="50">
        <v>333.62</v>
      </c>
      <c r="E54" s="50">
        <v>4998.5028570522709</v>
      </c>
      <c r="F54" s="50">
        <v>1.7667626578482749</v>
      </c>
      <c r="G54" s="50">
        <v>-1.553937776572988</v>
      </c>
    </row>
    <row r="55" spans="2:7" x14ac:dyDescent="0.25">
      <c r="B55" s="50">
        <v>5092</v>
      </c>
      <c r="C55" s="50">
        <v>0.34</v>
      </c>
      <c r="D55" s="50">
        <v>95.64</v>
      </c>
      <c r="E55" s="50">
        <v>5091.4999028669145</v>
      </c>
      <c r="F55" s="50">
        <v>2.3285634018921511</v>
      </c>
      <c r="G55" s="50">
        <v>-1.5714173226209458</v>
      </c>
    </row>
    <row r="56" spans="2:7" x14ac:dyDescent="0.25">
      <c r="B56" s="50">
        <v>5186</v>
      </c>
      <c r="C56" s="50">
        <v>1.54</v>
      </c>
      <c r="D56" s="50">
        <v>128.30000000000001</v>
      </c>
      <c r="E56" s="50">
        <v>5185.4859298642214</v>
      </c>
      <c r="F56" s="50">
        <v>1.5182669743408326</v>
      </c>
      <c r="G56" s="50">
        <v>-0.30254924223538682</v>
      </c>
    </row>
    <row r="57" spans="2:7" x14ac:dyDescent="0.25">
      <c r="B57" s="50">
        <v>5278</v>
      </c>
      <c r="C57" s="50">
        <v>1.46</v>
      </c>
      <c r="D57" s="50">
        <v>126.66</v>
      </c>
      <c r="E57" s="50">
        <v>5277.4544005905727</v>
      </c>
      <c r="F57" s="50">
        <v>5.2287421821870073E-2</v>
      </c>
      <c r="G57" s="50">
        <v>1.6078238761154986</v>
      </c>
    </row>
    <row r="58" spans="2:7" x14ac:dyDescent="0.25">
      <c r="B58" s="50">
        <v>5372</v>
      </c>
      <c r="C58" s="50">
        <v>1.17</v>
      </c>
      <c r="D58" s="50">
        <v>125.09</v>
      </c>
      <c r="E58" s="50">
        <v>5371.4295470775969</v>
      </c>
      <c r="F58" s="50">
        <v>-1.2143997803339825</v>
      </c>
      <c r="G58" s="50">
        <v>3.3537319618721773</v>
      </c>
    </row>
    <row r="59" spans="2:7" x14ac:dyDescent="0.25">
      <c r="B59" s="50">
        <v>5465</v>
      </c>
      <c r="C59" s="50">
        <v>1.35</v>
      </c>
      <c r="D59" s="50">
        <v>118.44</v>
      </c>
      <c r="E59" s="50">
        <v>5464.4070720095906</v>
      </c>
      <c r="F59" s="50">
        <v>-2.2819546499583501</v>
      </c>
      <c r="G59" s="50">
        <v>5.0939632942086464</v>
      </c>
    </row>
    <row r="60" spans="2:7" x14ac:dyDescent="0.25">
      <c r="B60" s="50">
        <v>5559</v>
      </c>
      <c r="C60" s="50">
        <v>1.6</v>
      </c>
      <c r="D60" s="50">
        <v>129.53</v>
      </c>
      <c r="E60" s="50">
        <v>5558.3760431117598</v>
      </c>
      <c r="F60" s="50">
        <v>-3.6445687901043895</v>
      </c>
      <c r="G60" s="50">
        <v>7.0798241964861361</v>
      </c>
    </row>
    <row r="61" spans="2:7" x14ac:dyDescent="0.25">
      <c r="B61" s="50">
        <v>5652</v>
      </c>
      <c r="C61" s="50">
        <v>1.29</v>
      </c>
      <c r="D61" s="50">
        <v>149.02000000000001</v>
      </c>
      <c r="E61" s="50">
        <v>5651.3469131346073</v>
      </c>
      <c r="F61" s="50">
        <v>-5.3684753235211806</v>
      </c>
      <c r="G61" s="50">
        <v>8.6201011703117416</v>
      </c>
    </row>
    <row r="62" spans="2:7" x14ac:dyDescent="0.25">
      <c r="B62" s="50">
        <v>5745</v>
      </c>
      <c r="C62" s="50">
        <v>1.41</v>
      </c>
      <c r="D62" s="50">
        <v>149.46</v>
      </c>
      <c r="E62" s="50">
        <v>5744.3210824050657</v>
      </c>
      <c r="F62" s="50">
        <v>-7.251466156003155</v>
      </c>
      <c r="G62" s="50">
        <v>9.7403729603656171</v>
      </c>
    </row>
    <row r="63" spans="2:7" x14ac:dyDescent="0.25">
      <c r="B63" s="50">
        <v>5838</v>
      </c>
      <c r="C63" s="50">
        <v>0.79</v>
      </c>
      <c r="D63" s="50">
        <v>156.97</v>
      </c>
      <c r="E63" s="50">
        <v>5837.3035350752334</v>
      </c>
      <c r="F63" s="50">
        <v>-8.8269897096817633</v>
      </c>
      <c r="G63" s="50">
        <v>10.572616909585888</v>
      </c>
    </row>
    <row r="64" spans="2:7" x14ac:dyDescent="0.25">
      <c r="B64" s="50">
        <v>5931</v>
      </c>
      <c r="C64" s="50">
        <v>0.31</v>
      </c>
      <c r="D64" s="50">
        <v>284.86</v>
      </c>
      <c r="E64" s="50">
        <v>5930.3008447524053</v>
      </c>
      <c r="F64" s="50">
        <v>-9.3525102640339988</v>
      </c>
      <c r="G64" s="50">
        <v>10.580260402959835</v>
      </c>
    </row>
    <row r="65" spans="2:7" x14ac:dyDescent="0.25">
      <c r="B65" s="50">
        <v>6024</v>
      </c>
      <c r="C65" s="50">
        <v>0.46</v>
      </c>
      <c r="D65" s="50">
        <v>254.15</v>
      </c>
      <c r="E65" s="50">
        <v>6023.2988130555859</v>
      </c>
      <c r="F65" s="50">
        <v>-9.3899501747866996</v>
      </c>
      <c r="G65" s="50">
        <v>9.9779575099149742</v>
      </c>
    </row>
    <row r="66" spans="2:7" x14ac:dyDescent="0.25">
      <c r="B66" s="50">
        <v>6118</v>
      </c>
      <c r="C66" s="50">
        <v>0.49</v>
      </c>
      <c r="D66" s="50">
        <v>257.11</v>
      </c>
      <c r="E66" s="50">
        <v>6117.295583158063</v>
      </c>
      <c r="F66" s="50">
        <v>-9.5826739211998895</v>
      </c>
      <c r="G66" s="50">
        <v>9.22315217817936</v>
      </c>
    </row>
    <row r="67" spans="2:7" x14ac:dyDescent="0.25">
      <c r="B67" s="50">
        <v>6212</v>
      </c>
      <c r="C67" s="50">
        <v>0.57999999999999996</v>
      </c>
      <c r="D67" s="50">
        <v>318.36</v>
      </c>
      <c r="E67" s="50">
        <v>6211.2921795306775</v>
      </c>
      <c r="F67" s="50">
        <v>-9.3167793693929823</v>
      </c>
      <c r="G67" s="50">
        <v>8.5152076787627013</v>
      </c>
    </row>
    <row r="68" spans="2:7" x14ac:dyDescent="0.25">
      <c r="B68" s="50">
        <v>6305</v>
      </c>
      <c r="C68" s="50">
        <v>0.57999999999999996</v>
      </c>
      <c r="D68" s="50">
        <v>326.74</v>
      </c>
      <c r="E68" s="50">
        <v>6304.2874315197196</v>
      </c>
      <c r="F68" s="50">
        <v>-8.5714025909965148</v>
      </c>
      <c r="G68" s="50">
        <v>7.9442927202675104</v>
      </c>
    </row>
    <row r="69" spans="2:7" x14ac:dyDescent="0.25">
      <c r="B69" s="50">
        <v>6398</v>
      </c>
      <c r="C69" s="50">
        <v>0.49</v>
      </c>
      <c r="D69" s="50">
        <v>324.33</v>
      </c>
      <c r="E69" s="50">
        <v>6397.2833688810797</v>
      </c>
      <c r="F69" s="50">
        <v>-7.8547400848919917</v>
      </c>
      <c r="G69" s="50">
        <v>7.4542515190238152</v>
      </c>
    </row>
    <row r="70" spans="2:7" x14ac:dyDescent="0.25">
      <c r="B70" s="50">
        <v>6492</v>
      </c>
      <c r="C70" s="50">
        <v>0.56999999999999995</v>
      </c>
      <c r="D70" s="50">
        <v>324.61</v>
      </c>
      <c r="E70" s="50">
        <v>6491.2793396396937</v>
      </c>
      <c r="F70" s="50">
        <v>-7.1470314510311086</v>
      </c>
      <c r="G70" s="50">
        <v>6.9490855863064294</v>
      </c>
    </row>
    <row r="71" spans="2:7" x14ac:dyDescent="0.25">
      <c r="B71" s="50">
        <v>6585</v>
      </c>
      <c r="C71" s="50">
        <v>0.67</v>
      </c>
      <c r="D71" s="50">
        <v>331.79</v>
      </c>
      <c r="E71" s="50">
        <v>6584.2738971134277</v>
      </c>
      <c r="F71" s="50">
        <v>-6.2907533976027343</v>
      </c>
      <c r="G71" s="50">
        <v>6.424149699261168</v>
      </c>
    </row>
    <row r="72" spans="2:7" x14ac:dyDescent="0.25">
      <c r="B72" s="50">
        <v>6679</v>
      </c>
      <c r="C72" s="50">
        <v>0.86</v>
      </c>
      <c r="D72" s="50">
        <v>329.43</v>
      </c>
      <c r="E72" s="50">
        <v>6678.2654778260912</v>
      </c>
      <c r="F72" s="50">
        <v>-5.1990546794964088</v>
      </c>
      <c r="G72" s="50">
        <v>5.8055766711098276</v>
      </c>
    </row>
    <row r="73" spans="2:7" x14ac:dyDescent="0.25">
      <c r="B73" s="50">
        <v>6771</v>
      </c>
      <c r="C73" s="50">
        <v>0.81</v>
      </c>
      <c r="D73" s="50">
        <v>328.09</v>
      </c>
      <c r="E73" s="50">
        <v>6770.2557061731977</v>
      </c>
      <c r="F73" s="50">
        <v>-4.0525755681865263</v>
      </c>
      <c r="G73" s="50">
        <v>5.1106987700757465</v>
      </c>
    </row>
    <row r="74" spans="2:7" x14ac:dyDescent="0.25">
      <c r="B74" s="50">
        <v>6864</v>
      </c>
      <c r="C74" s="50">
        <v>0.61</v>
      </c>
      <c r="D74" s="50">
        <v>318.48</v>
      </c>
      <c r="E74" s="50">
        <v>6863.2485513562524</v>
      </c>
      <c r="F74" s="50">
        <v>-3.1238995253152586</v>
      </c>
      <c r="G74" s="50">
        <v>4.4350665063857075</v>
      </c>
    </row>
    <row r="75" spans="2:7" x14ac:dyDescent="0.25">
      <c r="B75" s="50">
        <v>6957</v>
      </c>
      <c r="C75" s="50">
        <v>0.7</v>
      </c>
      <c r="D75" s="50">
        <v>315.68</v>
      </c>
      <c r="E75" s="50">
        <v>6956.2424672538627</v>
      </c>
      <c r="F75" s="50">
        <v>-2.3468011297227207</v>
      </c>
      <c r="G75" s="50">
        <v>3.7099996852101786</v>
      </c>
    </row>
    <row r="76" spans="2:7" x14ac:dyDescent="0.25">
      <c r="B76" s="50">
        <v>7050</v>
      </c>
      <c r="C76" s="50">
        <v>0.79</v>
      </c>
      <c r="D76" s="50">
        <v>312.39999999999998</v>
      </c>
      <c r="E76" s="50">
        <v>7049.234600312735</v>
      </c>
      <c r="F76" s="50">
        <v>-1.5080481163568091</v>
      </c>
      <c r="G76" s="50">
        <v>2.8396512482223142</v>
      </c>
    </row>
    <row r="77" spans="2:7" x14ac:dyDescent="0.25">
      <c r="B77" s="50">
        <v>7144</v>
      </c>
      <c r="C77" s="50">
        <v>0.93</v>
      </c>
      <c r="D77" s="50">
        <v>306.08</v>
      </c>
      <c r="E77" s="50">
        <v>7143.2240095675288</v>
      </c>
      <c r="F77" s="50">
        <v>-0.62183268433949423</v>
      </c>
      <c r="G77" s="50">
        <v>1.7445845912256945</v>
      </c>
    </row>
    <row r="78" spans="2:7" x14ac:dyDescent="0.25">
      <c r="B78" s="50">
        <v>7237</v>
      </c>
      <c r="C78" s="50">
        <v>0.96</v>
      </c>
      <c r="D78" s="50">
        <v>291.62</v>
      </c>
      <c r="E78" s="50">
        <v>7236.2114928572109</v>
      </c>
      <c r="F78" s="50">
        <v>0.10969307138962014</v>
      </c>
      <c r="G78" s="50">
        <v>0.41034088463415053</v>
      </c>
    </row>
    <row r="79" spans="2:7" x14ac:dyDescent="0.25">
      <c r="B79" s="50">
        <v>7330</v>
      </c>
      <c r="C79" s="50">
        <v>0.89</v>
      </c>
      <c r="D79" s="50">
        <v>302.74</v>
      </c>
      <c r="E79" s="50">
        <v>7329.1994433797554</v>
      </c>
      <c r="F79" s="50">
        <v>0.78737103514331663</v>
      </c>
      <c r="G79" s="50">
        <v>-0.92145913258205647</v>
      </c>
    </row>
    <row r="80" spans="2:7" x14ac:dyDescent="0.25">
      <c r="B80" s="50">
        <v>7423</v>
      </c>
      <c r="C80" s="50">
        <v>0.94</v>
      </c>
      <c r="D80" s="50">
        <v>114.96</v>
      </c>
      <c r="E80" s="50">
        <v>7422.1954451955644</v>
      </c>
      <c r="F80" s="50">
        <v>0.85609215976092201</v>
      </c>
      <c r="G80" s="50">
        <v>-0.8373809782082724</v>
      </c>
    </row>
    <row r="81" spans="2:7" x14ac:dyDescent="0.25">
      <c r="B81" s="50">
        <v>7516</v>
      </c>
      <c r="C81" s="50">
        <v>0.72</v>
      </c>
      <c r="D81" s="50">
        <v>139.35</v>
      </c>
      <c r="E81" s="50">
        <v>7515.1859153104415</v>
      </c>
      <c r="F81" s="50">
        <v>9.0851573103357675E-2</v>
      </c>
      <c r="G81" s="50">
        <v>0.23487266310174393</v>
      </c>
    </row>
    <row r="82" spans="2:7" x14ac:dyDescent="0.25">
      <c r="B82" s="50">
        <v>7609</v>
      </c>
      <c r="C82" s="50">
        <v>0.52</v>
      </c>
      <c r="D82" s="50">
        <v>151.19999999999999</v>
      </c>
      <c r="E82" s="50">
        <v>7608.1804609059645</v>
      </c>
      <c r="F82" s="50">
        <v>-0.72229003743633369</v>
      </c>
      <c r="G82" s="50">
        <v>0.81882864908980835</v>
      </c>
    </row>
    <row r="83" spans="2:7" x14ac:dyDescent="0.25">
      <c r="B83" s="50">
        <v>7702</v>
      </c>
      <c r="C83" s="50">
        <v>0.21</v>
      </c>
      <c r="D83" s="50">
        <v>157.5</v>
      </c>
      <c r="E83" s="50">
        <v>7701.1784634990909</v>
      </c>
      <c r="F83" s="50">
        <v>-1.2495634778361553</v>
      </c>
      <c r="G83" s="50">
        <v>1.08735763069377</v>
      </c>
    </row>
    <row r="84" spans="2:7" x14ac:dyDescent="0.25">
      <c r="B84" s="50">
        <v>7795</v>
      </c>
      <c r="C84" s="50">
        <v>0.14000000000000001</v>
      </c>
      <c r="D84" s="50">
        <v>155.66999999999999</v>
      </c>
      <c r="E84" s="50">
        <v>7794.1780239920854</v>
      </c>
      <c r="F84" s="50">
        <v>-1.5105511343451961</v>
      </c>
      <c r="G84" s="50">
        <v>1.1993895862975699</v>
      </c>
    </row>
    <row r="85" spans="2:7" x14ac:dyDescent="0.25">
      <c r="B85" s="50">
        <v>7888</v>
      </c>
      <c r="C85" s="50">
        <v>0.15</v>
      </c>
      <c r="D85" s="50">
        <v>74.37</v>
      </c>
      <c r="E85" s="50">
        <v>7887.1778102159069</v>
      </c>
      <c r="F85" s="50">
        <v>-1.5812823245871379</v>
      </c>
      <c r="G85" s="50">
        <v>1.3634355050204299</v>
      </c>
    </row>
    <row r="86" spans="2:7" x14ac:dyDescent="0.25">
      <c r="B86" s="50">
        <v>7982</v>
      </c>
      <c r="C86" s="50">
        <v>0.34</v>
      </c>
      <c r="D86" s="50">
        <v>62.52</v>
      </c>
      <c r="E86" s="50">
        <v>7981.1769129551094</v>
      </c>
      <c r="F86" s="50">
        <v>-1.4194344871426285</v>
      </c>
      <c r="G86" s="50">
        <v>1.7293654214757301</v>
      </c>
    </row>
    <row r="87" spans="2:7" x14ac:dyDescent="0.25">
      <c r="B87" s="50">
        <v>8075</v>
      </c>
      <c r="C87" s="50">
        <v>0.31</v>
      </c>
      <c r="D87" s="50">
        <v>39.270000000000003</v>
      </c>
      <c r="E87" s="50">
        <v>8074.1754561620828</v>
      </c>
      <c r="F87" s="50">
        <v>-1.097334902520881</v>
      </c>
      <c r="G87" s="50">
        <v>2.1334163998592639</v>
      </c>
    </row>
    <row r="88" spans="2:7" x14ac:dyDescent="0.25">
      <c r="B88" s="50">
        <v>8168</v>
      </c>
      <c r="C88" s="50">
        <v>0.31</v>
      </c>
      <c r="D88" s="50">
        <v>10.73</v>
      </c>
      <c r="E88" s="50">
        <v>8167.1741500726175</v>
      </c>
      <c r="F88" s="50">
        <v>-0.65537325199379137</v>
      </c>
      <c r="G88" s="50">
        <v>2.339506502110869</v>
      </c>
    </row>
    <row r="89" spans="2:7" x14ac:dyDescent="0.25">
      <c r="B89" s="50">
        <v>8261</v>
      </c>
      <c r="C89" s="50">
        <v>0.18</v>
      </c>
      <c r="D89" s="50">
        <v>318.2</v>
      </c>
      <c r="E89" s="50">
        <v>8260.1733830740977</v>
      </c>
      <c r="F89" s="50">
        <v>-0.29928164305408095</v>
      </c>
      <c r="G89" s="50">
        <v>2.2889777400436269</v>
      </c>
    </row>
    <row r="90" spans="2:7" x14ac:dyDescent="0.25">
      <c r="B90" s="50">
        <v>8354</v>
      </c>
      <c r="C90" s="50">
        <v>0.37</v>
      </c>
      <c r="D90" s="50">
        <v>280.66000000000003</v>
      </c>
      <c r="E90" s="50">
        <v>8353.1723343723515</v>
      </c>
      <c r="F90" s="50">
        <v>-0.13483309425687562</v>
      </c>
      <c r="G90" s="50">
        <v>1.8965078971207925</v>
      </c>
    </row>
    <row r="91" spans="2:7" x14ac:dyDescent="0.25">
      <c r="B91" s="50">
        <v>8447</v>
      </c>
      <c r="C91" s="50">
        <v>0.74</v>
      </c>
      <c r="D91" s="50">
        <v>286.39999999999998</v>
      </c>
      <c r="E91" s="50">
        <v>8446.1678162150747</v>
      </c>
      <c r="F91" s="50">
        <v>9.0274478581621437E-2</v>
      </c>
      <c r="G91" s="50">
        <v>1.0252881466096924</v>
      </c>
    </row>
    <row r="92" spans="2:7" x14ac:dyDescent="0.25">
      <c r="B92" s="50">
        <v>8540</v>
      </c>
      <c r="C92" s="50">
        <v>0.79</v>
      </c>
      <c r="D92" s="50">
        <v>289.60000000000002</v>
      </c>
      <c r="E92" s="50">
        <v>8539.1595281482932</v>
      </c>
      <c r="F92" s="50">
        <v>0.47490184561259974</v>
      </c>
      <c r="G92" s="50">
        <v>-0.15480693480222496</v>
      </c>
    </row>
    <row r="93" spans="2:7" x14ac:dyDescent="0.25">
      <c r="B93" s="50">
        <v>8633</v>
      </c>
      <c r="C93" s="50">
        <v>1.05</v>
      </c>
      <c r="D93" s="50">
        <v>290.45</v>
      </c>
      <c r="E93" s="50">
        <v>8632.1474600419842</v>
      </c>
      <c r="F93" s="50">
        <v>0.98768792222581281</v>
      </c>
      <c r="G93" s="50">
        <v>-1.5571944429634419</v>
      </c>
    </row>
    <row r="94" spans="2:7" x14ac:dyDescent="0.25">
      <c r="B94" s="50">
        <v>8727</v>
      </c>
      <c r="C94" s="50">
        <v>0.62</v>
      </c>
      <c r="D94" s="50">
        <v>155.86000000000001</v>
      </c>
      <c r="E94" s="50">
        <v>8726.1425450743081</v>
      </c>
      <c r="F94" s="50">
        <v>0.82449437315286911</v>
      </c>
      <c r="G94" s="50">
        <v>-2.1562308209135841</v>
      </c>
    </row>
    <row r="95" spans="2:7" x14ac:dyDescent="0.25">
      <c r="B95" s="50">
        <v>8820</v>
      </c>
      <c r="C95" s="50">
        <v>1.0900000000000001</v>
      </c>
      <c r="D95" s="50">
        <v>147.24</v>
      </c>
      <c r="E95" s="50">
        <v>8819.1319658268931</v>
      </c>
      <c r="F95" s="50">
        <v>-0.37855042303869069</v>
      </c>
      <c r="G95" s="50">
        <v>-1.4717891621225558</v>
      </c>
    </row>
    <row r="96" spans="2:7" x14ac:dyDescent="0.25">
      <c r="B96" s="50">
        <v>8913</v>
      </c>
      <c r="C96" s="50">
        <v>0.8</v>
      </c>
      <c r="D96" s="50">
        <v>158.38</v>
      </c>
      <c r="E96" s="50">
        <v>8912.1192949752494</v>
      </c>
      <c r="F96" s="50">
        <v>-1.725991968706698</v>
      </c>
      <c r="G96" s="50">
        <v>-0.75391675765627808</v>
      </c>
    </row>
    <row r="97" spans="2:7" x14ac:dyDescent="0.25">
      <c r="B97" s="50">
        <v>9006</v>
      </c>
      <c r="C97" s="50">
        <v>0.78</v>
      </c>
      <c r="D97" s="50">
        <v>162.06</v>
      </c>
      <c r="E97" s="50">
        <v>9005.1104605216442</v>
      </c>
      <c r="F97" s="50">
        <v>-2.9317920684457439</v>
      </c>
      <c r="G97" s="50">
        <v>-0.31972361245719388</v>
      </c>
    </row>
    <row r="98" spans="2:7" x14ac:dyDescent="0.25">
      <c r="B98" s="50">
        <v>9100</v>
      </c>
      <c r="C98" s="50">
        <v>0.91</v>
      </c>
      <c r="D98" s="50">
        <v>158</v>
      </c>
      <c r="E98" s="50">
        <v>9099.1002263360133</v>
      </c>
      <c r="F98" s="50">
        <v>-4.232595100172988</v>
      </c>
      <c r="G98" s="50">
        <v>0.15697749087022267</v>
      </c>
    </row>
    <row r="99" spans="2:7" x14ac:dyDescent="0.25">
      <c r="B99" s="50">
        <v>9193</v>
      </c>
      <c r="C99" s="50">
        <v>0.74</v>
      </c>
      <c r="D99" s="50">
        <v>175.7</v>
      </c>
      <c r="E99" s="50">
        <v>9192.0907020248324</v>
      </c>
      <c r="F99" s="50">
        <v>-5.5161886814874297</v>
      </c>
      <c r="G99" s="50">
        <v>0.4786556553649749</v>
      </c>
    </row>
    <row r="100" spans="2:7" x14ac:dyDescent="0.25">
      <c r="B100" s="50">
        <v>9287</v>
      </c>
      <c r="C100" s="50">
        <v>0.96</v>
      </c>
      <c r="D100" s="50">
        <v>209.16</v>
      </c>
      <c r="E100" s="50">
        <v>9286.0808622014792</v>
      </c>
      <c r="F100" s="50">
        <v>-6.8091534963972862</v>
      </c>
      <c r="G100" s="50">
        <v>0.14047805836358268</v>
      </c>
    </row>
    <row r="101" spans="2:7" x14ac:dyDescent="0.25">
      <c r="B101" s="50">
        <v>9381</v>
      </c>
      <c r="C101" s="50">
        <v>0.89</v>
      </c>
      <c r="D101" s="50">
        <v>228.79</v>
      </c>
      <c r="E101" s="50">
        <v>9380.0688435496268</v>
      </c>
      <c r="F101" s="50">
        <v>-7.9777788423412606</v>
      </c>
      <c r="G101" s="50">
        <v>-0.79242275308377996</v>
      </c>
    </row>
    <row r="102" spans="2:7" x14ac:dyDescent="0.25">
      <c r="B102" s="50">
        <v>9474</v>
      </c>
      <c r="C102" s="50">
        <v>0.55000000000000004</v>
      </c>
      <c r="D102" s="50">
        <v>246.48</v>
      </c>
      <c r="E102" s="50">
        <v>9473.0614734911323</v>
      </c>
      <c r="F102" s="50">
        <v>-8.6317605574244443</v>
      </c>
      <c r="G102" s="50">
        <v>-1.7450722430388304</v>
      </c>
    </row>
    <row r="103" spans="2:7" x14ac:dyDescent="0.25">
      <c r="B103" s="50">
        <v>9567</v>
      </c>
      <c r="C103" s="50">
        <v>0.56999999999999995</v>
      </c>
      <c r="D103" s="50">
        <v>259.19</v>
      </c>
      <c r="E103" s="50">
        <v>9566.0570672693266</v>
      </c>
      <c r="F103" s="50">
        <v>-8.8966499947408302</v>
      </c>
      <c r="G103" s="50">
        <v>-2.6087333572641338</v>
      </c>
    </row>
    <row r="104" spans="2:7" x14ac:dyDescent="0.25">
      <c r="B104" s="50">
        <v>9661</v>
      </c>
      <c r="C104" s="50">
        <v>0.51</v>
      </c>
      <c r="D104" s="50">
        <v>144.97999999999999</v>
      </c>
      <c r="E104" s="50">
        <v>9660.0548443417738</v>
      </c>
      <c r="F104" s="50">
        <v>-9.326960671079167</v>
      </c>
      <c r="G104" s="50">
        <v>-2.8279315046815494</v>
      </c>
    </row>
    <row r="105" spans="2:7" x14ac:dyDescent="0.25">
      <c r="B105" s="50">
        <v>9754</v>
      </c>
      <c r="C105" s="50">
        <v>0.13</v>
      </c>
      <c r="D105" s="50">
        <v>55.01</v>
      </c>
      <c r="E105" s="50">
        <v>9753.0535363058589</v>
      </c>
      <c r="F105" s="50">
        <v>-9.6054261178526037</v>
      </c>
      <c r="G105" s="50">
        <v>-2.5039727201756867</v>
      </c>
    </row>
    <row r="106" spans="2:7" x14ac:dyDescent="0.25">
      <c r="B106" s="50">
        <v>9847</v>
      </c>
      <c r="C106" s="50">
        <v>0.66</v>
      </c>
      <c r="D106" s="50">
        <v>332.52</v>
      </c>
      <c r="E106" s="50">
        <v>9846.0513468585177</v>
      </c>
      <c r="F106" s="50">
        <v>-9.0697244842302283</v>
      </c>
      <c r="G106" s="50">
        <v>-2.6646996389008382</v>
      </c>
    </row>
    <row r="107" spans="2:7" x14ac:dyDescent="0.25">
      <c r="B107" s="50">
        <v>9940</v>
      </c>
      <c r="C107" s="50">
        <v>0.54</v>
      </c>
      <c r="D107" s="50">
        <v>77.13</v>
      </c>
      <c r="E107" s="50">
        <v>9939.0483377526216</v>
      </c>
      <c r="F107" s="50">
        <v>-8.4969009299400682</v>
      </c>
      <c r="G107" s="50">
        <v>-2.4846198463932292</v>
      </c>
    </row>
    <row r="108" spans="2:7" x14ac:dyDescent="0.25">
      <c r="B108" s="50">
        <v>10033</v>
      </c>
      <c r="C108" s="50">
        <v>2.54</v>
      </c>
      <c r="D108" s="50">
        <v>50.57</v>
      </c>
      <c r="E108" s="50">
        <v>10032.010710132761</v>
      </c>
      <c r="F108" s="50">
        <v>-7.0902891847785474</v>
      </c>
      <c r="G108" s="50">
        <v>-0.46545125019497258</v>
      </c>
    </row>
    <row r="109" spans="2:7" x14ac:dyDescent="0.25">
      <c r="B109" s="50">
        <v>10127</v>
      </c>
      <c r="C109" s="50">
        <v>3.01</v>
      </c>
      <c r="D109" s="50">
        <v>44.75</v>
      </c>
      <c r="E109" s="50">
        <v>10125.900406156525</v>
      </c>
      <c r="F109" s="50">
        <v>-4.0146238138360255</v>
      </c>
      <c r="G109" s="50">
        <v>2.8808975304263198</v>
      </c>
    </row>
    <row r="110" spans="2:7" x14ac:dyDescent="0.25">
      <c r="B110" s="50">
        <v>10220</v>
      </c>
      <c r="C110" s="50">
        <v>6.3</v>
      </c>
      <c r="D110" s="50">
        <v>45.13</v>
      </c>
      <c r="E110" s="50">
        <v>10218.580907440341</v>
      </c>
      <c r="F110" s="50">
        <v>1.3208402813572055</v>
      </c>
      <c r="G110" s="50">
        <v>8.2176680350214379</v>
      </c>
    </row>
    <row r="111" spans="2:7" x14ac:dyDescent="0.25">
      <c r="B111" s="50">
        <v>10314</v>
      </c>
      <c r="C111" s="50">
        <v>8.5500000000000007</v>
      </c>
      <c r="D111" s="50">
        <v>54.29</v>
      </c>
      <c r="E111" s="50">
        <v>10311.789949556538</v>
      </c>
      <c r="F111" s="50">
        <v>9.0392735815832239</v>
      </c>
      <c r="G111" s="50">
        <v>17.548174780550337</v>
      </c>
    </row>
    <row r="112" spans="2:7" x14ac:dyDescent="0.25">
      <c r="B112" s="50">
        <v>10407</v>
      </c>
      <c r="C112" s="50">
        <v>9.4</v>
      </c>
      <c r="D112" s="50">
        <v>57.45</v>
      </c>
      <c r="E112" s="50">
        <v>10403.651027345364</v>
      </c>
      <c r="F112" s="50">
        <v>17.160823652882726</v>
      </c>
      <c r="G112" s="50">
        <v>29.563621626812427</v>
      </c>
    </row>
    <row r="113" spans="2:7" x14ac:dyDescent="0.25">
      <c r="B113" s="50">
        <v>10501</v>
      </c>
      <c r="C113" s="50">
        <v>10.86</v>
      </c>
      <c r="D113" s="50">
        <v>49.48</v>
      </c>
      <c r="E113" s="50">
        <v>10496.187764121636</v>
      </c>
      <c r="F113" s="50">
        <v>27.0453639897713</v>
      </c>
      <c r="G113" s="50">
        <v>42.767118598225252</v>
      </c>
    </row>
    <row r="114" spans="2:7" x14ac:dyDescent="0.25">
      <c r="B114" s="50">
        <v>10594</v>
      </c>
      <c r="C114" s="50">
        <v>10.27</v>
      </c>
      <c r="D114" s="50">
        <v>48.01</v>
      </c>
      <c r="E114" s="50">
        <v>10587.610949422708</v>
      </c>
      <c r="F114" s="50">
        <v>38.283910938053964</v>
      </c>
      <c r="G114" s="50">
        <v>55.589126623068367</v>
      </c>
    </row>
    <row r="115" spans="2:7" x14ac:dyDescent="0.25">
      <c r="B115" s="50">
        <v>10687</v>
      </c>
      <c r="C115" s="50">
        <v>9.9600000000000009</v>
      </c>
      <c r="D115" s="50">
        <v>46.44</v>
      </c>
      <c r="E115" s="50">
        <v>10679.165537279643</v>
      </c>
      <c r="F115" s="50">
        <v>49.37252266965718</v>
      </c>
      <c r="G115" s="50">
        <v>67.57922028879436</v>
      </c>
    </row>
    <row r="116" spans="2:7" x14ac:dyDescent="0.25">
      <c r="B116" s="50">
        <v>10780</v>
      </c>
      <c r="C116" s="50">
        <v>9.64</v>
      </c>
      <c r="D116" s="50">
        <v>49.22</v>
      </c>
      <c r="E116" s="50">
        <v>10770.808873368693</v>
      </c>
      <c r="F116" s="50">
        <v>60.000891682577304</v>
      </c>
      <c r="G116" s="50">
        <v>79.303771652272786</v>
      </c>
    </row>
    <row r="117" spans="2:7" x14ac:dyDescent="0.25">
      <c r="B117" s="50">
        <v>10873</v>
      </c>
      <c r="C117" s="50">
        <v>9.15</v>
      </c>
      <c r="D117" s="50">
        <v>49.86</v>
      </c>
      <c r="E117" s="50">
        <v>10862.561155360534</v>
      </c>
      <c r="F117" s="50">
        <v>69.853786965848144</v>
      </c>
      <c r="G117" s="50">
        <v>90.852974852983152</v>
      </c>
    </row>
    <row r="118" spans="2:7" x14ac:dyDescent="0.25">
      <c r="B118" s="50">
        <v>10966</v>
      </c>
      <c r="C118" s="50">
        <v>10.7</v>
      </c>
      <c r="D118" s="50">
        <v>55.71</v>
      </c>
      <c r="E118" s="50">
        <v>10954.16889201404</v>
      </c>
      <c r="F118" s="50">
        <v>79.485442507428658</v>
      </c>
      <c r="G118" s="50">
        <v>103.63986926075239</v>
      </c>
    </row>
    <row r="119" spans="2:7" x14ac:dyDescent="0.25">
      <c r="B119" s="50">
        <v>11059</v>
      </c>
      <c r="C119" s="50">
        <v>12.8</v>
      </c>
      <c r="D119" s="50">
        <v>54.66</v>
      </c>
      <c r="E119" s="50">
        <v>11045.215129439688</v>
      </c>
      <c r="F119" s="50">
        <v>90.309583217882732</v>
      </c>
      <c r="G119" s="50">
        <v>119.17828891108024</v>
      </c>
    </row>
    <row r="120" spans="2:7" x14ac:dyDescent="0.25">
      <c r="B120" s="50">
        <v>11153</v>
      </c>
      <c r="C120" s="50">
        <v>15.11</v>
      </c>
      <c r="D120" s="50">
        <v>50.74</v>
      </c>
      <c r="E120" s="50">
        <v>11136.436636836685</v>
      </c>
      <c r="F120" s="50">
        <v>104.08812376555547</v>
      </c>
      <c r="G120" s="50">
        <v>137.16140813928823</v>
      </c>
    </row>
    <row r="121" spans="2:7" x14ac:dyDescent="0.25">
      <c r="B121" s="50">
        <v>11246</v>
      </c>
      <c r="C121" s="50">
        <v>13.55</v>
      </c>
      <c r="D121" s="50">
        <v>49.74</v>
      </c>
      <c r="E121" s="50">
        <v>11226.540416484091</v>
      </c>
      <c r="F121" s="50">
        <v>118.8006557621335</v>
      </c>
      <c r="G121" s="50">
        <v>154.86176392234901</v>
      </c>
    </row>
    <row r="122" spans="2:7" x14ac:dyDescent="0.25">
      <c r="B122" s="50">
        <v>11340</v>
      </c>
      <c r="C122" s="50">
        <v>13.62</v>
      </c>
      <c r="D122" s="50">
        <v>52.03</v>
      </c>
      <c r="E122" s="50">
        <v>11317.91119935962</v>
      </c>
      <c r="F122" s="50">
        <v>132.72656367853671</v>
      </c>
      <c r="G122" s="50">
        <v>171.99019463688916</v>
      </c>
    </row>
    <row r="123" spans="2:7" x14ac:dyDescent="0.25">
      <c r="B123" s="50">
        <v>11433</v>
      </c>
      <c r="C123" s="50">
        <v>13.27</v>
      </c>
      <c r="D123" s="50">
        <v>53.96</v>
      </c>
      <c r="E123" s="50">
        <v>11408.362722418988</v>
      </c>
      <c r="F123" s="50">
        <v>145.74339517048432</v>
      </c>
      <c r="G123" s="50">
        <v>189.2532470332778</v>
      </c>
    </row>
    <row r="124" spans="2:7" x14ac:dyDescent="0.25">
      <c r="B124" s="50">
        <v>11525</v>
      </c>
      <c r="C124" s="50">
        <v>12.19</v>
      </c>
      <c r="D124" s="50">
        <v>52.3</v>
      </c>
      <c r="E124" s="50">
        <v>11498.100273663451</v>
      </c>
      <c r="F124" s="50">
        <v>157.89591201573344</v>
      </c>
      <c r="G124" s="50">
        <v>205.47696207393926</v>
      </c>
    </row>
    <row r="125" spans="2:7" x14ac:dyDescent="0.25">
      <c r="B125" s="50">
        <v>11619</v>
      </c>
      <c r="C125" s="50">
        <v>10.9</v>
      </c>
      <c r="D125" s="50">
        <v>54.09</v>
      </c>
      <c r="E125" s="50">
        <v>11590.196802547642</v>
      </c>
      <c r="F125" s="50">
        <v>169.17800337306224</v>
      </c>
      <c r="G125" s="50">
        <v>220.52826886125771</v>
      </c>
    </row>
    <row r="126" spans="2:7" x14ac:dyDescent="0.25">
      <c r="B126" s="50">
        <v>11712</v>
      </c>
      <c r="C126" s="50">
        <v>10.199999999999999</v>
      </c>
      <c r="D126" s="50">
        <v>56.05</v>
      </c>
      <c r="E126" s="50">
        <v>11681.624414224414</v>
      </c>
      <c r="F126" s="50">
        <v>178.93401698547754</v>
      </c>
      <c r="G126" s="50">
        <v>234.48091019280272</v>
      </c>
    </row>
    <row r="127" spans="2:7" x14ac:dyDescent="0.25">
      <c r="B127" s="50">
        <v>11806</v>
      </c>
      <c r="C127" s="50">
        <v>12</v>
      </c>
      <c r="D127" s="50">
        <v>53.74</v>
      </c>
      <c r="E127" s="50">
        <v>11773.862591486493</v>
      </c>
      <c r="F127" s="50">
        <v>189.3626206151869</v>
      </c>
      <c r="G127" s="50">
        <v>249.2657709719056</v>
      </c>
    </row>
    <row r="128" spans="2:7" x14ac:dyDescent="0.25">
      <c r="B128" s="50">
        <v>11900</v>
      </c>
      <c r="C128" s="50">
        <v>14.83</v>
      </c>
      <c r="D128" s="50">
        <v>48.58</v>
      </c>
      <c r="E128" s="50">
        <v>11865.291812160827</v>
      </c>
      <c r="F128" s="50">
        <v>203.10403303657091</v>
      </c>
      <c r="G128" s="50">
        <v>266.17012731104393</v>
      </c>
    </row>
    <row r="129" spans="2:7" x14ac:dyDescent="0.25">
      <c r="B129" s="50">
        <v>11989</v>
      </c>
      <c r="C129" s="50">
        <v>12.85</v>
      </c>
      <c r="D129" s="50">
        <v>49.22</v>
      </c>
      <c r="E129" s="50">
        <v>11951.703672264148</v>
      </c>
      <c r="F129" s="50">
        <v>217.10480709135587</v>
      </c>
      <c r="G129" s="50">
        <v>282.20682946261491</v>
      </c>
    </row>
    <row r="130" spans="2:7" x14ac:dyDescent="0.25">
      <c r="B130" s="50">
        <v>12104</v>
      </c>
      <c r="C130" s="50">
        <v>10.95</v>
      </c>
      <c r="D130" s="50">
        <v>51.71</v>
      </c>
      <c r="E130" s="50">
        <v>12064.22779790033</v>
      </c>
      <c r="F130" s="50">
        <v>232.22672323642195</v>
      </c>
      <c r="G130" s="50">
        <v>300.4646768603356</v>
      </c>
    </row>
    <row r="131" spans="2:7" x14ac:dyDescent="0.25">
      <c r="B131" s="50">
        <v>12197</v>
      </c>
      <c r="C131" s="50">
        <v>12.03</v>
      </c>
      <c r="D131" s="50">
        <v>41.14</v>
      </c>
      <c r="E131" s="50">
        <v>12155.372888365982</v>
      </c>
      <c r="F131" s="50">
        <v>245.00056128555539</v>
      </c>
      <c r="G131" s="50">
        <v>313.77546101803892</v>
      </c>
    </row>
    <row r="132" spans="2:7" x14ac:dyDescent="0.25">
      <c r="B132" s="50">
        <v>12291</v>
      </c>
      <c r="C132" s="50">
        <v>11.25</v>
      </c>
      <c r="D132" s="50">
        <v>40.35</v>
      </c>
      <c r="E132" s="50">
        <v>12247.439092142702</v>
      </c>
      <c r="F132" s="50">
        <v>259.36605605617052</v>
      </c>
      <c r="G132" s="50">
        <v>326.15708154396759</v>
      </c>
    </row>
    <row r="133" spans="2:7" x14ac:dyDescent="0.25">
      <c r="B133" s="50">
        <v>12384</v>
      </c>
      <c r="C133" s="50">
        <v>12.78</v>
      </c>
      <c r="D133" s="50">
        <v>38.85</v>
      </c>
      <c r="E133" s="50">
        <v>12338.399275409762</v>
      </c>
      <c r="F133" s="50">
        <v>274.29133508424513</v>
      </c>
      <c r="G133" s="50">
        <v>338.48371318488006</v>
      </c>
    </row>
    <row r="134" spans="2:7" x14ac:dyDescent="0.25">
      <c r="B134" s="50">
        <v>12478</v>
      </c>
      <c r="C134" s="50">
        <v>13.55</v>
      </c>
      <c r="D134" s="50">
        <v>41.58</v>
      </c>
      <c r="E134" s="50">
        <v>12429.928995990565</v>
      </c>
      <c r="F134" s="50">
        <v>290.62582046614381</v>
      </c>
      <c r="G134" s="50">
        <v>352.31394188134544</v>
      </c>
    </row>
    <row r="135" spans="2:7" x14ac:dyDescent="0.25">
      <c r="B135" s="50">
        <v>12572</v>
      </c>
      <c r="C135" s="50">
        <v>12.27</v>
      </c>
      <c r="D135" s="50">
        <v>40.93</v>
      </c>
      <c r="E135" s="50">
        <v>12521.551027794258</v>
      </c>
      <c r="F135" s="50">
        <v>306.40997563707077</v>
      </c>
      <c r="G135" s="50">
        <v>366.16643364153299</v>
      </c>
    </row>
    <row r="136" spans="2:7" x14ac:dyDescent="0.25">
      <c r="B136" s="50">
        <v>12664</v>
      </c>
      <c r="C136" s="50">
        <v>13.24</v>
      </c>
      <c r="D136" s="50">
        <v>44.66</v>
      </c>
      <c r="E136" s="50">
        <v>12611.281219589204</v>
      </c>
      <c r="F136" s="50">
        <v>321.2900855528452</v>
      </c>
      <c r="G136" s="50">
        <v>379.97684276137602</v>
      </c>
    </row>
    <row r="137" spans="2:7" x14ac:dyDescent="0.25">
      <c r="B137" s="50">
        <v>12757</v>
      </c>
      <c r="C137" s="50">
        <v>12.47</v>
      </c>
      <c r="D137" s="50">
        <v>45.11</v>
      </c>
      <c r="E137" s="50">
        <v>12701.949630067387</v>
      </c>
      <c r="F137" s="50">
        <v>335.95167658882912</v>
      </c>
      <c r="G137" s="50">
        <v>394.57631942061755</v>
      </c>
    </row>
    <row r="138" spans="2:7" x14ac:dyDescent="0.25">
      <c r="B138" s="50">
        <v>12851</v>
      </c>
      <c r="C138" s="50">
        <v>11.08</v>
      </c>
      <c r="D138" s="50">
        <v>42.05</v>
      </c>
      <c r="E138" s="50">
        <v>12793.970194266867</v>
      </c>
      <c r="F138" s="50">
        <v>349.82200037298156</v>
      </c>
      <c r="G138" s="50">
        <v>407.81676434810413</v>
      </c>
    </row>
    <row r="139" spans="2:7" x14ac:dyDescent="0.25">
      <c r="B139" s="50">
        <v>12944</v>
      </c>
      <c r="C139" s="50">
        <v>9.49</v>
      </c>
      <c r="D139" s="50">
        <v>40.520000000000003</v>
      </c>
      <c r="E139" s="50">
        <v>12885.473089161045</v>
      </c>
      <c r="F139" s="50">
        <v>362.28667305064238</v>
      </c>
      <c r="G139" s="50">
        <v>418.78402645457493</v>
      </c>
    </row>
    <row r="140" spans="2:7" x14ac:dyDescent="0.25">
      <c r="B140" s="50">
        <v>13037</v>
      </c>
      <c r="C140" s="50">
        <v>7.77</v>
      </c>
      <c r="D140" s="50">
        <v>47.87</v>
      </c>
      <c r="E140" s="50">
        <v>12977.419493528661</v>
      </c>
      <c r="F140" s="50">
        <v>372.3329872517794</v>
      </c>
      <c r="G140" s="50">
        <v>428.42854498362345</v>
      </c>
    </row>
    <row r="141" spans="2:7" x14ac:dyDescent="0.25">
      <c r="B141" s="50">
        <v>13084</v>
      </c>
      <c r="C141" s="50">
        <v>7.69</v>
      </c>
      <c r="D141" s="50">
        <v>57.51</v>
      </c>
      <c r="E141" s="50">
        <v>13023.994379552847</v>
      </c>
      <c r="F141" s="50">
        <v>376.15354881266882</v>
      </c>
      <c r="G141" s="50">
        <v>433.43742597356169</v>
      </c>
    </row>
    <row r="142" spans="2:7" x14ac:dyDescent="0.25">
      <c r="B142" s="50">
        <v>13130</v>
      </c>
      <c r="C142" s="50">
        <v>12.76</v>
      </c>
      <c r="D142" s="50">
        <v>72.45</v>
      </c>
      <c r="E142" s="50">
        <v>13069.256605809296</v>
      </c>
      <c r="F142" s="50">
        <v>379.34115655796558</v>
      </c>
      <c r="G142" s="50">
        <v>440.88303030541351</v>
      </c>
    </row>
    <row r="143" spans="2:7" x14ac:dyDescent="0.25">
      <c r="B143" s="50">
        <v>13177</v>
      </c>
      <c r="C143" s="50">
        <v>14.55</v>
      </c>
      <c r="D143" s="50">
        <v>81.569999999999993</v>
      </c>
      <c r="E143" s="50">
        <v>13114.931627564347</v>
      </c>
      <c r="F143" s="50">
        <v>381.77223854728106</v>
      </c>
      <c r="G143" s="50">
        <v>451.67396506797712</v>
      </c>
    </row>
    <row r="144" spans="2:7" x14ac:dyDescent="0.25">
      <c r="B144" s="50">
        <v>13223</v>
      </c>
      <c r="C144" s="50">
        <v>17.329999999999998</v>
      </c>
      <c r="D144" s="50">
        <v>86.3</v>
      </c>
      <c r="E144" s="50">
        <v>13159.160460498413</v>
      </c>
      <c r="F144" s="50">
        <v>383.0617502968451</v>
      </c>
      <c r="G144" s="50">
        <v>464.22954157552169</v>
      </c>
    </row>
    <row r="145" spans="2:7" x14ac:dyDescent="0.25">
      <c r="B145" s="50">
        <v>13270</v>
      </c>
      <c r="C145" s="50">
        <v>23.1</v>
      </c>
      <c r="D145" s="50">
        <v>89.2</v>
      </c>
      <c r="E145" s="50">
        <v>13203.247850332202</v>
      </c>
      <c r="F145" s="50">
        <v>383.64271591590943</v>
      </c>
      <c r="G145" s="50">
        <v>480.44814540001067</v>
      </c>
    </row>
    <row r="146" spans="2:7" x14ac:dyDescent="0.25">
      <c r="B146" s="50">
        <v>13317</v>
      </c>
      <c r="C146" s="50">
        <v>28.66</v>
      </c>
      <c r="D146" s="50">
        <v>90.99</v>
      </c>
      <c r="E146" s="50">
        <v>13245.518288358377</v>
      </c>
      <c r="F146" s="50">
        <v>383.57665650176693</v>
      </c>
      <c r="G146" s="50">
        <v>500.95275297224373</v>
      </c>
    </row>
    <row r="147" spans="2:7" x14ac:dyDescent="0.25">
      <c r="B147" s="50">
        <v>13364</v>
      </c>
      <c r="C147" s="50">
        <v>35.1</v>
      </c>
      <c r="D147" s="50">
        <v>94.26</v>
      </c>
      <c r="E147" s="50">
        <v>13285.410615776322</v>
      </c>
      <c r="F147" s="50">
        <v>382.37681422783589</v>
      </c>
      <c r="G147" s="50">
        <v>525.72516523400316</v>
      </c>
    </row>
    <row r="148" spans="2:7" x14ac:dyDescent="0.25">
      <c r="B148" s="50">
        <v>13410</v>
      </c>
      <c r="C148" s="50">
        <v>40.409999999999997</v>
      </c>
      <c r="D148" s="50">
        <v>96.9</v>
      </c>
      <c r="E148" s="50">
        <v>13321.769267511989</v>
      </c>
      <c r="F148" s="50">
        <v>379.60103024358517</v>
      </c>
      <c r="G148" s="50">
        <v>553.73747903055835</v>
      </c>
    </row>
    <row r="149" spans="2:7" x14ac:dyDescent="0.25">
      <c r="B149" s="50">
        <v>13457</v>
      </c>
      <c r="C149" s="50">
        <v>46.26</v>
      </c>
      <c r="D149" s="50">
        <v>98.47</v>
      </c>
      <c r="E149" s="50">
        <v>13355.941047671797</v>
      </c>
      <c r="F149" s="50">
        <v>375.26620585874605</v>
      </c>
      <c r="G149" s="50">
        <v>585.68298855286434</v>
      </c>
    </row>
    <row r="150" spans="2:7" x14ac:dyDescent="0.25">
      <c r="B150" s="50">
        <v>13504</v>
      </c>
      <c r="C150" s="50">
        <v>51.34</v>
      </c>
      <c r="D150" s="50">
        <v>101.03</v>
      </c>
      <c r="E150" s="50">
        <v>13386.892224280886</v>
      </c>
      <c r="F150" s="50">
        <v>369.25007911651346</v>
      </c>
      <c r="G150" s="50">
        <v>620.51367479815383</v>
      </c>
    </row>
    <row r="151" spans="2:7" x14ac:dyDescent="0.25">
      <c r="B151" s="50">
        <v>13550</v>
      </c>
      <c r="C151" s="50">
        <v>56.38</v>
      </c>
      <c r="D151" s="50">
        <v>107.65</v>
      </c>
      <c r="E151" s="50">
        <v>13414.032123134017</v>
      </c>
      <c r="F151" s="50">
        <v>359.99411538522054</v>
      </c>
      <c r="G151" s="50">
        <v>656.44218882906455</v>
      </c>
    </row>
    <row r="152" spans="2:7" x14ac:dyDescent="0.25">
      <c r="B152" s="50">
        <v>13596</v>
      </c>
      <c r="C152" s="50">
        <v>60.82</v>
      </c>
      <c r="D152" s="50">
        <v>113.8</v>
      </c>
      <c r="E152" s="50">
        <v>13438.009333722515</v>
      </c>
      <c r="F152" s="50">
        <v>346.06662695214874</v>
      </c>
      <c r="G152" s="50">
        <v>693.11073919273178</v>
      </c>
    </row>
    <row r="153" spans="2:7" x14ac:dyDescent="0.25">
      <c r="B153" s="50">
        <v>13643</v>
      </c>
      <c r="C153" s="50">
        <v>65.680000000000007</v>
      </c>
      <c r="D153" s="50">
        <v>119.97</v>
      </c>
      <c r="E153" s="50">
        <v>13459.173924179451</v>
      </c>
      <c r="F153" s="50">
        <v>327.06320306726138</v>
      </c>
      <c r="G153" s="50">
        <v>730.48595915295641</v>
      </c>
    </row>
    <row r="154" spans="2:7" x14ac:dyDescent="0.25">
      <c r="B154" s="50">
        <v>13690</v>
      </c>
      <c r="C154" s="50">
        <v>70.540000000000006</v>
      </c>
      <c r="D154" s="50">
        <v>125.67</v>
      </c>
      <c r="E154" s="50">
        <v>13476.703933900053</v>
      </c>
      <c r="F154" s="50">
        <v>303.41423290803914</v>
      </c>
      <c r="G154" s="50">
        <v>767.08561698987057</v>
      </c>
    </row>
    <row r="155" spans="2:7" x14ac:dyDescent="0.25">
      <c r="B155" s="50">
        <v>13736</v>
      </c>
      <c r="C155" s="50">
        <v>73.59</v>
      </c>
      <c r="D155" s="50">
        <v>127.49</v>
      </c>
      <c r="E155" s="50">
        <v>13490.868480969717</v>
      </c>
      <c r="F155" s="50">
        <v>277.33247183485469</v>
      </c>
      <c r="G155" s="50">
        <v>802.22031140663012</v>
      </c>
    </row>
    <row r="156" spans="2:7" x14ac:dyDescent="0.25">
      <c r="B156" s="50">
        <v>13782</v>
      </c>
      <c r="C156" s="50">
        <v>74.86</v>
      </c>
      <c r="D156" s="50">
        <v>130.44999999999999</v>
      </c>
      <c r="E156" s="50">
        <v>13503.376378556046</v>
      </c>
      <c r="F156" s="50">
        <v>249.49339527558894</v>
      </c>
      <c r="G156" s="50">
        <v>836.62984380602381</v>
      </c>
    </row>
    <row r="157" spans="2:7" x14ac:dyDescent="0.25">
      <c r="B157" s="50">
        <v>13829</v>
      </c>
      <c r="C157" s="50">
        <v>73.72</v>
      </c>
      <c r="D157" s="50">
        <v>131.88999999999999</v>
      </c>
      <c r="E157" s="50">
        <v>13516.102907203262</v>
      </c>
      <c r="F157" s="50">
        <v>219.71187367518672</v>
      </c>
      <c r="G157" s="50">
        <v>870.68738075810893</v>
      </c>
    </row>
    <row r="158" spans="2:7" x14ac:dyDescent="0.25">
      <c r="B158" s="50">
        <v>13876</v>
      </c>
      <c r="C158" s="50">
        <v>76.540000000000006</v>
      </c>
      <c r="D158" s="50">
        <v>132.72999999999999</v>
      </c>
      <c r="E158" s="50">
        <v>13528.163349555465</v>
      </c>
      <c r="F158" s="50">
        <v>189.13553242106667</v>
      </c>
      <c r="G158" s="50">
        <v>904.27532867942614</v>
      </c>
    </row>
    <row r="159" spans="2:7" x14ac:dyDescent="0.25">
      <c r="B159" s="50">
        <v>13923</v>
      </c>
      <c r="C159" s="50">
        <v>78.56</v>
      </c>
      <c r="D159" s="50">
        <v>130.59</v>
      </c>
      <c r="E159" s="50">
        <v>13538.296563074162</v>
      </c>
      <c r="F159" s="50">
        <v>158.63487714942843</v>
      </c>
      <c r="G159" s="50">
        <v>938.56168761392689</v>
      </c>
    </row>
    <row r="160" spans="2:7" x14ac:dyDescent="0.25">
      <c r="B160" s="50">
        <v>13969</v>
      </c>
      <c r="C160" s="50">
        <v>79.36</v>
      </c>
      <c r="D160" s="50">
        <v>130.71</v>
      </c>
      <c r="E160" s="50">
        <v>13547.105230300031</v>
      </c>
      <c r="F160" s="50">
        <v>129.22355154241848</v>
      </c>
      <c r="G160" s="50">
        <v>972.81582876177902</v>
      </c>
    </row>
    <row r="161" spans="2:7" x14ac:dyDescent="0.25">
      <c r="B161" s="50">
        <v>14016</v>
      </c>
      <c r="C161" s="50">
        <v>83.49</v>
      </c>
      <c r="D161" s="50">
        <v>131.03</v>
      </c>
      <c r="E161" s="50">
        <v>13554.111614486454</v>
      </c>
      <c r="F161" s="50">
        <v>98.819214350008821</v>
      </c>
      <c r="G161" s="50">
        <v>1007.9516360072316</v>
      </c>
    </row>
    <row r="162" spans="2:7" x14ac:dyDescent="0.25">
      <c r="B162" s="50">
        <v>14062</v>
      </c>
      <c r="C162" s="50">
        <v>83.25</v>
      </c>
      <c r="D162" s="50">
        <v>130.33000000000001</v>
      </c>
      <c r="E162" s="50">
        <v>13559.422709905466</v>
      </c>
      <c r="F162" s="50">
        <v>69.035545296412039</v>
      </c>
      <c r="G162" s="50">
        <v>1042.6027003533068</v>
      </c>
    </row>
    <row r="163" spans="2:7" x14ac:dyDescent="0.25">
      <c r="B163" s="50">
        <v>14155</v>
      </c>
      <c r="C163" s="50">
        <v>86.3</v>
      </c>
      <c r="D163" s="50">
        <v>130.05000000000001</v>
      </c>
      <c r="E163" s="50">
        <v>13567.890967737509</v>
      </c>
      <c r="F163" s="50">
        <v>9.2772940118505716</v>
      </c>
      <c r="G163" s="50">
        <v>1113.3429346683158</v>
      </c>
    </row>
    <row r="164" spans="2:7" x14ac:dyDescent="0.25">
      <c r="B164" s="50">
        <v>14215</v>
      </c>
      <c r="C164" s="50">
        <v>83.91</v>
      </c>
      <c r="D164" s="50">
        <v>131.76</v>
      </c>
      <c r="E164" s="50">
        <v>13573.010772366066</v>
      </c>
      <c r="F164" s="50">
        <v>-29.862301386475885</v>
      </c>
      <c r="G164" s="50">
        <v>1158.5213864515044</v>
      </c>
    </row>
    <row r="165" spans="2:7" x14ac:dyDescent="0.25">
      <c r="B165" s="50">
        <v>14244</v>
      </c>
      <c r="C165" s="50">
        <v>84.69</v>
      </c>
      <c r="D165" s="50">
        <v>134.18</v>
      </c>
      <c r="E165" s="50">
        <v>13575.891446907937</v>
      </c>
      <c r="F165" s="50">
        <v>-49.530070459423612</v>
      </c>
      <c r="G165" s="50">
        <v>1179.6340320407489</v>
      </c>
    </row>
    <row r="166" spans="2:7" x14ac:dyDescent="0.25">
      <c r="B166" s="50">
        <v>14337</v>
      </c>
      <c r="C166" s="50">
        <v>83.25</v>
      </c>
      <c r="D166" s="50">
        <v>133.16</v>
      </c>
      <c r="E166" s="50">
        <v>13585.661018642253</v>
      </c>
      <c r="F166" s="50">
        <v>-113.38985905108306</v>
      </c>
      <c r="G166" s="50">
        <v>1246.5279909281799</v>
      </c>
    </row>
    <row r="167" spans="2:7" x14ac:dyDescent="0.25">
      <c r="B167" s="50">
        <v>14430</v>
      </c>
      <c r="C167" s="50">
        <v>85.78</v>
      </c>
      <c r="D167" s="50">
        <v>134.94999999999999</v>
      </c>
      <c r="E167" s="50">
        <v>13594.550432357933</v>
      </c>
      <c r="F167" s="50">
        <v>-177.75548914384149</v>
      </c>
      <c r="G167" s="50">
        <v>1313.0482279129089</v>
      </c>
    </row>
    <row r="168" spans="2:7" x14ac:dyDescent="0.25">
      <c r="B168" s="50">
        <v>14523</v>
      </c>
      <c r="C168" s="50">
        <v>86.13</v>
      </c>
      <c r="D168" s="50">
        <v>133.36000000000001</v>
      </c>
      <c r="E168" s="50">
        <v>13601.111055250834</v>
      </c>
      <c r="F168" s="50">
        <v>-242.3756852434322</v>
      </c>
      <c r="G168" s="50">
        <v>1379.6035381099066</v>
      </c>
    </row>
    <row r="169" spans="2:7" x14ac:dyDescent="0.25">
      <c r="B169" s="50">
        <v>14616</v>
      </c>
      <c r="C169" s="50">
        <v>86.84</v>
      </c>
      <c r="D169" s="50">
        <v>132.63</v>
      </c>
      <c r="E169" s="50">
        <v>13606.812911524417</v>
      </c>
      <c r="F169" s="50">
        <v>-305.67528930165236</v>
      </c>
      <c r="G169" s="50">
        <v>1447.4962603143824</v>
      </c>
    </row>
    <row r="170" spans="2:7" x14ac:dyDescent="0.25">
      <c r="B170" s="50">
        <v>14709</v>
      </c>
      <c r="C170" s="50">
        <v>85.79</v>
      </c>
      <c r="D170" s="50">
        <v>131.87</v>
      </c>
      <c r="E170" s="50">
        <v>13612.790123030316</v>
      </c>
      <c r="F170" s="50">
        <v>-368.07505450536109</v>
      </c>
      <c r="G170" s="50">
        <v>1516.1925040823708</v>
      </c>
    </row>
    <row r="171" spans="2:7" x14ac:dyDescent="0.25">
      <c r="B171" s="50">
        <v>14802</v>
      </c>
      <c r="C171" s="50">
        <v>85.48</v>
      </c>
      <c r="D171" s="50">
        <v>132.34</v>
      </c>
      <c r="E171" s="50">
        <v>13619.868379113681</v>
      </c>
      <c r="F171" s="50">
        <v>-430.24957410677092</v>
      </c>
      <c r="G171" s="50">
        <v>1584.9904552592468</v>
      </c>
    </row>
    <row r="172" spans="2:7" x14ac:dyDescent="0.25">
      <c r="B172" s="50">
        <v>14894</v>
      </c>
      <c r="C172" s="50">
        <v>85.57</v>
      </c>
      <c r="D172" s="50">
        <v>131.19</v>
      </c>
      <c r="E172" s="50">
        <v>13627.046835195304</v>
      </c>
      <c r="F172" s="50">
        <v>-491.34075711070261</v>
      </c>
      <c r="G172" s="50">
        <v>1653.4013679321395</v>
      </c>
    </row>
    <row r="173" spans="2:7" x14ac:dyDescent="0.25">
      <c r="B173" s="50">
        <v>14987</v>
      </c>
      <c r="C173" s="50">
        <v>83.75</v>
      </c>
      <c r="D173" s="50">
        <v>130.79</v>
      </c>
      <c r="E173" s="50">
        <v>13635.701617370609</v>
      </c>
      <c r="F173" s="50">
        <v>-552.07493175533341</v>
      </c>
      <c r="G173" s="50">
        <v>1723.2919447933864</v>
      </c>
    </row>
    <row r="174" spans="2:7" x14ac:dyDescent="0.25">
      <c r="B174" s="50">
        <v>15080</v>
      </c>
      <c r="C174" s="50">
        <v>83.72</v>
      </c>
      <c r="D174" s="50">
        <v>130.47999999999999</v>
      </c>
      <c r="E174" s="50">
        <v>13645.850463362422</v>
      </c>
      <c r="F174" s="50">
        <v>-612.27827994128461</v>
      </c>
      <c r="G174" s="50">
        <v>1793.4456100353279</v>
      </c>
    </row>
    <row r="175" spans="2:7" x14ac:dyDescent="0.25">
      <c r="B175" s="50">
        <v>15173</v>
      </c>
      <c r="C175" s="50">
        <v>83.27</v>
      </c>
      <c r="D175" s="50">
        <v>130.38999999999999</v>
      </c>
      <c r="E175" s="50">
        <v>13656.386400873305</v>
      </c>
      <c r="F175" s="50">
        <v>-672.20821571662873</v>
      </c>
      <c r="G175" s="50">
        <v>1863.7759065212658</v>
      </c>
    </row>
    <row r="176" spans="2:7" x14ac:dyDescent="0.25">
      <c r="B176" s="50">
        <v>15267</v>
      </c>
      <c r="C176" s="50">
        <v>84.02</v>
      </c>
      <c r="D176" s="50">
        <v>130.16999999999999</v>
      </c>
      <c r="E176" s="50">
        <v>13666.791048290561</v>
      </c>
      <c r="F176" s="50">
        <v>-732.60741584546145</v>
      </c>
      <c r="G176" s="50">
        <v>1935.0468195580004</v>
      </c>
    </row>
    <row r="177" spans="2:7" x14ac:dyDescent="0.25">
      <c r="B177" s="50">
        <v>15360</v>
      </c>
      <c r="C177" s="50">
        <v>87.02</v>
      </c>
      <c r="D177" s="50">
        <v>130.61000000000001</v>
      </c>
      <c r="E177" s="50">
        <v>13674.054586392818</v>
      </c>
      <c r="F177" s="50">
        <v>-792.67962570587304</v>
      </c>
      <c r="G177" s="50">
        <v>2005.6552651700763</v>
      </c>
    </row>
    <row r="178" spans="2:7" x14ac:dyDescent="0.25">
      <c r="B178" s="50">
        <v>15453</v>
      </c>
      <c r="C178" s="50">
        <v>86.92</v>
      </c>
      <c r="D178" s="50">
        <v>127.29</v>
      </c>
      <c r="E178" s="50">
        <v>13678.971829063907</v>
      </c>
      <c r="F178" s="50">
        <v>-851.05347204040163</v>
      </c>
      <c r="G178" s="50">
        <v>2077.8695270993094</v>
      </c>
    </row>
    <row r="179" spans="2:7" x14ac:dyDescent="0.25">
      <c r="B179" s="50">
        <v>15546</v>
      </c>
      <c r="C179" s="50">
        <v>87.3</v>
      </c>
      <c r="D179" s="50">
        <v>129.25</v>
      </c>
      <c r="E179" s="50">
        <v>13683.661209197271</v>
      </c>
      <c r="F179" s="50">
        <v>-908.57872496597111</v>
      </c>
      <c r="G179" s="50">
        <v>2150.787165803124</v>
      </c>
    </row>
    <row r="180" spans="2:7" x14ac:dyDescent="0.25">
      <c r="B180" s="50">
        <v>15639</v>
      </c>
      <c r="C180" s="50">
        <v>87.82</v>
      </c>
      <c r="D180" s="50">
        <v>132.13</v>
      </c>
      <c r="E180" s="50">
        <v>13687.6213320839</v>
      </c>
      <c r="F180" s="50">
        <v>-969.15033151101568</v>
      </c>
      <c r="G180" s="50">
        <v>2221.2323285647367</v>
      </c>
    </row>
    <row r="181" spans="2:7" x14ac:dyDescent="0.25">
      <c r="B181" s="50">
        <v>15733</v>
      </c>
      <c r="C181" s="50">
        <v>87.1</v>
      </c>
      <c r="D181" s="50">
        <v>131.85</v>
      </c>
      <c r="E181" s="50">
        <v>13691.787096276352</v>
      </c>
      <c r="F181" s="50">
        <v>-1031.9742029167023</v>
      </c>
      <c r="G181" s="50">
        <v>2291.0297050459376</v>
      </c>
    </row>
    <row r="182" spans="2:7" x14ac:dyDescent="0.25">
      <c r="B182" s="50">
        <v>15826</v>
      </c>
      <c r="C182" s="50">
        <v>86.74</v>
      </c>
      <c r="D182" s="50">
        <v>130.83000000000001</v>
      </c>
      <c r="E182" s="50">
        <v>13696.784133332018</v>
      </c>
      <c r="F182" s="50">
        <v>-1093.3135742758843</v>
      </c>
      <c r="G182" s="50">
        <v>2360.7524052816648</v>
      </c>
    </row>
    <row r="183" spans="2:7" x14ac:dyDescent="0.25">
      <c r="B183" s="50">
        <v>15919</v>
      </c>
      <c r="C183" s="50">
        <v>87.61</v>
      </c>
      <c r="D183" s="50">
        <v>131.54</v>
      </c>
      <c r="E183" s="50">
        <v>13701.367706426867</v>
      </c>
      <c r="F183" s="50">
        <v>-1154.4781310456071</v>
      </c>
      <c r="G183" s="50">
        <v>2430.6567060866023</v>
      </c>
    </row>
    <row r="184" spans="2:7" x14ac:dyDescent="0.25">
      <c r="B184" s="50">
        <v>16013</v>
      </c>
      <c r="C184" s="50">
        <v>88.04</v>
      </c>
      <c r="D184" s="50">
        <v>131.15</v>
      </c>
      <c r="E184" s="50">
        <v>13704.935180515224</v>
      </c>
      <c r="F184" s="50">
        <v>-1216.5286971665589</v>
      </c>
      <c r="G184" s="50">
        <v>2501.1756739829734</v>
      </c>
    </row>
    <row r="185" spans="2:7" x14ac:dyDescent="0.25">
      <c r="B185" s="50">
        <v>16106</v>
      </c>
      <c r="C185" s="50">
        <v>88.52</v>
      </c>
      <c r="D185" s="50">
        <v>127.34</v>
      </c>
      <c r="E185" s="50">
        <v>13707.72760984683</v>
      </c>
      <c r="F185" s="50">
        <v>-1275.3261719452278</v>
      </c>
      <c r="G185" s="50">
        <v>2573.1536222348427</v>
      </c>
    </row>
    <row r="186" spans="2:7" x14ac:dyDescent="0.25">
      <c r="B186" s="50">
        <v>16199</v>
      </c>
      <c r="C186" s="50">
        <v>88.19</v>
      </c>
      <c r="D186" s="50">
        <v>126.25</v>
      </c>
      <c r="E186" s="50">
        <v>13710.397411755377</v>
      </c>
      <c r="F186" s="50">
        <v>-1331.0050520642105</v>
      </c>
      <c r="G186" s="50">
        <v>2647.5945379039249</v>
      </c>
    </row>
    <row r="187" spans="2:7" x14ac:dyDescent="0.25">
      <c r="B187" s="50">
        <v>16293</v>
      </c>
      <c r="C187" s="50">
        <v>88.18</v>
      </c>
      <c r="D187" s="50">
        <v>128.27000000000001</v>
      </c>
      <c r="E187" s="50">
        <v>13713.37492811114</v>
      </c>
      <c r="F187" s="50">
        <v>-1387.884237910768</v>
      </c>
      <c r="G187" s="50">
        <v>2722.3673826662375</v>
      </c>
    </row>
    <row r="188" spans="2:7" x14ac:dyDescent="0.25">
      <c r="B188" s="50">
        <v>16386</v>
      </c>
      <c r="C188" s="50">
        <v>88.46</v>
      </c>
      <c r="D188" s="50">
        <v>128</v>
      </c>
      <c r="E188" s="50">
        <v>13716.101442135972</v>
      </c>
      <c r="F188" s="50">
        <v>-1445.2884614610232</v>
      </c>
      <c r="G188" s="50">
        <v>2795.4856979869196</v>
      </c>
    </row>
    <row r="189" spans="2:7" x14ac:dyDescent="0.25">
      <c r="B189" s="50">
        <v>16478</v>
      </c>
      <c r="C189" s="50">
        <v>88.99</v>
      </c>
      <c r="D189" s="50">
        <v>128.34</v>
      </c>
      <c r="E189" s="50">
        <v>13718.148543092493</v>
      </c>
      <c r="F189" s="50">
        <v>-1502.1298296892382</v>
      </c>
      <c r="G189" s="50">
        <v>2867.7960226833738</v>
      </c>
    </row>
    <row r="190" spans="2:7" x14ac:dyDescent="0.25">
      <c r="B190" s="50">
        <v>16570</v>
      </c>
      <c r="C190" s="50">
        <v>88.97</v>
      </c>
      <c r="D190" s="50">
        <v>126.94</v>
      </c>
      <c r="E190" s="50">
        <v>13719.78635500802</v>
      </c>
      <c r="F190" s="50">
        <v>-1558.3037596533316</v>
      </c>
      <c r="G190" s="50">
        <v>2940.6341040766056</v>
      </c>
    </row>
    <row r="191" spans="2:7" x14ac:dyDescent="0.25">
      <c r="B191" s="50">
        <v>16663</v>
      </c>
      <c r="C191" s="50">
        <v>89.66</v>
      </c>
      <c r="D191" s="50">
        <v>128.53</v>
      </c>
      <c r="E191" s="50">
        <v>13720.898255149943</v>
      </c>
      <c r="F191" s="50">
        <v>-1615.2145487924433</v>
      </c>
      <c r="G191" s="50">
        <v>3014.1750197811389</v>
      </c>
    </row>
    <row r="192" spans="2:7" x14ac:dyDescent="0.25">
      <c r="B192" s="50">
        <v>16757</v>
      </c>
      <c r="C192" s="50">
        <v>89.45</v>
      </c>
      <c r="D192" s="50">
        <v>128.6</v>
      </c>
      <c r="E192" s="50">
        <v>13721.62831871836</v>
      </c>
      <c r="F192" s="50">
        <v>-1673.8125394985386</v>
      </c>
      <c r="G192" s="50">
        <v>3087.6714924976536</v>
      </c>
    </row>
    <row r="193" spans="2:7" x14ac:dyDescent="0.25">
      <c r="B193" s="50">
        <v>16850</v>
      </c>
      <c r="C193" s="50">
        <v>89.87</v>
      </c>
      <c r="D193" s="50">
        <v>128.21</v>
      </c>
      <c r="E193" s="50">
        <v>13722.180189484039</v>
      </c>
      <c r="F193" s="50">
        <v>-1731.584379647843</v>
      </c>
      <c r="G193" s="50">
        <v>3160.5483599030586</v>
      </c>
    </row>
    <row r="194" spans="2:7" x14ac:dyDescent="0.25">
      <c r="B194" s="50">
        <v>16943</v>
      </c>
      <c r="C194" s="50">
        <v>90.1</v>
      </c>
      <c r="D194" s="50">
        <v>128.38999999999999</v>
      </c>
      <c r="E194" s="50">
        <v>13722.204536830504</v>
      </c>
      <c r="F194" s="50">
        <v>-1789.2237652858212</v>
      </c>
      <c r="G194" s="50">
        <v>3233.5324807968395</v>
      </c>
    </row>
    <row r="195" spans="2:7" x14ac:dyDescent="0.25">
      <c r="B195" s="50">
        <v>17037</v>
      </c>
      <c r="C195" s="50">
        <v>90.31</v>
      </c>
      <c r="D195" s="50">
        <v>127.7</v>
      </c>
      <c r="E195" s="50">
        <v>13721.868208724758</v>
      </c>
      <c r="F195" s="50">
        <v>-1847.1533525468453</v>
      </c>
      <c r="G195" s="50">
        <v>3307.5590511917753</v>
      </c>
    </row>
    <row r="196" spans="2:7" x14ac:dyDescent="0.25">
      <c r="B196" s="50">
        <v>17129</v>
      </c>
      <c r="C196" s="50">
        <v>89.66</v>
      </c>
      <c r="D196" s="50">
        <v>127.14</v>
      </c>
      <c r="E196" s="50">
        <v>13721.892294330739</v>
      </c>
      <c r="F196" s="50">
        <v>-1903.056914587622</v>
      </c>
      <c r="G196" s="50">
        <v>3380.6250009689506</v>
      </c>
    </row>
    <row r="197" spans="2:7" x14ac:dyDescent="0.25">
      <c r="B197" s="50">
        <v>17222</v>
      </c>
      <c r="C197" s="50">
        <v>89.85</v>
      </c>
      <c r="D197" s="50">
        <v>127.61</v>
      </c>
      <c r="E197" s="50">
        <v>13722.289968436628</v>
      </c>
      <c r="F197" s="50">
        <v>-1959.5099277091206</v>
      </c>
      <c r="G197" s="50">
        <v>3454.5292819056158</v>
      </c>
    </row>
    <row r="198" spans="2:7" x14ac:dyDescent="0.25">
      <c r="B198" s="50">
        <v>17315</v>
      </c>
      <c r="C198" s="50">
        <v>91.18</v>
      </c>
      <c r="D198" s="50">
        <v>128.88999999999999</v>
      </c>
      <c r="E198" s="50">
        <v>13721.454038250036</v>
      </c>
      <c r="F198" s="50">
        <v>-2017.0807640938051</v>
      </c>
      <c r="G198" s="50">
        <v>3527.557714771398</v>
      </c>
    </row>
    <row r="199" spans="2:7" x14ac:dyDescent="0.25">
      <c r="B199" s="50">
        <v>17409</v>
      </c>
      <c r="C199" s="50">
        <v>93.07</v>
      </c>
      <c r="D199" s="50">
        <v>128.16</v>
      </c>
      <c r="E199" s="50">
        <v>13717.968653208754</v>
      </c>
      <c r="F199" s="50">
        <v>-2075.5862071262918</v>
      </c>
      <c r="G199" s="50">
        <v>3601.0427111238923</v>
      </c>
    </row>
    <row r="200" spans="2:7" x14ac:dyDescent="0.25">
      <c r="B200" s="50">
        <v>17502</v>
      </c>
      <c r="C200" s="50">
        <v>94.34</v>
      </c>
      <c r="D200" s="50">
        <v>129.59</v>
      </c>
      <c r="E200" s="50">
        <v>13711.958862054911</v>
      </c>
      <c r="F200" s="50">
        <v>-2133.8298297025954</v>
      </c>
      <c r="G200" s="50">
        <v>3673.2906293052197</v>
      </c>
    </row>
    <row r="201" spans="2:7" x14ac:dyDescent="0.25">
      <c r="B201" s="50">
        <v>17596</v>
      </c>
      <c r="C201" s="50">
        <v>94.83</v>
      </c>
      <c r="D201" s="50">
        <v>130.16</v>
      </c>
      <c r="E201" s="50">
        <v>13704.444654620687</v>
      </c>
      <c r="F201" s="50">
        <v>-2193.9012102965457</v>
      </c>
      <c r="G201" s="50">
        <v>3745.1991799619218</v>
      </c>
    </row>
    <row r="202" spans="2:7" x14ac:dyDescent="0.25">
      <c r="B202" s="50">
        <v>17688</v>
      </c>
      <c r="C202" s="50">
        <v>92.35</v>
      </c>
      <c r="D202" s="50">
        <v>124.8</v>
      </c>
      <c r="E202" s="50">
        <v>13698.680213601348</v>
      </c>
      <c r="F202" s="50">
        <v>-2249.7424103991657</v>
      </c>
      <c r="G202" s="50">
        <v>3818.0350585662136</v>
      </c>
    </row>
    <row r="203" spans="2:7" x14ac:dyDescent="0.25">
      <c r="B203" s="50">
        <v>17782</v>
      </c>
      <c r="C203" s="50">
        <v>95.6</v>
      </c>
      <c r="D203" s="50">
        <v>128.65</v>
      </c>
      <c r="E203" s="50">
        <v>13692.162453509329</v>
      </c>
      <c r="F203" s="50">
        <v>-2305.7936932627904</v>
      </c>
      <c r="G203" s="50">
        <v>3893.175573467498</v>
      </c>
    </row>
    <row r="204" spans="2:7" x14ac:dyDescent="0.25">
      <c r="B204" s="50">
        <v>17876</v>
      </c>
      <c r="C204" s="50">
        <v>96.71</v>
      </c>
      <c r="D204" s="50">
        <v>128.77000000000001</v>
      </c>
      <c r="E204" s="50">
        <v>13682.084066773325</v>
      </c>
      <c r="F204" s="50">
        <v>-2364.2394303217511</v>
      </c>
      <c r="G204" s="50">
        <v>3966.1018539931479</v>
      </c>
    </row>
    <row r="205" spans="2:7" x14ac:dyDescent="0.25">
      <c r="B205" s="50">
        <v>17969</v>
      </c>
      <c r="C205" s="50">
        <v>95.9</v>
      </c>
      <c r="D205" s="50">
        <v>130.69</v>
      </c>
      <c r="E205" s="50">
        <v>13671.869849837611</v>
      </c>
      <c r="F205" s="50">
        <v>-2423.3203545634701</v>
      </c>
      <c r="G205" s="50">
        <v>4037.1875105739082</v>
      </c>
    </row>
    <row r="206" spans="2:7" x14ac:dyDescent="0.25">
      <c r="B206" s="50">
        <v>18062</v>
      </c>
      <c r="C206" s="50">
        <v>96.26</v>
      </c>
      <c r="D206" s="50">
        <v>131.52000000000001</v>
      </c>
      <c r="E206" s="50">
        <v>13662.019416995388</v>
      </c>
      <c r="F206" s="50">
        <v>-2484.1176302627355</v>
      </c>
      <c r="G206" s="50">
        <v>4106.8688009969601</v>
      </c>
    </row>
    <row r="207" spans="2:7" x14ac:dyDescent="0.25">
      <c r="B207" s="50">
        <v>18155</v>
      </c>
      <c r="C207" s="50">
        <v>95.38</v>
      </c>
      <c r="D207" s="50">
        <v>129.51</v>
      </c>
      <c r="E207" s="50">
        <v>13652.588020351242</v>
      </c>
      <c r="F207" s="50">
        <v>-2544.2186805384372</v>
      </c>
      <c r="G207" s="50">
        <v>4177.2027520132779</v>
      </c>
    </row>
    <row r="208" spans="2:7" x14ac:dyDescent="0.25">
      <c r="B208" s="50">
        <v>18248</v>
      </c>
      <c r="C208" s="50">
        <v>94.1</v>
      </c>
      <c r="D208" s="50">
        <v>129.80000000000001</v>
      </c>
      <c r="E208" s="50">
        <v>13644.903176500275</v>
      </c>
      <c r="F208" s="50">
        <v>-2603.3637662748006</v>
      </c>
      <c r="G208" s="50">
        <v>4248.5569667566569</v>
      </c>
    </row>
    <row r="209" spans="2:7" x14ac:dyDescent="0.25">
      <c r="B209" s="50">
        <v>18342</v>
      </c>
      <c r="C209" s="50">
        <v>95.09</v>
      </c>
      <c r="D209" s="50">
        <v>132.99</v>
      </c>
      <c r="E209" s="50">
        <v>13637.370814572274</v>
      </c>
      <c r="F209" s="50">
        <v>-2665.3109130614826</v>
      </c>
      <c r="G209" s="50">
        <v>4318.837313823703</v>
      </c>
    </row>
    <row r="210" spans="2:7" x14ac:dyDescent="0.25">
      <c r="B210" s="50">
        <v>18435</v>
      </c>
      <c r="C210" s="50">
        <v>93.27</v>
      </c>
      <c r="D210" s="50">
        <v>127.86</v>
      </c>
      <c r="E210" s="50">
        <v>13630.587815560702</v>
      </c>
      <c r="F210" s="50">
        <v>-2725.4300464630478</v>
      </c>
      <c r="G210" s="50">
        <v>4389.4220761254974</v>
      </c>
    </row>
    <row r="211" spans="2:7" x14ac:dyDescent="0.25">
      <c r="B211" s="50">
        <v>18528</v>
      </c>
      <c r="C211" s="50">
        <v>93.88</v>
      </c>
      <c r="D211" s="50">
        <v>128.12</v>
      </c>
      <c r="E211" s="50">
        <v>13624.788814106276</v>
      </c>
      <c r="F211" s="50">
        <v>-2782.5620032048801</v>
      </c>
      <c r="G211" s="50">
        <v>4462.5740728296441</v>
      </c>
    </row>
    <row r="212" spans="2:7" x14ac:dyDescent="0.25">
      <c r="B212" s="50">
        <v>18621</v>
      </c>
      <c r="C212" s="50">
        <v>94.41</v>
      </c>
      <c r="D212" s="50">
        <v>127.42</v>
      </c>
      <c r="E212" s="50">
        <v>13618.066639531469</v>
      </c>
      <c r="F212" s="50">
        <v>-2839.3744716325978</v>
      </c>
      <c r="G212" s="50">
        <v>4535.8951960539935</v>
      </c>
    </row>
    <row r="213" spans="2:7" x14ac:dyDescent="0.25">
      <c r="B213" s="51">
        <v>18715</v>
      </c>
      <c r="C213" s="51">
        <v>93.89</v>
      </c>
      <c r="D213" s="51">
        <v>127.35</v>
      </c>
      <c r="E213" s="51">
        <v>13611.264084297474</v>
      </c>
      <c r="F213" s="51">
        <v>-2896.2983879410699</v>
      </c>
      <c r="G213" s="51">
        <v>4610.3890296951186</v>
      </c>
    </row>
    <row r="214" spans="2:7" x14ac:dyDescent="0.25">
      <c r="B214" s="51">
        <v>18807</v>
      </c>
      <c r="C214" s="51">
        <v>93.45</v>
      </c>
      <c r="D214" s="51">
        <v>127.68</v>
      </c>
      <c r="E214" s="51">
        <v>13605.375181688089</v>
      </c>
      <c r="F214" s="51">
        <v>-2952.2084897472537</v>
      </c>
      <c r="G214" s="51">
        <v>4683.2129024572396</v>
      </c>
    </row>
    <row r="215" spans="2:7" x14ac:dyDescent="0.25">
      <c r="B215" s="51">
        <v>18900</v>
      </c>
      <c r="C215" s="51">
        <v>93.88</v>
      </c>
      <c r="D215" s="51">
        <v>127.1</v>
      </c>
      <c r="E215" s="51">
        <v>13599.430333582228</v>
      </c>
      <c r="F215" s="51">
        <v>-3008.5657665177037</v>
      </c>
      <c r="G215" s="51">
        <v>4756.9516438743585</v>
      </c>
    </row>
    <row r="216" spans="2:7" x14ac:dyDescent="0.25">
      <c r="B216" s="51">
        <v>18993</v>
      </c>
      <c r="C216" s="51">
        <v>94.69</v>
      </c>
      <c r="D216" s="51">
        <v>126.54</v>
      </c>
      <c r="E216" s="51">
        <v>13592.481593891738</v>
      </c>
      <c r="F216" s="51">
        <v>-3064.1446626952679</v>
      </c>
      <c r="G216" s="51">
        <v>4831.1910458350458</v>
      </c>
    </row>
    <row r="217" spans="2:7" x14ac:dyDescent="0.25">
      <c r="B217" s="51">
        <v>19088</v>
      </c>
      <c r="C217" s="51">
        <v>93.09</v>
      </c>
      <c r="D217" s="51">
        <v>126.98</v>
      </c>
      <c r="E217" s="51">
        <v>13586.036861490365</v>
      </c>
      <c r="F217" s="51">
        <v>-3120.8660930444398</v>
      </c>
      <c r="G217" s="51">
        <v>4907.1220286069274</v>
      </c>
    </row>
    <row r="218" spans="2:7" x14ac:dyDescent="0.25">
      <c r="B218" s="51">
        <v>19181</v>
      </c>
      <c r="C218" s="51">
        <v>92.67</v>
      </c>
      <c r="D218" s="51">
        <v>125.27</v>
      </c>
      <c r="E218" s="51">
        <v>13581.36380436153</v>
      </c>
      <c r="F218" s="51">
        <v>-3175.6225146296406</v>
      </c>
      <c r="G218" s="51">
        <v>4982.1434772280372</v>
      </c>
    </row>
    <row r="219" spans="2:7" x14ac:dyDescent="0.25">
      <c r="B219" s="51">
        <v>19275</v>
      </c>
      <c r="C219" s="51">
        <v>92.12</v>
      </c>
      <c r="D219" s="51">
        <v>125.98</v>
      </c>
      <c r="E219" s="51">
        <v>13577.435653680799</v>
      </c>
      <c r="F219" s="51">
        <v>-3230.3271240962949</v>
      </c>
      <c r="G219" s="51">
        <v>5058.4834707752307</v>
      </c>
    </row>
    <row r="220" spans="2:7" x14ac:dyDescent="0.25">
      <c r="B220" s="51">
        <v>19368</v>
      </c>
      <c r="C220" s="51">
        <v>92.91</v>
      </c>
      <c r="D220" s="51">
        <v>130.37</v>
      </c>
      <c r="E220" s="51">
        <v>13573.352765169402</v>
      </c>
      <c r="F220" s="51">
        <v>-3287.7364416830915</v>
      </c>
      <c r="G220" s="51">
        <v>5131.5049820092718</v>
      </c>
    </row>
    <row r="221" spans="2:7" x14ac:dyDescent="0.25">
      <c r="B221" s="51">
        <v>19461</v>
      </c>
      <c r="C221" s="51">
        <v>93.92</v>
      </c>
      <c r="D221" s="51">
        <v>130.05000000000001</v>
      </c>
      <c r="E221" s="51">
        <v>13567.813025505806</v>
      </c>
      <c r="F221" s="51">
        <v>-3347.6690381097396</v>
      </c>
      <c r="G221" s="51">
        <v>5202.4003189852619</v>
      </c>
    </row>
    <row r="222" spans="2:7" x14ac:dyDescent="0.25">
      <c r="B222" s="51">
        <v>19555</v>
      </c>
      <c r="C222" s="51">
        <v>93.4</v>
      </c>
      <c r="D222" s="51">
        <v>129.69</v>
      </c>
      <c r="E222" s="51">
        <v>13561.81247852995</v>
      </c>
      <c r="F222" s="51">
        <v>-3407.8042632953725</v>
      </c>
      <c r="G222" s="51">
        <v>5274.3979476052491</v>
      </c>
    </row>
    <row r="223" spans="2:7" x14ac:dyDescent="0.25">
      <c r="B223" s="51">
        <v>19647</v>
      </c>
      <c r="C223" s="51">
        <v>93.05</v>
      </c>
      <c r="D223" s="51">
        <v>129.04</v>
      </c>
      <c r="E223" s="51">
        <v>13556.636773292554</v>
      </c>
      <c r="F223" s="51">
        <v>-3466.0631470241278</v>
      </c>
      <c r="G223" s="51">
        <v>5345.4120147556187</v>
      </c>
    </row>
    <row r="224" spans="2:7" x14ac:dyDescent="0.25">
      <c r="B224" s="51">
        <v>19741</v>
      </c>
      <c r="C224" s="51">
        <v>94.31</v>
      </c>
      <c r="D224" s="51">
        <v>127.48</v>
      </c>
      <c r="E224" s="51">
        <v>13550.603230849882</v>
      </c>
      <c r="F224" s="51">
        <v>-3524.1485716962079</v>
      </c>
      <c r="G224" s="51">
        <v>5419.0651216752667</v>
      </c>
    </row>
    <row r="225" spans="2:7" x14ac:dyDescent="0.25">
      <c r="B225" s="51">
        <v>19833</v>
      </c>
      <c r="C225" s="51">
        <v>93.75</v>
      </c>
      <c r="D225" s="51">
        <v>126.54</v>
      </c>
      <c r="E225" s="51">
        <v>13544.137463825837</v>
      </c>
      <c r="F225" s="51">
        <v>-3579.3903914658963</v>
      </c>
      <c r="G225" s="51">
        <v>5492.3473086040667</v>
      </c>
    </row>
    <row r="226" spans="2:7" x14ac:dyDescent="0.25">
      <c r="B226" s="51">
        <v>19926</v>
      </c>
      <c r="C226" s="51">
        <v>93.38</v>
      </c>
      <c r="D226" s="51">
        <v>130.65</v>
      </c>
      <c r="E226" s="51">
        <v>13538.352183648154</v>
      </c>
      <c r="F226" s="51">
        <v>-3637.2805006360832</v>
      </c>
      <c r="G226" s="51">
        <v>5564.8769027402159</v>
      </c>
    </row>
    <row r="227" spans="2:7" x14ac:dyDescent="0.25">
      <c r="B227" s="51">
        <v>20019</v>
      </c>
      <c r="C227" s="51">
        <v>93.26</v>
      </c>
      <c r="D227" s="51">
        <v>130.06</v>
      </c>
      <c r="E227" s="51">
        <v>13532.966273725066</v>
      </c>
      <c r="F227" s="51">
        <v>-3697.3986393529508</v>
      </c>
      <c r="G227" s="51">
        <v>5635.6280302238129</v>
      </c>
    </row>
    <row r="228" spans="2:7" x14ac:dyDescent="0.25">
      <c r="B228" s="51">
        <v>20113</v>
      </c>
      <c r="C228" s="51">
        <v>91.44</v>
      </c>
      <c r="D228" s="51">
        <v>128.83000000000001</v>
      </c>
      <c r="E228" s="51">
        <v>13529.111936545223</v>
      </c>
      <c r="F228" s="51">
        <v>-3757.065946052146</v>
      </c>
      <c r="G228" s="51">
        <v>5708.1530254580894</v>
      </c>
    </row>
    <row r="229" spans="2:7" x14ac:dyDescent="0.25">
      <c r="B229" s="51">
        <v>20206</v>
      </c>
      <c r="C229" s="51">
        <v>91.23</v>
      </c>
      <c r="D229" s="51">
        <v>128.78</v>
      </c>
      <c r="E229" s="51">
        <v>13526.945220150841</v>
      </c>
      <c r="F229" s="51">
        <v>-3815.3305699831667</v>
      </c>
      <c r="G229" s="51">
        <v>5780.606656887966</v>
      </c>
    </row>
    <row r="230" spans="2:7" x14ac:dyDescent="0.25">
      <c r="B230" s="51">
        <v>20298</v>
      </c>
      <c r="C230" s="51">
        <v>90.71</v>
      </c>
      <c r="D230" s="51">
        <v>127.91</v>
      </c>
      <c r="E230" s="51">
        <v>13525.387738155714</v>
      </c>
      <c r="F230" s="51">
        <v>-3872.3979628539146</v>
      </c>
      <c r="G230" s="51">
        <v>5852.750029753287</v>
      </c>
    </row>
    <row r="231" spans="2:7" x14ac:dyDescent="0.25">
      <c r="B231" s="51">
        <v>20392</v>
      </c>
      <c r="C231" s="51">
        <v>91.57</v>
      </c>
      <c r="D231" s="51">
        <v>127.97</v>
      </c>
      <c r="E231" s="51">
        <v>13523.517584114097</v>
      </c>
      <c r="F231" s="51">
        <v>-3930.1805503728542</v>
      </c>
      <c r="G231" s="51">
        <v>5926.8682353801041</v>
      </c>
    </row>
    <row r="232" spans="2:7" x14ac:dyDescent="0.25">
      <c r="B232" s="51">
        <v>20485</v>
      </c>
      <c r="C232" s="51">
        <v>91.81</v>
      </c>
      <c r="D232" s="51">
        <v>127.95</v>
      </c>
      <c r="E232" s="51">
        <v>13520.774849851345</v>
      </c>
      <c r="F232" s="51">
        <v>-3987.3609667150172</v>
      </c>
      <c r="G232" s="51">
        <v>6000.1612409243617</v>
      </c>
    </row>
    <row r="233" spans="2:7" x14ac:dyDescent="0.25">
      <c r="B233" s="51">
        <v>20579</v>
      </c>
      <c r="C233" s="51">
        <v>91.58</v>
      </c>
      <c r="D233" s="51">
        <v>131.22</v>
      </c>
      <c r="E233" s="51">
        <v>13517.993669926111</v>
      </c>
      <c r="F233" s="51">
        <v>-4047.2255918167662</v>
      </c>
      <c r="G233" s="51">
        <v>6072.5634769524731</v>
      </c>
    </row>
    <row r="234" spans="2:7" x14ac:dyDescent="0.25">
      <c r="B234" s="51">
        <v>20672</v>
      </c>
      <c r="C234" s="51">
        <v>92.17</v>
      </c>
      <c r="D234" s="51">
        <v>131.6</v>
      </c>
      <c r="E234" s="51">
        <v>13514.950797525817</v>
      </c>
      <c r="F234" s="51">
        <v>-4108.7064108440436</v>
      </c>
      <c r="G234" s="51">
        <v>6142.2753247561041</v>
      </c>
    </row>
    <row r="235" spans="2:7" x14ac:dyDescent="0.25">
      <c r="B235" s="51">
        <v>20765</v>
      </c>
      <c r="C235" s="51">
        <v>92.74</v>
      </c>
      <c r="D235" s="51">
        <v>131.15</v>
      </c>
      <c r="E235" s="51">
        <v>13510.96716424131</v>
      </c>
      <c r="F235" s="51">
        <v>-4170.1211961680219</v>
      </c>
      <c r="G235" s="51">
        <v>6211.9979114821554</v>
      </c>
    </row>
    <row r="236" spans="2:7" x14ac:dyDescent="0.25">
      <c r="B236" s="51">
        <v>20858</v>
      </c>
      <c r="C236" s="51">
        <v>92.95</v>
      </c>
      <c r="D236" s="51">
        <v>129.5</v>
      </c>
      <c r="E236" s="51">
        <v>13506.350866564475</v>
      </c>
      <c r="F236" s="51">
        <v>-4230.2273831105667</v>
      </c>
      <c r="G236" s="51">
        <v>6282.8098466480942</v>
      </c>
    </row>
    <row r="237" spans="2:7" x14ac:dyDescent="0.25">
      <c r="B237" s="51">
        <v>20950</v>
      </c>
      <c r="C237" s="51">
        <v>91.43</v>
      </c>
      <c r="D237" s="51">
        <v>129</v>
      </c>
      <c r="E237" s="51">
        <v>13502.835314190817</v>
      </c>
      <c r="F237" s="51">
        <v>-4288.3917092780102</v>
      </c>
      <c r="G237" s="51">
        <v>6353.9997478243686</v>
      </c>
    </row>
    <row r="238" spans="2:7" x14ac:dyDescent="0.25">
      <c r="B238" s="51">
        <v>21043</v>
      </c>
      <c r="C238" s="51">
        <v>91.84</v>
      </c>
      <c r="D238" s="51">
        <v>129.37</v>
      </c>
      <c r="E238" s="51">
        <v>13500.181810407512</v>
      </c>
      <c r="F238" s="51">
        <v>-4347.1273904966738</v>
      </c>
      <c r="G238" s="51">
        <v>6426.0553633625732</v>
      </c>
    </row>
    <row r="239" spans="2:7" x14ac:dyDescent="0.25">
      <c r="B239" s="51">
        <v>21136</v>
      </c>
      <c r="C239" s="51">
        <v>90.62</v>
      </c>
      <c r="D239" s="51">
        <v>128.68</v>
      </c>
      <c r="E239" s="51">
        <v>13498.185495217966</v>
      </c>
      <c r="F239" s="51">
        <v>-4405.6706645776012</v>
      </c>
      <c r="G239" s="51">
        <v>6498.2860253724912</v>
      </c>
    </row>
    <row r="240" spans="2:7" x14ac:dyDescent="0.25">
      <c r="B240" s="51">
        <v>21211</v>
      </c>
      <c r="C240" s="51">
        <v>90.44</v>
      </c>
      <c r="D240" s="51">
        <v>128.52000000000001</v>
      </c>
      <c r="E240" s="51">
        <v>13497.491736568702</v>
      </c>
      <c r="F240" s="51">
        <v>-4452.4595968270087</v>
      </c>
      <c r="G240" s="51">
        <v>6556.8975109058865</v>
      </c>
    </row>
    <row r="241" spans="2:7" x14ac:dyDescent="0.25">
      <c r="B241" s="51">
        <v>21278</v>
      </c>
      <c r="C241" s="51">
        <v>90.44</v>
      </c>
      <c r="D241" s="51">
        <v>128.52100000000002</v>
      </c>
      <c r="E241" s="51">
        <v>13496.977218562428</v>
      </c>
      <c r="F241" s="51">
        <v>-4494.1856051663663</v>
      </c>
      <c r="G241" s="51">
        <v>6609.3157853831253</v>
      </c>
    </row>
  </sheetData>
  <pageMargins left="0.74803149606299202" right="0.74803149606299202" top="0.98425196850393704" bottom="0.98425196850393704" header="0.511811023622047" footer="0.511811023622047"/>
  <pageSetup paperSize="9" scale="85" fitToHeight="0" orientation="portrait" r:id="rId1"/>
  <headerFooter>
    <oddHeader>&amp;C&amp;A</oddHeader>
    <oddFooter>&amp;C&amp;F
eDriling AS</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67"/>
  <sheetViews>
    <sheetView showGridLines="0" zoomScale="70" zoomScaleNormal="70" workbookViewId="0">
      <selection activeCell="F6" sqref="F6"/>
    </sheetView>
  </sheetViews>
  <sheetFormatPr defaultColWidth="12.5703125" defaultRowHeight="15.75" x14ac:dyDescent="0.25"/>
  <cols>
    <col min="1" max="1" width="39.140625" style="47" bestFit="1" customWidth="1"/>
    <col min="2" max="2" width="39.140625" style="47" customWidth="1"/>
    <col min="3" max="7" width="12.5703125" style="47"/>
    <col min="8" max="8" width="18.28515625" style="47" customWidth="1"/>
    <col min="9" max="9" width="20.28515625" style="47" bestFit="1" customWidth="1"/>
    <col min="10" max="11" width="15.42578125" style="47" customWidth="1"/>
    <col min="12" max="12" width="17.7109375" style="47" customWidth="1"/>
    <col min="13" max="13" width="6.28515625" style="47" customWidth="1"/>
    <col min="14" max="14" width="31.42578125" style="47" customWidth="1"/>
    <col min="15" max="15" width="28.5703125" style="47" bestFit="1" customWidth="1"/>
    <col min="16" max="16" width="16" style="47" customWidth="1"/>
    <col min="17" max="17" width="100" style="47" customWidth="1"/>
    <col min="18" max="16384" width="12.5703125" style="47"/>
  </cols>
  <sheetData>
    <row r="1" spans="1:17" x14ac:dyDescent="0.25">
      <c r="A1" s="52"/>
      <c r="B1" s="52"/>
      <c r="M1" s="107"/>
      <c r="N1" s="194" t="s">
        <v>340</v>
      </c>
    </row>
    <row r="2" spans="1:17" x14ac:dyDescent="0.25">
      <c r="N2" s="54"/>
      <c r="P2" s="58" t="s">
        <v>375</v>
      </c>
      <c r="Q2" s="58"/>
    </row>
    <row r="3" spans="1:17" x14ac:dyDescent="0.25">
      <c r="B3" s="194" t="s">
        <v>362</v>
      </c>
      <c r="C3" s="184"/>
      <c r="P3" s="58">
        <v>0</v>
      </c>
      <c r="Q3" s="189" t="s">
        <v>363</v>
      </c>
    </row>
    <row r="4" spans="1:17" x14ac:dyDescent="0.25">
      <c r="N4" s="208" t="s">
        <v>339</v>
      </c>
      <c r="P4" s="58">
        <v>1</v>
      </c>
      <c r="Q4" s="189" t="s">
        <v>364</v>
      </c>
    </row>
    <row r="5" spans="1:17" x14ac:dyDescent="0.25">
      <c r="B5" s="194" t="s">
        <v>317</v>
      </c>
      <c r="C5" s="184"/>
      <c r="N5" s="54"/>
      <c r="P5" s="58">
        <v>2</v>
      </c>
      <c r="Q5" s="189" t="s">
        <v>365</v>
      </c>
    </row>
    <row r="6" spans="1:17" x14ac:dyDescent="0.25">
      <c r="B6" s="194" t="s">
        <v>318</v>
      </c>
      <c r="C6" s="185"/>
      <c r="N6" s="54"/>
      <c r="O6" s="56"/>
      <c r="P6" s="58">
        <v>3</v>
      </c>
      <c r="Q6" s="189" t="s">
        <v>366</v>
      </c>
    </row>
    <row r="7" spans="1:17" x14ac:dyDescent="0.25">
      <c r="B7" s="194" t="s">
        <v>338</v>
      </c>
      <c r="C7" s="186"/>
      <c r="N7" s="54"/>
      <c r="P7" s="58">
        <v>4</v>
      </c>
      <c r="Q7" s="189" t="s">
        <v>367</v>
      </c>
    </row>
    <row r="8" spans="1:17" x14ac:dyDescent="0.25">
      <c r="N8" s="54"/>
      <c r="P8" s="58">
        <v>5</v>
      </c>
      <c r="Q8" s="189" t="s">
        <v>368</v>
      </c>
    </row>
    <row r="9" spans="1:17" ht="45" x14ac:dyDescent="0.25">
      <c r="N9" s="54"/>
      <c r="P9" s="58">
        <v>6</v>
      </c>
      <c r="Q9" s="189" t="s">
        <v>369</v>
      </c>
    </row>
    <row r="10" spans="1:17" ht="30" x14ac:dyDescent="0.25">
      <c r="N10" s="54"/>
      <c r="P10" s="58">
        <v>7</v>
      </c>
      <c r="Q10" s="189" t="s">
        <v>370</v>
      </c>
    </row>
    <row r="11" spans="1:17" ht="45" x14ac:dyDescent="0.25">
      <c r="N11" s="54"/>
      <c r="P11" s="58">
        <v>8</v>
      </c>
      <c r="Q11" s="189" t="s">
        <v>371</v>
      </c>
    </row>
    <row r="12" spans="1:17" x14ac:dyDescent="0.25">
      <c r="N12" s="54"/>
      <c r="P12" s="58">
        <v>9</v>
      </c>
      <c r="Q12" s="189" t="s">
        <v>374</v>
      </c>
    </row>
    <row r="13" spans="1:17" x14ac:dyDescent="0.25">
      <c r="N13" s="54"/>
      <c r="P13" s="58">
        <v>10</v>
      </c>
      <c r="Q13" s="189" t="s">
        <v>372</v>
      </c>
    </row>
    <row r="14" spans="1:17" x14ac:dyDescent="0.25">
      <c r="N14" s="54"/>
      <c r="P14" s="58">
        <v>11</v>
      </c>
      <c r="Q14" s="189" t="s">
        <v>373</v>
      </c>
    </row>
    <row r="15" spans="1:17" x14ac:dyDescent="0.25">
      <c r="A15" s="49" t="s">
        <v>85</v>
      </c>
      <c r="B15" s="49" t="s">
        <v>319</v>
      </c>
      <c r="C15" s="191" t="s">
        <v>86</v>
      </c>
      <c r="D15" s="191" t="s">
        <v>87</v>
      </c>
      <c r="E15" s="191" t="s">
        <v>88</v>
      </c>
      <c r="F15" s="191" t="s">
        <v>89</v>
      </c>
      <c r="G15" s="191" t="s">
        <v>90</v>
      </c>
      <c r="H15" s="191" t="s">
        <v>91</v>
      </c>
      <c r="I15" s="191" t="s">
        <v>92</v>
      </c>
      <c r="J15" s="49" t="s">
        <v>93</v>
      </c>
      <c r="K15" s="49" t="s">
        <v>257</v>
      </c>
      <c r="L15" s="49" t="s">
        <v>316</v>
      </c>
      <c r="N15" s="54"/>
    </row>
    <row r="16" spans="1:17" x14ac:dyDescent="0.25">
      <c r="A16" s="57" t="s">
        <v>256</v>
      </c>
      <c r="B16" s="57"/>
      <c r="C16" s="192" t="s">
        <v>84</v>
      </c>
      <c r="D16" s="192" t="s">
        <v>84</v>
      </c>
      <c r="E16" s="192" t="s">
        <v>84</v>
      </c>
      <c r="F16" s="192" t="s">
        <v>84</v>
      </c>
      <c r="G16" s="192" t="s">
        <v>84</v>
      </c>
      <c r="H16" s="192" t="s">
        <v>84</v>
      </c>
      <c r="I16" s="193" t="s">
        <v>84</v>
      </c>
      <c r="J16" s="58" t="s">
        <v>96</v>
      </c>
      <c r="K16" s="58"/>
      <c r="L16" s="58"/>
      <c r="N16" s="54"/>
    </row>
    <row r="17" spans="1:14" x14ac:dyDescent="0.25">
      <c r="A17" s="59"/>
      <c r="B17" s="59"/>
      <c r="C17" s="60"/>
      <c r="D17" s="61"/>
      <c r="E17" s="61"/>
      <c r="F17" s="61"/>
      <c r="G17" s="60"/>
      <c r="H17" s="60"/>
      <c r="I17" s="60"/>
      <c r="J17" s="62"/>
      <c r="K17" s="62"/>
      <c r="L17" s="62"/>
      <c r="N17" s="54"/>
    </row>
    <row r="18" spans="1:14" x14ac:dyDescent="0.25">
      <c r="A18" s="59"/>
      <c r="B18" s="59"/>
      <c r="C18" s="60"/>
      <c r="D18" s="61"/>
      <c r="E18" s="61"/>
      <c r="F18" s="61"/>
      <c r="G18" s="60"/>
      <c r="H18" s="60"/>
      <c r="I18" s="60"/>
      <c r="J18" s="62"/>
      <c r="K18" s="62"/>
      <c r="L18" s="62"/>
      <c r="N18" s="54"/>
    </row>
    <row r="19" spans="1:14" x14ac:dyDescent="0.25">
      <c r="A19" s="59"/>
      <c r="B19" s="59"/>
      <c r="C19" s="60"/>
      <c r="D19" s="61"/>
      <c r="E19" s="61"/>
      <c r="F19" s="61"/>
      <c r="G19" s="60"/>
      <c r="H19" s="60"/>
      <c r="I19" s="60"/>
      <c r="J19" s="62"/>
      <c r="K19" s="62"/>
      <c r="L19" s="62"/>
      <c r="N19" s="54"/>
    </row>
    <row r="20" spans="1:14" x14ac:dyDescent="0.25">
      <c r="A20" s="59"/>
      <c r="B20" s="59"/>
      <c r="C20" s="60"/>
      <c r="D20" s="61"/>
      <c r="E20" s="61"/>
      <c r="F20" s="61"/>
      <c r="G20" s="60"/>
      <c r="H20" s="60"/>
      <c r="I20" s="60"/>
      <c r="J20" s="62"/>
      <c r="K20" s="62"/>
      <c r="L20" s="62"/>
      <c r="N20" s="54"/>
    </row>
    <row r="21" spans="1:14" x14ac:dyDescent="0.25">
      <c r="A21" s="59"/>
      <c r="B21" s="59"/>
      <c r="C21" s="60"/>
      <c r="D21" s="61"/>
      <c r="E21" s="61"/>
      <c r="F21" s="61"/>
      <c r="G21" s="60"/>
      <c r="H21" s="60"/>
      <c r="I21" s="60"/>
      <c r="J21" s="62"/>
      <c r="K21" s="62"/>
      <c r="L21" s="62"/>
      <c r="N21" s="54"/>
    </row>
    <row r="22" spans="1:14" x14ac:dyDescent="0.25">
      <c r="A22" s="59"/>
      <c r="B22" s="59"/>
      <c r="C22" s="60"/>
      <c r="D22" s="61"/>
      <c r="E22" s="61"/>
      <c r="F22" s="61"/>
      <c r="G22" s="60"/>
      <c r="H22" s="60"/>
      <c r="I22" s="60"/>
      <c r="J22" s="62"/>
      <c r="K22" s="62"/>
      <c r="L22" s="62"/>
    </row>
    <row r="23" spans="1:14" x14ac:dyDescent="0.25">
      <c r="A23" s="59"/>
      <c r="B23" s="59"/>
      <c r="C23" s="60"/>
      <c r="D23" s="61"/>
      <c r="E23" s="61"/>
      <c r="F23" s="61"/>
      <c r="G23" s="60"/>
      <c r="H23" s="60"/>
      <c r="I23" s="60"/>
      <c r="J23" s="62"/>
      <c r="K23" s="62"/>
      <c r="L23" s="62"/>
    </row>
    <row r="24" spans="1:14" x14ac:dyDescent="0.25">
      <c r="A24" s="59"/>
      <c r="B24" s="59"/>
      <c r="C24" s="60"/>
      <c r="D24" s="61"/>
      <c r="E24" s="61"/>
      <c r="F24" s="61"/>
      <c r="G24" s="60"/>
      <c r="H24" s="60"/>
      <c r="I24" s="60"/>
      <c r="J24" s="62"/>
      <c r="K24" s="62"/>
      <c r="L24" s="62"/>
      <c r="N24" s="194" t="s">
        <v>97</v>
      </c>
    </row>
    <row r="25" spans="1:14" x14ac:dyDescent="0.25">
      <c r="A25" s="59"/>
      <c r="B25" s="59"/>
      <c r="C25" s="60"/>
      <c r="D25" s="61"/>
      <c r="E25" s="61"/>
      <c r="F25" s="61"/>
      <c r="G25" s="60"/>
      <c r="H25" s="60"/>
      <c r="I25" s="60"/>
      <c r="J25" s="62"/>
      <c r="K25" s="62"/>
      <c r="L25" s="62"/>
      <c r="N25" s="54"/>
    </row>
    <row r="26" spans="1:14" x14ac:dyDescent="0.25">
      <c r="A26" s="59"/>
      <c r="B26" s="59"/>
      <c r="C26" s="60"/>
      <c r="D26" s="61"/>
      <c r="E26" s="61"/>
      <c r="F26" s="61"/>
      <c r="G26" s="60"/>
      <c r="H26" s="60"/>
      <c r="I26" s="60"/>
      <c r="J26" s="62"/>
      <c r="K26" s="62"/>
      <c r="L26" s="62"/>
    </row>
    <row r="27" spans="1:14" x14ac:dyDescent="0.25">
      <c r="A27" s="59"/>
      <c r="B27" s="59"/>
      <c r="C27" s="60"/>
      <c r="D27" s="61"/>
      <c r="E27" s="61"/>
      <c r="F27" s="60"/>
      <c r="G27" s="60"/>
      <c r="H27" s="60"/>
      <c r="I27" s="60"/>
      <c r="J27" s="62"/>
      <c r="K27" s="62"/>
      <c r="L27" s="62"/>
    </row>
    <row r="28" spans="1:14" x14ac:dyDescent="0.25">
      <c r="A28" s="59"/>
      <c r="B28" s="59"/>
      <c r="C28" s="60"/>
      <c r="D28" s="61"/>
      <c r="E28" s="61"/>
      <c r="F28" s="61"/>
      <c r="G28" s="60"/>
      <c r="H28" s="60"/>
      <c r="I28" s="60"/>
      <c r="J28" s="62"/>
      <c r="K28" s="62"/>
      <c r="L28" s="62"/>
    </row>
    <row r="29" spans="1:14" x14ac:dyDescent="0.25">
      <c r="A29" s="59"/>
      <c r="B29" s="59"/>
      <c r="C29" s="60"/>
      <c r="D29" s="61"/>
      <c r="E29" s="61"/>
      <c r="F29" s="61"/>
      <c r="G29" s="60"/>
      <c r="H29" s="60"/>
      <c r="I29" s="60"/>
      <c r="J29" s="62"/>
      <c r="K29" s="62"/>
      <c r="L29" s="62"/>
    </row>
    <row r="30" spans="1:14" x14ac:dyDescent="0.25">
      <c r="A30" s="59"/>
      <c r="B30" s="59"/>
      <c r="C30" s="60"/>
      <c r="D30" s="61"/>
      <c r="E30" s="61"/>
      <c r="F30" s="61"/>
      <c r="G30" s="60"/>
      <c r="H30" s="60"/>
      <c r="I30" s="60"/>
      <c r="J30" s="62"/>
      <c r="K30" s="62"/>
      <c r="L30" s="62"/>
    </row>
    <row r="31" spans="1:14" x14ac:dyDescent="0.25">
      <c r="A31" s="59"/>
      <c r="B31" s="59"/>
      <c r="C31" s="60"/>
      <c r="D31" s="61"/>
      <c r="E31" s="61"/>
      <c r="F31" s="61"/>
      <c r="G31" s="60"/>
      <c r="H31" s="60"/>
      <c r="I31" s="60"/>
      <c r="J31" s="62"/>
      <c r="K31" s="62"/>
      <c r="L31" s="62"/>
    </row>
    <row r="32" spans="1:14" x14ac:dyDescent="0.25">
      <c r="A32" s="59"/>
      <c r="B32" s="59"/>
      <c r="C32" s="60"/>
      <c r="D32" s="61"/>
      <c r="E32" s="61"/>
      <c r="F32" s="61"/>
      <c r="G32" s="60"/>
      <c r="H32" s="60"/>
      <c r="I32" s="60"/>
      <c r="J32" s="62"/>
      <c r="K32" s="62"/>
      <c r="L32" s="62"/>
    </row>
    <row r="33" spans="1:12" x14ac:dyDescent="0.25">
      <c r="A33" s="59"/>
      <c r="B33" s="59"/>
      <c r="C33" s="60"/>
      <c r="D33" s="61"/>
      <c r="E33" s="61"/>
      <c r="F33" s="61"/>
      <c r="G33" s="60"/>
      <c r="H33" s="60"/>
      <c r="I33" s="60"/>
      <c r="J33" s="62"/>
      <c r="K33" s="62"/>
      <c r="L33" s="62"/>
    </row>
    <row r="34" spans="1:12" x14ac:dyDescent="0.25">
      <c r="A34" s="59"/>
      <c r="B34" s="59"/>
      <c r="C34" s="60"/>
      <c r="D34" s="61"/>
      <c r="E34" s="61"/>
      <c r="F34" s="61"/>
      <c r="G34" s="60"/>
      <c r="H34" s="60"/>
      <c r="I34" s="60"/>
      <c r="J34" s="62"/>
      <c r="K34" s="62"/>
      <c r="L34" s="62"/>
    </row>
    <row r="35" spans="1:12" x14ac:dyDescent="0.25">
      <c r="A35" s="59"/>
      <c r="B35" s="59"/>
      <c r="C35" s="60"/>
      <c r="D35" s="61"/>
      <c r="E35" s="61"/>
      <c r="F35" s="61"/>
      <c r="G35" s="60"/>
      <c r="H35" s="60"/>
      <c r="I35" s="60"/>
      <c r="J35" s="62"/>
      <c r="K35" s="62"/>
      <c r="L35" s="62"/>
    </row>
    <row r="36" spans="1:12" x14ac:dyDescent="0.25">
      <c r="A36" s="59"/>
      <c r="B36" s="59"/>
      <c r="C36" s="60"/>
      <c r="D36" s="60"/>
      <c r="E36" s="60"/>
      <c r="F36" s="60"/>
      <c r="G36" s="60"/>
      <c r="H36" s="60"/>
      <c r="I36" s="60"/>
      <c r="J36" s="60"/>
      <c r="K36" s="60"/>
      <c r="L36" s="60"/>
    </row>
    <row r="37" spans="1:12" x14ac:dyDescent="0.25">
      <c r="A37" s="59"/>
      <c r="B37" s="59"/>
      <c r="C37" s="60"/>
      <c r="D37" s="61"/>
      <c r="E37" s="61"/>
      <c r="F37" s="61"/>
      <c r="G37" s="60"/>
      <c r="H37" s="60"/>
      <c r="I37" s="60"/>
      <c r="J37" s="62"/>
      <c r="K37" s="62"/>
      <c r="L37" s="62"/>
    </row>
    <row r="38" spans="1:12" x14ac:dyDescent="0.25">
      <c r="A38" s="59"/>
      <c r="B38" s="59"/>
      <c r="C38" s="60"/>
      <c r="D38" s="61"/>
      <c r="E38" s="61"/>
      <c r="F38" s="61"/>
      <c r="G38" s="60"/>
      <c r="H38" s="60"/>
      <c r="I38" s="60"/>
      <c r="J38" s="62"/>
      <c r="K38" s="62"/>
      <c r="L38" s="62"/>
    </row>
    <row r="39" spans="1:12" x14ac:dyDescent="0.25">
      <c r="A39" s="59"/>
      <c r="B39" s="59"/>
      <c r="C39" s="60"/>
      <c r="D39" s="61"/>
      <c r="E39" s="61"/>
      <c r="F39" s="61"/>
      <c r="G39" s="60"/>
      <c r="H39" s="60"/>
      <c r="I39" s="60"/>
      <c r="J39" s="62"/>
      <c r="K39" s="62"/>
      <c r="L39" s="62"/>
    </row>
    <row r="40" spans="1:12" x14ac:dyDescent="0.25">
      <c r="A40" s="60"/>
      <c r="B40" s="60"/>
      <c r="C40" s="60"/>
      <c r="D40" s="60"/>
      <c r="E40" s="60"/>
      <c r="F40" s="60"/>
      <c r="G40" s="60"/>
      <c r="H40" s="60"/>
      <c r="I40" s="60"/>
      <c r="J40" s="60"/>
      <c r="K40" s="60"/>
      <c r="L40" s="60"/>
    </row>
    <row r="41" spans="1:12" x14ac:dyDescent="0.25">
      <c r="A41" s="59"/>
      <c r="B41" s="59"/>
      <c r="C41" s="60"/>
      <c r="D41" s="60"/>
      <c r="E41" s="60"/>
      <c r="F41" s="60"/>
      <c r="G41" s="60"/>
      <c r="H41" s="60"/>
      <c r="I41" s="60"/>
      <c r="J41" s="62"/>
      <c r="K41" s="62"/>
      <c r="L41" s="62"/>
    </row>
    <row r="42" spans="1:12" x14ac:dyDescent="0.25">
      <c r="A42" s="60"/>
      <c r="B42" s="60"/>
      <c r="C42" s="60"/>
      <c r="D42" s="60"/>
      <c r="E42" s="60"/>
      <c r="F42" s="60"/>
      <c r="G42" s="60"/>
      <c r="H42" s="60"/>
      <c r="I42" s="60"/>
      <c r="J42" s="60"/>
      <c r="K42" s="60"/>
      <c r="L42" s="60"/>
    </row>
    <row r="43" spans="1:12" x14ac:dyDescent="0.25">
      <c r="A43" s="60"/>
      <c r="B43" s="60"/>
      <c r="C43" s="60"/>
      <c r="D43" s="60"/>
      <c r="E43" s="60"/>
      <c r="F43" s="60"/>
      <c r="G43" s="60"/>
      <c r="H43" s="60"/>
      <c r="I43" s="60"/>
      <c r="J43" s="60"/>
      <c r="K43" s="60"/>
      <c r="L43" s="60"/>
    </row>
    <row r="44" spans="1:12" x14ac:dyDescent="0.25">
      <c r="A44" s="60"/>
      <c r="B44" s="60"/>
      <c r="C44" s="60"/>
      <c r="D44" s="60"/>
      <c r="E44" s="60"/>
      <c r="F44" s="60"/>
      <c r="G44" s="60"/>
      <c r="H44" s="60"/>
      <c r="I44" s="60"/>
      <c r="J44" s="60"/>
      <c r="K44" s="60"/>
      <c r="L44" s="60"/>
    </row>
    <row r="45" spans="1:12" x14ac:dyDescent="0.25">
      <c r="A45" s="60"/>
      <c r="B45" s="60"/>
      <c r="C45" s="60"/>
      <c r="D45" s="60"/>
      <c r="E45" s="60"/>
      <c r="F45" s="60"/>
      <c r="G45" s="60"/>
      <c r="H45" s="60"/>
      <c r="I45" s="60"/>
      <c r="J45" s="60"/>
      <c r="K45" s="60"/>
      <c r="L45" s="60"/>
    </row>
    <row r="46" spans="1:12" x14ac:dyDescent="0.25">
      <c r="A46" s="60"/>
      <c r="B46" s="60"/>
      <c r="C46" s="60"/>
      <c r="D46" s="60"/>
      <c r="E46" s="60"/>
      <c r="F46" s="60"/>
      <c r="G46" s="60"/>
      <c r="H46" s="60"/>
      <c r="I46" s="60"/>
      <c r="J46" s="60"/>
      <c r="K46" s="60"/>
      <c r="L46" s="60"/>
    </row>
    <row r="47" spans="1:12" x14ac:dyDescent="0.25">
      <c r="A47" s="60"/>
      <c r="B47" s="60"/>
      <c r="C47" s="60"/>
      <c r="D47" s="60"/>
      <c r="E47" s="60"/>
      <c r="F47" s="60"/>
      <c r="G47" s="60"/>
      <c r="H47" s="60"/>
      <c r="I47" s="60"/>
      <c r="J47" s="60"/>
      <c r="K47" s="60"/>
      <c r="L47" s="60"/>
    </row>
    <row r="48" spans="1:12" x14ac:dyDescent="0.25">
      <c r="A48" s="60"/>
      <c r="B48" s="60"/>
      <c r="C48" s="60"/>
      <c r="D48" s="60"/>
      <c r="E48" s="60"/>
      <c r="F48" s="60"/>
      <c r="G48" s="60"/>
      <c r="H48" s="60"/>
      <c r="I48" s="60"/>
      <c r="J48" s="60"/>
      <c r="K48" s="60"/>
      <c r="L48" s="60"/>
    </row>
    <row r="49" spans="1:12" x14ac:dyDescent="0.25">
      <c r="A49" s="60"/>
      <c r="B49" s="60"/>
      <c r="C49" s="60"/>
      <c r="D49" s="60"/>
      <c r="E49" s="60"/>
      <c r="F49" s="60"/>
      <c r="G49" s="60"/>
      <c r="H49" s="60"/>
      <c r="I49" s="60"/>
      <c r="J49" s="60"/>
      <c r="K49" s="60"/>
      <c r="L49" s="60"/>
    </row>
    <row r="50" spans="1:12" x14ac:dyDescent="0.25">
      <c r="A50" s="60"/>
      <c r="B50" s="60"/>
      <c r="C50" s="60"/>
      <c r="D50" s="60"/>
      <c r="E50" s="60"/>
      <c r="F50" s="60"/>
      <c r="G50" s="60"/>
      <c r="H50" s="60"/>
      <c r="I50" s="60"/>
      <c r="J50" s="60"/>
      <c r="K50" s="60"/>
      <c r="L50" s="60"/>
    </row>
    <row r="51" spans="1:12" x14ac:dyDescent="0.25">
      <c r="A51" s="60"/>
      <c r="B51" s="60"/>
      <c r="C51" s="60"/>
      <c r="D51" s="60"/>
      <c r="E51" s="60"/>
      <c r="F51" s="60"/>
      <c r="G51" s="60"/>
      <c r="H51" s="60"/>
      <c r="I51" s="60"/>
      <c r="J51" s="60"/>
      <c r="K51" s="60"/>
      <c r="L51" s="60"/>
    </row>
    <row r="52" spans="1:12" x14ac:dyDescent="0.25">
      <c r="A52" s="60"/>
      <c r="B52" s="60"/>
      <c r="C52" s="60"/>
      <c r="D52" s="60"/>
      <c r="E52" s="60"/>
      <c r="F52" s="60"/>
      <c r="G52" s="60"/>
      <c r="H52" s="60"/>
      <c r="I52" s="60"/>
      <c r="J52" s="60"/>
      <c r="K52" s="60"/>
      <c r="L52" s="60"/>
    </row>
    <row r="53" spans="1:12" x14ac:dyDescent="0.25">
      <c r="A53" s="60"/>
      <c r="B53" s="60"/>
      <c r="C53" s="60"/>
      <c r="D53" s="60"/>
      <c r="E53" s="60"/>
      <c r="F53" s="60"/>
      <c r="G53" s="60"/>
      <c r="H53" s="60"/>
      <c r="I53" s="60"/>
      <c r="J53" s="60"/>
      <c r="K53" s="60"/>
      <c r="L53" s="60"/>
    </row>
    <row r="54" spans="1:12" x14ac:dyDescent="0.25">
      <c r="A54" s="60"/>
      <c r="B54" s="60"/>
      <c r="C54" s="60"/>
      <c r="D54" s="60"/>
      <c r="E54" s="60"/>
      <c r="F54" s="60"/>
      <c r="G54" s="60"/>
      <c r="H54" s="60"/>
      <c r="I54" s="60"/>
      <c r="J54" s="60"/>
      <c r="K54" s="60"/>
      <c r="L54" s="60"/>
    </row>
    <row r="55" spans="1:12" x14ac:dyDescent="0.25">
      <c r="A55" s="60"/>
      <c r="B55" s="60"/>
      <c r="C55" s="60"/>
      <c r="D55" s="60"/>
      <c r="E55" s="60"/>
      <c r="F55" s="60"/>
      <c r="G55" s="60"/>
      <c r="H55" s="60"/>
      <c r="I55" s="60"/>
      <c r="J55" s="60"/>
      <c r="K55" s="60"/>
      <c r="L55" s="60"/>
    </row>
    <row r="56" spans="1:12" x14ac:dyDescent="0.25">
      <c r="A56" s="60"/>
      <c r="B56" s="60"/>
      <c r="C56" s="60"/>
      <c r="D56" s="60"/>
      <c r="E56" s="60"/>
      <c r="F56" s="60"/>
      <c r="G56" s="60"/>
      <c r="H56" s="60"/>
      <c r="I56" s="60"/>
      <c r="J56" s="60"/>
      <c r="K56" s="60"/>
      <c r="L56" s="60"/>
    </row>
    <row r="57" spans="1:12" x14ac:dyDescent="0.25">
      <c r="A57" s="60"/>
      <c r="B57" s="60"/>
      <c r="C57" s="60"/>
      <c r="D57" s="60"/>
      <c r="E57" s="60"/>
      <c r="F57" s="60"/>
      <c r="G57" s="60"/>
      <c r="H57" s="60"/>
      <c r="I57" s="60"/>
      <c r="J57" s="60"/>
      <c r="K57" s="60"/>
      <c r="L57" s="60"/>
    </row>
    <row r="58" spans="1:12" x14ac:dyDescent="0.25">
      <c r="A58" s="60"/>
      <c r="B58" s="60"/>
      <c r="C58" s="60"/>
      <c r="D58" s="60"/>
      <c r="E58" s="60"/>
      <c r="F58" s="60"/>
      <c r="G58" s="60"/>
      <c r="H58" s="60"/>
      <c r="I58" s="60"/>
      <c r="J58" s="60"/>
      <c r="K58" s="60"/>
      <c r="L58" s="60"/>
    </row>
    <row r="59" spans="1:12" x14ac:dyDescent="0.25">
      <c r="A59" s="60"/>
      <c r="B59" s="60"/>
      <c r="C59" s="60"/>
      <c r="D59" s="60"/>
      <c r="E59" s="60"/>
      <c r="F59" s="60"/>
      <c r="G59" s="60"/>
      <c r="H59" s="60"/>
      <c r="I59" s="60"/>
      <c r="J59" s="60"/>
      <c r="K59" s="60"/>
      <c r="L59" s="60"/>
    </row>
    <row r="60" spans="1:12" x14ac:dyDescent="0.25">
      <c r="A60" s="60"/>
      <c r="B60" s="60"/>
      <c r="C60" s="60"/>
      <c r="D60" s="60"/>
      <c r="E60" s="60"/>
      <c r="F60" s="60"/>
      <c r="G60" s="60"/>
      <c r="H60" s="60"/>
      <c r="I60" s="60"/>
      <c r="J60" s="60"/>
      <c r="K60" s="60"/>
      <c r="L60" s="60"/>
    </row>
    <row r="61" spans="1:12" x14ac:dyDescent="0.25">
      <c r="A61" s="60"/>
      <c r="B61" s="60"/>
      <c r="C61" s="60"/>
      <c r="D61" s="60"/>
      <c r="E61" s="60"/>
      <c r="F61" s="60"/>
      <c r="G61" s="60"/>
      <c r="H61" s="60"/>
      <c r="I61" s="60"/>
      <c r="J61" s="60"/>
      <c r="K61" s="60"/>
      <c r="L61" s="60"/>
    </row>
    <row r="62" spans="1:12" x14ac:dyDescent="0.25">
      <c r="A62" s="60"/>
      <c r="B62" s="60"/>
      <c r="C62" s="60"/>
      <c r="D62" s="60"/>
      <c r="E62" s="60"/>
      <c r="F62" s="60"/>
      <c r="G62" s="60"/>
      <c r="H62" s="60"/>
      <c r="I62" s="60"/>
      <c r="J62" s="60"/>
      <c r="K62" s="60"/>
      <c r="L62" s="60"/>
    </row>
    <row r="63" spans="1:12" x14ac:dyDescent="0.25">
      <c r="A63" s="60"/>
      <c r="B63" s="60"/>
      <c r="C63" s="60"/>
      <c r="D63" s="60"/>
      <c r="E63" s="60"/>
      <c r="F63" s="60"/>
      <c r="G63" s="60"/>
      <c r="H63" s="60"/>
      <c r="I63" s="60"/>
      <c r="J63" s="60"/>
      <c r="K63" s="60"/>
      <c r="L63" s="60"/>
    </row>
    <row r="64" spans="1:12" x14ac:dyDescent="0.25">
      <c r="A64" s="60"/>
      <c r="B64" s="60"/>
      <c r="C64" s="60"/>
      <c r="D64" s="60"/>
      <c r="E64" s="60"/>
      <c r="F64" s="60"/>
      <c r="G64" s="60"/>
      <c r="H64" s="60"/>
      <c r="I64" s="60"/>
      <c r="J64" s="60"/>
      <c r="K64" s="60"/>
      <c r="L64" s="60"/>
    </row>
    <row r="65" spans="1:12" x14ac:dyDescent="0.25">
      <c r="A65" s="60"/>
      <c r="B65" s="60"/>
      <c r="C65" s="60"/>
      <c r="D65" s="60"/>
      <c r="E65" s="60"/>
      <c r="F65" s="60"/>
      <c r="G65" s="60"/>
      <c r="H65" s="60"/>
      <c r="I65" s="60"/>
      <c r="J65" s="60"/>
      <c r="K65" s="60"/>
      <c r="L65" s="60"/>
    </row>
    <row r="66" spans="1:12" x14ac:dyDescent="0.25">
      <c r="A66" s="60"/>
      <c r="B66" s="60"/>
      <c r="C66" s="60"/>
      <c r="D66" s="60"/>
      <c r="E66" s="60"/>
      <c r="F66" s="60"/>
      <c r="G66" s="60"/>
      <c r="H66" s="60"/>
      <c r="I66" s="60"/>
      <c r="J66" s="60"/>
      <c r="K66" s="60"/>
      <c r="L66" s="60"/>
    </row>
    <row r="67" spans="1:12" x14ac:dyDescent="0.25">
      <c r="A67" s="60"/>
      <c r="B67" s="60"/>
      <c r="C67" s="60"/>
      <c r="D67" s="60"/>
      <c r="E67" s="60"/>
      <c r="F67" s="60"/>
      <c r="G67" s="60"/>
      <c r="H67" s="60"/>
      <c r="I67" s="60"/>
      <c r="J67" s="60"/>
      <c r="K67" s="60"/>
      <c r="L67" s="60"/>
    </row>
  </sheetData>
  <pageMargins left="0.74803149606299202" right="0.74803149606299202" top="0.98425196850393704" bottom="0.98425196850393704" header="0.511811023622047" footer="0.511811023622047"/>
  <pageSetup paperSize="9" scale="32" fitToHeight="0" orientation="portrait" r:id="rId1"/>
  <headerFooter scaleWithDoc="0">
    <oddHeader>&amp;C&amp;A</oddHeader>
    <oddFooter>&amp;C&amp;F
eDriling AS</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8:I25"/>
  <sheetViews>
    <sheetView showGridLines="0" zoomScale="85" zoomScaleNormal="85" workbookViewId="0">
      <selection activeCell="B8" sqref="B8"/>
    </sheetView>
  </sheetViews>
  <sheetFormatPr defaultColWidth="12.5703125" defaultRowHeight="15.75" x14ac:dyDescent="0.25"/>
  <cols>
    <col min="1" max="1" width="30.5703125" style="47" bestFit="1" customWidth="1"/>
    <col min="2" max="2" width="18.42578125" style="47" bestFit="1" customWidth="1"/>
    <col min="3" max="3" width="14.42578125" style="47" bestFit="1" customWidth="1"/>
    <col min="4" max="5" width="12.5703125" style="47"/>
    <col min="6" max="6" width="15.28515625" style="47" bestFit="1" customWidth="1"/>
    <col min="7" max="7" width="17.28515625" style="47" bestFit="1" customWidth="1"/>
    <col min="8" max="16384" width="12.5703125" style="47"/>
  </cols>
  <sheetData>
    <row r="8" spans="1:9" x14ac:dyDescent="0.25">
      <c r="A8" s="66" t="s">
        <v>99</v>
      </c>
      <c r="B8" s="65"/>
      <c r="C8" s="65"/>
      <c r="D8" s="65"/>
    </row>
    <row r="9" spans="1:9" x14ac:dyDescent="0.25">
      <c r="A9" s="63" t="s">
        <v>94</v>
      </c>
      <c r="B9" s="196" t="s">
        <v>100</v>
      </c>
      <c r="C9" s="196" t="s">
        <v>101</v>
      </c>
      <c r="D9" s="196" t="s">
        <v>88</v>
      </c>
      <c r="E9" s="196" t="s">
        <v>87</v>
      </c>
      <c r="F9" s="63" t="s">
        <v>102</v>
      </c>
      <c r="G9" s="63" t="s">
        <v>103</v>
      </c>
      <c r="H9" s="63" t="s">
        <v>104</v>
      </c>
      <c r="I9" s="63" t="s">
        <v>321</v>
      </c>
    </row>
    <row r="10" spans="1:9" x14ac:dyDescent="0.25">
      <c r="A10" s="64"/>
      <c r="B10" s="197" t="s">
        <v>84</v>
      </c>
      <c r="C10" s="197" t="s">
        <v>84</v>
      </c>
      <c r="D10" s="197" t="s">
        <v>84</v>
      </c>
      <c r="E10" s="197" t="s">
        <v>84</v>
      </c>
      <c r="F10" s="64" t="s">
        <v>84</v>
      </c>
      <c r="G10" s="64" t="s">
        <v>105</v>
      </c>
      <c r="H10" s="64" t="s">
        <v>84</v>
      </c>
      <c r="I10" s="64" t="s">
        <v>159</v>
      </c>
    </row>
    <row r="11" spans="1:9" x14ac:dyDescent="0.25">
      <c r="A11" s="59" t="s">
        <v>98</v>
      </c>
      <c r="B11" s="67"/>
      <c r="C11" s="67"/>
      <c r="D11" s="67"/>
      <c r="E11" s="67"/>
      <c r="F11" s="67"/>
      <c r="G11" s="68"/>
      <c r="H11" s="67"/>
      <c r="I11" s="67"/>
    </row>
    <row r="12" spans="1:9" x14ac:dyDescent="0.25">
      <c r="A12" s="59"/>
      <c r="B12" s="67"/>
      <c r="C12" s="67"/>
      <c r="D12" s="67"/>
      <c r="E12" s="67"/>
      <c r="F12" s="67"/>
      <c r="G12" s="68"/>
      <c r="H12" s="67"/>
      <c r="I12" s="67"/>
    </row>
    <row r="13" spans="1:9" x14ac:dyDescent="0.25">
      <c r="A13" s="59"/>
      <c r="B13" s="67"/>
      <c r="C13" s="67"/>
      <c r="D13" s="67"/>
      <c r="E13" s="67"/>
      <c r="F13" s="67"/>
      <c r="G13" s="68"/>
      <c r="H13" s="68"/>
      <c r="I13" s="68"/>
    </row>
    <row r="14" spans="1:9" x14ac:dyDescent="0.25">
      <c r="A14" s="59"/>
      <c r="B14" s="67"/>
      <c r="C14" s="67"/>
      <c r="D14" s="67"/>
      <c r="E14" s="69"/>
      <c r="F14" s="67"/>
      <c r="G14" s="68"/>
      <c r="H14" s="68"/>
      <c r="I14" s="68"/>
    </row>
    <row r="15" spans="1:9" x14ac:dyDescent="0.25">
      <c r="A15" s="59"/>
      <c r="B15" s="67"/>
      <c r="C15" s="67"/>
      <c r="D15" s="67"/>
      <c r="E15" s="67"/>
      <c r="F15" s="67"/>
      <c r="G15" s="68"/>
      <c r="H15" s="68"/>
      <c r="I15" s="68"/>
    </row>
    <row r="16" spans="1:9" x14ac:dyDescent="0.25">
      <c r="A16" s="60"/>
      <c r="B16" s="67"/>
      <c r="C16" s="67"/>
      <c r="D16" s="67"/>
      <c r="E16" s="67"/>
      <c r="F16" s="67"/>
      <c r="G16" s="67"/>
      <c r="H16" s="67"/>
      <c r="I16" s="67"/>
    </row>
    <row r="17" spans="1:9" x14ac:dyDescent="0.25">
      <c r="A17" s="60"/>
      <c r="B17" s="67"/>
      <c r="C17" s="67"/>
      <c r="D17" s="67"/>
      <c r="E17" s="67"/>
      <c r="F17" s="67"/>
      <c r="G17" s="67"/>
      <c r="H17" s="67"/>
      <c r="I17" s="67"/>
    </row>
    <row r="18" spans="1:9" x14ac:dyDescent="0.25">
      <c r="A18" s="60"/>
      <c r="B18" s="67"/>
      <c r="C18" s="67"/>
      <c r="D18" s="67"/>
      <c r="E18" s="67"/>
      <c r="F18" s="67"/>
      <c r="G18" s="67"/>
      <c r="H18" s="67"/>
      <c r="I18" s="67"/>
    </row>
    <row r="21" spans="1:9" x14ac:dyDescent="0.25">
      <c r="A21" s="198" t="s">
        <v>106</v>
      </c>
    </row>
    <row r="22" spans="1:9" x14ac:dyDescent="0.25">
      <c r="A22" s="54"/>
    </row>
    <row r="24" spans="1:9" x14ac:dyDescent="0.25">
      <c r="A24" s="198" t="s">
        <v>320</v>
      </c>
    </row>
    <row r="25" spans="1:9" x14ac:dyDescent="0.25">
      <c r="A25" s="54"/>
    </row>
  </sheetData>
  <pageMargins left="0.74803149606299202" right="0.74803149606299202" top="0.98425196850393704" bottom="0.98425196850393704" header="0.511811023622047" footer="0.511811023622047"/>
  <pageSetup paperSize="9" scale="55" orientation="portrait" r:id="rId1"/>
  <headerFooter>
    <oddHeader>&amp;C&amp;A</oddHeader>
    <oddFooter>&amp;C&amp;F
eDriling AS</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
  <sheetViews>
    <sheetView showGridLines="0" zoomScale="70" zoomScaleNormal="70" workbookViewId="0">
      <selection activeCell="C4" sqref="C4"/>
    </sheetView>
  </sheetViews>
  <sheetFormatPr defaultColWidth="10.28515625" defaultRowHeight="15.75" x14ac:dyDescent="0.25"/>
  <cols>
    <col min="1" max="1" width="29.140625" style="47" bestFit="1" customWidth="1"/>
    <col min="2" max="2" width="20.28515625" style="47" bestFit="1" customWidth="1"/>
    <col min="3" max="3" width="27.42578125" style="47" customWidth="1"/>
    <col min="4" max="4" width="28.140625" style="47" customWidth="1"/>
    <col min="5" max="5" width="26.28515625" style="47" bestFit="1" customWidth="1"/>
    <col min="6" max="6" width="10.28515625" style="47"/>
    <col min="7" max="7" width="32.140625" style="47" bestFit="1" customWidth="1"/>
    <col min="8" max="16384" width="10.28515625" style="47"/>
  </cols>
  <sheetData>
    <row r="1" spans="1:4" x14ac:dyDescent="0.25">
      <c r="A1" s="53" t="s">
        <v>107</v>
      </c>
      <c r="B1" s="53" t="s">
        <v>108</v>
      </c>
      <c r="C1" s="199" t="s">
        <v>109</v>
      </c>
      <c r="D1" s="70" t="s">
        <v>110</v>
      </c>
    </row>
    <row r="2" spans="1:4" x14ac:dyDescent="0.25">
      <c r="A2" s="71"/>
      <c r="B2" s="71"/>
      <c r="C2" s="200" t="s">
        <v>111</v>
      </c>
      <c r="D2" s="72"/>
    </row>
    <row r="3" spans="1:4" x14ac:dyDescent="0.25">
      <c r="A3" s="55" t="s">
        <v>409</v>
      </c>
      <c r="B3" s="55" t="s">
        <v>410</v>
      </c>
      <c r="C3" s="54">
        <v>19572</v>
      </c>
      <c r="D3" s="54"/>
    </row>
  </sheetData>
  <pageMargins left="0.74803149606299202" right="0.74803149606299202" top="0.98425196850393704" bottom="0.98425196850393704" header="0.511811023622047" footer="0.511811023622047"/>
  <pageSetup paperSize="9" scale="55" fitToHeight="0" orientation="portrait" r:id="rId1"/>
  <headerFooter>
    <oddHeader>&amp;C&amp;A</oddHeader>
    <oddFooter>&amp;C&amp;F
eDriling AS</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E29"/>
  <sheetViews>
    <sheetView zoomScale="70" zoomScaleNormal="70" workbookViewId="0">
      <selection activeCell="B8" sqref="B8"/>
    </sheetView>
  </sheetViews>
  <sheetFormatPr defaultColWidth="12.5703125" defaultRowHeight="15.75" x14ac:dyDescent="0.25"/>
  <cols>
    <col min="1" max="1" width="23.5703125" style="47" customWidth="1"/>
    <col min="2" max="3" width="12.5703125" style="47"/>
    <col min="4" max="4" width="26.140625" style="47" customWidth="1"/>
    <col min="5" max="5" width="27.7109375" style="47" bestFit="1" customWidth="1"/>
    <col min="6" max="16384" width="12.5703125" style="47"/>
  </cols>
  <sheetData>
    <row r="2" spans="1:5" ht="15.75" customHeight="1" x14ac:dyDescent="0.25">
      <c r="D2" s="201" t="s">
        <v>336</v>
      </c>
      <c r="E2" s="184"/>
    </row>
    <row r="3" spans="1:5" x14ac:dyDescent="0.25">
      <c r="D3" s="201" t="s">
        <v>337</v>
      </c>
      <c r="E3" s="185"/>
    </row>
    <row r="11" spans="1:5" x14ac:dyDescent="0.25">
      <c r="A11" s="73" t="s">
        <v>114</v>
      </c>
      <c r="B11" s="73" t="s">
        <v>112</v>
      </c>
      <c r="C11" s="73" t="s">
        <v>113</v>
      </c>
      <c r="D11" s="73" t="s">
        <v>322</v>
      </c>
      <c r="E11" s="73" t="s">
        <v>118</v>
      </c>
    </row>
    <row r="12" spans="1:5" x14ac:dyDescent="0.25">
      <c r="A12" s="74" t="s">
        <v>122</v>
      </c>
      <c r="B12" s="74" t="s">
        <v>84</v>
      </c>
      <c r="C12" s="74" t="s">
        <v>84</v>
      </c>
      <c r="D12" s="74" t="s">
        <v>323</v>
      </c>
      <c r="E12" s="75" t="s">
        <v>124</v>
      </c>
    </row>
    <row r="13" spans="1:5" x14ac:dyDescent="0.25">
      <c r="A13" s="76"/>
      <c r="B13" s="76"/>
      <c r="C13" s="76"/>
      <c r="D13" s="77"/>
      <c r="E13" s="78"/>
    </row>
    <row r="14" spans="1:5" x14ac:dyDescent="0.25">
      <c r="A14" s="76"/>
      <c r="B14" s="76"/>
      <c r="C14" s="76"/>
      <c r="D14" s="77"/>
      <c r="E14" s="78"/>
    </row>
    <row r="15" spans="1:5" x14ac:dyDescent="0.25">
      <c r="A15" s="76"/>
      <c r="B15" s="76"/>
      <c r="C15" s="76"/>
      <c r="D15" s="77"/>
      <c r="E15" s="78"/>
    </row>
    <row r="16" spans="1:5" x14ac:dyDescent="0.25">
      <c r="A16" s="76"/>
      <c r="B16" s="76"/>
      <c r="C16" s="76"/>
      <c r="D16" s="77"/>
      <c r="E16" s="78"/>
    </row>
    <row r="17" spans="1:5" x14ac:dyDescent="0.25">
      <c r="A17" s="76"/>
      <c r="B17" s="76"/>
      <c r="C17" s="76"/>
      <c r="D17" s="77"/>
      <c r="E17" s="78"/>
    </row>
    <row r="18" spans="1:5" x14ac:dyDescent="0.25">
      <c r="A18" s="76"/>
      <c r="B18" s="76"/>
      <c r="C18" s="76"/>
      <c r="D18" s="77"/>
      <c r="E18" s="78"/>
    </row>
    <row r="19" spans="1:5" x14ac:dyDescent="0.25">
      <c r="A19" s="76"/>
      <c r="B19" s="76"/>
      <c r="C19" s="76"/>
      <c r="D19" s="77"/>
      <c r="E19" s="78"/>
    </row>
    <row r="20" spans="1:5" x14ac:dyDescent="0.25">
      <c r="A20" s="76"/>
      <c r="B20" s="76"/>
      <c r="C20" s="76"/>
      <c r="D20" s="77"/>
      <c r="E20" s="78"/>
    </row>
    <row r="21" spans="1:5" x14ac:dyDescent="0.25">
      <c r="A21" s="76"/>
      <c r="B21" s="76"/>
      <c r="C21" s="76"/>
      <c r="D21" s="77"/>
      <c r="E21" s="78"/>
    </row>
    <row r="22" spans="1:5" x14ac:dyDescent="0.25">
      <c r="A22" s="76"/>
      <c r="B22" s="76"/>
      <c r="C22" s="76"/>
      <c r="D22" s="77"/>
      <c r="E22" s="78"/>
    </row>
    <row r="23" spans="1:5" x14ac:dyDescent="0.25">
      <c r="A23" s="76"/>
      <c r="B23" s="76"/>
      <c r="C23" s="76"/>
      <c r="D23" s="77"/>
      <c r="E23" s="78"/>
    </row>
    <row r="24" spans="1:5" x14ac:dyDescent="0.25">
      <c r="A24" s="76"/>
      <c r="B24" s="76"/>
      <c r="C24" s="76"/>
      <c r="D24" s="77"/>
      <c r="E24" s="78"/>
    </row>
    <row r="25" spans="1:5" x14ac:dyDescent="0.25">
      <c r="A25" s="76"/>
      <c r="B25" s="76"/>
      <c r="C25" s="76"/>
      <c r="D25" s="77"/>
      <c r="E25" s="78"/>
    </row>
    <row r="26" spans="1:5" x14ac:dyDescent="0.25">
      <c r="A26" s="76"/>
      <c r="B26" s="76"/>
      <c r="C26" s="76"/>
      <c r="D26" s="77"/>
      <c r="E26" s="78"/>
    </row>
    <row r="27" spans="1:5" x14ac:dyDescent="0.25">
      <c r="A27" s="76"/>
      <c r="B27" s="76"/>
      <c r="C27" s="76"/>
      <c r="D27" s="77"/>
      <c r="E27" s="78"/>
    </row>
    <row r="28" spans="1:5" x14ac:dyDescent="0.25">
      <c r="A28" s="76"/>
      <c r="B28" s="76"/>
      <c r="C28" s="76"/>
      <c r="D28" s="77"/>
      <c r="E28" s="78"/>
    </row>
    <row r="29" spans="1:5" x14ac:dyDescent="0.25">
      <c r="A29" s="55"/>
      <c r="B29" s="54"/>
      <c r="C29" s="54"/>
      <c r="D29" s="78"/>
      <c r="E29" s="78"/>
    </row>
  </sheetData>
  <pageMargins left="0.74803149606299202" right="0.74803149606299202" top="0.98425196850393704" bottom="0.98425196850393704" header="0.511811023622047" footer="0.511811023622047"/>
  <pageSetup paperSize="9" fitToHeight="0" orientation="landscape" r:id="rId1"/>
  <headerFooter>
    <oddHeader>&amp;C&amp;A</oddHeader>
    <oddFooter>&amp;C&amp;F
eDriling AS</oddFooter>
  </headerFooter>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8"/>
  <sheetViews>
    <sheetView workbookViewId="0">
      <selection activeCell="B8" sqref="B8"/>
    </sheetView>
  </sheetViews>
  <sheetFormatPr defaultColWidth="10.28515625" defaultRowHeight="15.75" x14ac:dyDescent="0.25"/>
  <cols>
    <col min="1" max="4" width="10.28515625" style="47"/>
    <col min="5" max="5" width="13.85546875" style="47" customWidth="1"/>
    <col min="6" max="16384" width="10.28515625" style="47"/>
  </cols>
  <sheetData>
    <row r="1" spans="1:5" x14ac:dyDescent="0.25">
      <c r="A1" s="79" t="s">
        <v>113</v>
      </c>
      <c r="B1" s="79" t="s">
        <v>81</v>
      </c>
      <c r="C1" s="79" t="s">
        <v>127</v>
      </c>
      <c r="D1" s="79" t="s">
        <v>128</v>
      </c>
      <c r="E1" s="79" t="s">
        <v>324</v>
      </c>
    </row>
    <row r="2" spans="1:5" x14ac:dyDescent="0.25">
      <c r="A2" s="80" t="s">
        <v>84</v>
      </c>
      <c r="B2" s="80" t="s">
        <v>84</v>
      </c>
      <c r="C2" s="80" t="s">
        <v>129</v>
      </c>
      <c r="D2" s="80" t="s">
        <v>129</v>
      </c>
      <c r="E2" s="80" t="s">
        <v>129</v>
      </c>
    </row>
    <row r="3" spans="1:5" x14ac:dyDescent="0.25">
      <c r="A3" s="76"/>
      <c r="B3" s="76"/>
      <c r="C3" s="76"/>
      <c r="D3" s="76"/>
      <c r="E3" s="76"/>
    </row>
    <row r="4" spans="1:5" x14ac:dyDescent="0.25">
      <c r="A4" s="76"/>
      <c r="B4" s="76"/>
      <c r="C4" s="76"/>
      <c r="D4" s="76"/>
      <c r="E4" s="76"/>
    </row>
    <row r="5" spans="1:5" x14ac:dyDescent="0.25">
      <c r="A5" s="76"/>
      <c r="B5" s="76"/>
      <c r="C5" s="76"/>
      <c r="D5" s="76"/>
      <c r="E5" s="76"/>
    </row>
    <row r="6" spans="1:5" x14ac:dyDescent="0.25">
      <c r="A6" s="76"/>
      <c r="B6" s="76"/>
      <c r="C6" s="76"/>
      <c r="D6" s="76"/>
      <c r="E6" s="76"/>
    </row>
    <row r="7" spans="1:5" x14ac:dyDescent="0.25">
      <c r="A7" s="76"/>
      <c r="B7" s="76"/>
      <c r="C7" s="76"/>
      <c r="D7" s="76"/>
      <c r="E7" s="76"/>
    </row>
    <row r="8" spans="1:5" x14ac:dyDescent="0.25">
      <c r="A8" s="76"/>
      <c r="B8" s="76"/>
      <c r="C8" s="76"/>
      <c r="D8" s="76"/>
      <c r="E8" s="76"/>
    </row>
    <row r="9" spans="1:5" x14ac:dyDescent="0.25">
      <c r="A9" s="76"/>
      <c r="B9" s="76"/>
      <c r="C9" s="76"/>
      <c r="D9" s="76"/>
      <c r="E9" s="76"/>
    </row>
    <row r="10" spans="1:5" x14ac:dyDescent="0.25">
      <c r="A10" s="76"/>
      <c r="B10" s="76"/>
      <c r="C10" s="76"/>
      <c r="D10" s="76"/>
      <c r="E10" s="76"/>
    </row>
    <row r="11" spans="1:5" x14ac:dyDescent="0.25">
      <c r="A11" s="76"/>
      <c r="B11" s="76"/>
      <c r="C11" s="76"/>
      <c r="D11" s="76"/>
      <c r="E11" s="76"/>
    </row>
    <row r="12" spans="1:5" x14ac:dyDescent="0.25">
      <c r="A12" s="76"/>
      <c r="B12" s="76"/>
      <c r="C12" s="76"/>
      <c r="D12" s="76"/>
      <c r="E12" s="76"/>
    </row>
    <row r="13" spans="1:5" x14ac:dyDescent="0.25">
      <c r="A13" s="76"/>
      <c r="B13" s="76"/>
      <c r="C13" s="76"/>
      <c r="D13" s="76"/>
      <c r="E13" s="76"/>
    </row>
    <row r="14" spans="1:5" x14ac:dyDescent="0.25">
      <c r="A14" s="76"/>
      <c r="B14" s="76"/>
      <c r="C14" s="76"/>
      <c r="D14" s="76"/>
      <c r="E14" s="76"/>
    </row>
    <row r="15" spans="1:5" x14ac:dyDescent="0.25">
      <c r="A15" s="76"/>
      <c r="B15" s="76"/>
      <c r="C15" s="76"/>
      <c r="D15" s="76"/>
      <c r="E15" s="76"/>
    </row>
    <row r="16" spans="1:5" x14ac:dyDescent="0.25">
      <c r="A16" s="76"/>
      <c r="B16" s="76"/>
      <c r="C16" s="76"/>
      <c r="D16" s="76"/>
      <c r="E16" s="76"/>
    </row>
    <row r="17" spans="1:5" x14ac:dyDescent="0.25">
      <c r="A17" s="76"/>
      <c r="B17" s="76"/>
      <c r="C17" s="76"/>
      <c r="D17" s="76"/>
      <c r="E17" s="76"/>
    </row>
    <row r="18" spans="1:5" x14ac:dyDescent="0.25">
      <c r="A18" s="76"/>
      <c r="B18" s="76"/>
      <c r="C18" s="76"/>
      <c r="D18" s="76"/>
      <c r="E18" s="76"/>
    </row>
    <row r="19" spans="1:5" x14ac:dyDescent="0.25">
      <c r="A19" s="76"/>
      <c r="B19" s="76"/>
      <c r="C19" s="76"/>
      <c r="D19" s="76"/>
      <c r="E19" s="76"/>
    </row>
    <row r="20" spans="1:5" x14ac:dyDescent="0.25">
      <c r="A20" s="76"/>
      <c r="B20" s="76"/>
      <c r="C20" s="76"/>
      <c r="D20" s="76"/>
      <c r="E20" s="76"/>
    </row>
    <row r="21" spans="1:5" x14ac:dyDescent="0.25">
      <c r="A21" s="76"/>
      <c r="B21" s="76"/>
      <c r="C21" s="76"/>
      <c r="D21" s="76"/>
      <c r="E21" s="76"/>
    </row>
    <row r="22" spans="1:5" x14ac:dyDescent="0.25">
      <c r="A22" s="76"/>
      <c r="B22" s="76"/>
      <c r="C22" s="76"/>
      <c r="D22" s="76"/>
      <c r="E22" s="76"/>
    </row>
    <row r="23" spans="1:5" x14ac:dyDescent="0.25">
      <c r="A23" s="76"/>
      <c r="B23" s="76"/>
      <c r="C23" s="76"/>
      <c r="D23" s="76"/>
      <c r="E23" s="76"/>
    </row>
    <row r="24" spans="1:5" x14ac:dyDescent="0.25">
      <c r="A24" s="76"/>
      <c r="B24" s="76"/>
      <c r="C24" s="76"/>
      <c r="D24" s="76"/>
      <c r="E24" s="76"/>
    </row>
    <row r="25" spans="1:5" x14ac:dyDescent="0.25">
      <c r="A25" s="76"/>
      <c r="B25" s="76"/>
      <c r="C25" s="76"/>
      <c r="D25" s="76"/>
      <c r="E25" s="76"/>
    </row>
    <row r="26" spans="1:5" x14ac:dyDescent="0.25">
      <c r="A26" s="76"/>
      <c r="B26" s="76"/>
      <c r="C26" s="76"/>
      <c r="D26" s="76"/>
      <c r="E26" s="76"/>
    </row>
    <row r="27" spans="1:5" x14ac:dyDescent="0.25">
      <c r="A27" s="76"/>
      <c r="B27" s="76"/>
      <c r="C27" s="76"/>
      <c r="D27" s="76"/>
      <c r="E27" s="76"/>
    </row>
    <row r="28" spans="1:5" x14ac:dyDescent="0.25">
      <c r="A28" s="76"/>
      <c r="B28" s="76"/>
      <c r="C28" s="76"/>
      <c r="D28" s="76"/>
      <c r="E28" s="76"/>
    </row>
    <row r="29" spans="1:5" x14ac:dyDescent="0.25">
      <c r="A29" s="76"/>
      <c r="B29" s="76"/>
      <c r="C29" s="76"/>
      <c r="D29" s="76"/>
      <c r="E29" s="76"/>
    </row>
    <row r="30" spans="1:5" x14ac:dyDescent="0.25">
      <c r="A30" s="76"/>
      <c r="B30" s="76"/>
      <c r="C30" s="76"/>
      <c r="D30" s="76"/>
      <c r="E30" s="76"/>
    </row>
    <row r="31" spans="1:5" x14ac:dyDescent="0.25">
      <c r="A31" s="76"/>
      <c r="B31" s="76"/>
      <c r="C31" s="76"/>
      <c r="D31" s="76"/>
      <c r="E31" s="76"/>
    </row>
    <row r="32" spans="1:5" x14ac:dyDescent="0.25">
      <c r="A32" s="76"/>
      <c r="B32" s="76"/>
      <c r="C32" s="76"/>
      <c r="D32" s="76"/>
      <c r="E32" s="76"/>
    </row>
    <row r="33" spans="1:5" x14ac:dyDescent="0.25">
      <c r="A33" s="76"/>
      <c r="B33" s="76"/>
      <c r="C33" s="76"/>
      <c r="D33" s="76"/>
      <c r="E33" s="76"/>
    </row>
    <row r="34" spans="1:5" x14ac:dyDescent="0.25">
      <c r="A34" s="76"/>
      <c r="B34" s="76"/>
      <c r="C34" s="76"/>
      <c r="D34" s="76"/>
      <c r="E34" s="76"/>
    </row>
    <row r="35" spans="1:5" x14ac:dyDescent="0.25">
      <c r="A35" s="76"/>
      <c r="B35" s="76"/>
      <c r="C35" s="76"/>
      <c r="D35" s="76"/>
      <c r="E35" s="76"/>
    </row>
    <row r="36" spans="1:5" x14ac:dyDescent="0.25">
      <c r="A36" s="76"/>
      <c r="B36" s="76"/>
      <c r="C36" s="76"/>
      <c r="D36" s="76"/>
      <c r="E36" s="76"/>
    </row>
    <row r="37" spans="1:5" x14ac:dyDescent="0.25">
      <c r="A37" s="76"/>
      <c r="B37" s="76"/>
      <c r="C37" s="76"/>
      <c r="D37" s="76"/>
      <c r="E37" s="76"/>
    </row>
    <row r="38" spans="1:5" x14ac:dyDescent="0.25">
      <c r="A38" s="76"/>
      <c r="B38" s="76"/>
      <c r="C38" s="76"/>
      <c r="D38" s="76"/>
      <c r="E38" s="76"/>
    </row>
    <row r="39" spans="1:5" x14ac:dyDescent="0.25">
      <c r="A39" s="76"/>
      <c r="B39" s="76"/>
      <c r="C39" s="76"/>
      <c r="D39" s="76"/>
      <c r="E39" s="76"/>
    </row>
    <row r="40" spans="1:5" x14ac:dyDescent="0.25">
      <c r="A40" s="76"/>
      <c r="B40" s="76"/>
      <c r="C40" s="76"/>
      <c r="D40" s="76"/>
      <c r="E40" s="76"/>
    </row>
    <row r="41" spans="1:5" x14ac:dyDescent="0.25">
      <c r="A41" s="76"/>
      <c r="B41" s="76"/>
      <c r="C41" s="76"/>
      <c r="D41" s="76"/>
      <c r="E41" s="76"/>
    </row>
    <row r="42" spans="1:5" x14ac:dyDescent="0.25">
      <c r="A42" s="76"/>
      <c r="B42" s="76"/>
      <c r="C42" s="76"/>
      <c r="D42" s="76"/>
      <c r="E42" s="76"/>
    </row>
    <row r="43" spans="1:5" x14ac:dyDescent="0.25">
      <c r="A43" s="76"/>
      <c r="B43" s="76"/>
      <c r="C43" s="76"/>
      <c r="D43" s="76"/>
      <c r="E43" s="76"/>
    </row>
    <row r="44" spans="1:5" x14ac:dyDescent="0.25">
      <c r="A44" s="76"/>
      <c r="B44" s="76"/>
      <c r="C44" s="76"/>
      <c r="D44" s="76"/>
      <c r="E44" s="76"/>
    </row>
    <row r="45" spans="1:5" x14ac:dyDescent="0.25">
      <c r="A45" s="76"/>
      <c r="B45" s="76"/>
      <c r="C45" s="76"/>
      <c r="D45" s="76"/>
      <c r="E45" s="76"/>
    </row>
    <row r="46" spans="1:5" x14ac:dyDescent="0.25">
      <c r="A46" s="76"/>
      <c r="B46" s="76"/>
      <c r="C46" s="76"/>
      <c r="D46" s="76"/>
      <c r="E46" s="76"/>
    </row>
    <row r="47" spans="1:5" x14ac:dyDescent="0.25">
      <c r="A47" s="76"/>
      <c r="B47" s="76"/>
      <c r="C47" s="76"/>
      <c r="D47" s="76"/>
      <c r="E47" s="76"/>
    </row>
    <row r="48" spans="1:5" x14ac:dyDescent="0.25">
      <c r="A48" s="76"/>
      <c r="B48" s="76"/>
      <c r="C48" s="76"/>
      <c r="D48" s="76"/>
      <c r="E48" s="76"/>
    </row>
    <row r="49" spans="1:5" x14ac:dyDescent="0.25">
      <c r="A49" s="76"/>
      <c r="B49" s="76"/>
      <c r="C49" s="76"/>
      <c r="D49" s="76"/>
      <c r="E49" s="76"/>
    </row>
    <row r="50" spans="1:5" x14ac:dyDescent="0.25">
      <c r="A50" s="76"/>
      <c r="B50" s="76"/>
      <c r="C50" s="76"/>
      <c r="D50" s="76"/>
      <c r="E50" s="76"/>
    </row>
    <row r="51" spans="1:5" x14ac:dyDescent="0.25">
      <c r="A51" s="76"/>
      <c r="B51" s="76"/>
      <c r="C51" s="76"/>
      <c r="D51" s="76"/>
      <c r="E51" s="76"/>
    </row>
    <row r="52" spans="1:5" x14ac:dyDescent="0.25">
      <c r="A52" s="76"/>
      <c r="B52" s="76"/>
      <c r="C52" s="76"/>
      <c r="D52" s="76"/>
      <c r="E52" s="76"/>
    </row>
    <row r="53" spans="1:5" x14ac:dyDescent="0.25">
      <c r="A53" s="76"/>
      <c r="B53" s="76"/>
      <c r="C53" s="76"/>
      <c r="D53" s="76"/>
      <c r="E53" s="76"/>
    </row>
    <row r="54" spans="1:5" x14ac:dyDescent="0.25">
      <c r="A54" s="76"/>
      <c r="B54" s="76"/>
      <c r="C54" s="76"/>
      <c r="D54" s="76"/>
      <c r="E54" s="76"/>
    </row>
    <row r="55" spans="1:5" x14ac:dyDescent="0.25">
      <c r="A55" s="76"/>
      <c r="B55" s="76"/>
      <c r="C55" s="76"/>
      <c r="D55" s="76"/>
      <c r="E55" s="76"/>
    </row>
    <row r="56" spans="1:5" x14ac:dyDescent="0.25">
      <c r="A56" s="76"/>
      <c r="B56" s="76"/>
      <c r="C56" s="76"/>
      <c r="D56" s="76"/>
      <c r="E56" s="76"/>
    </row>
    <row r="57" spans="1:5" x14ac:dyDescent="0.25">
      <c r="A57" s="76"/>
      <c r="B57" s="76"/>
      <c r="C57" s="76"/>
      <c r="D57" s="76"/>
      <c r="E57" s="76"/>
    </row>
    <row r="58" spans="1:5" x14ac:dyDescent="0.25">
      <c r="A58" s="76"/>
      <c r="B58" s="76"/>
      <c r="C58" s="76"/>
      <c r="D58" s="76"/>
      <c r="E58" s="76"/>
    </row>
  </sheetData>
  <pageMargins left="0.70866141732283505" right="0.70866141732283505" top="0.74803149606299202" bottom="0.74803149606299202" header="0.31496062992126" footer="0.31496062992126"/>
  <pageSetup paperSize="9" orientation="portrait" r:id="rId1"/>
  <headerFooter>
    <oddHeader>&amp;C&amp;A</oddHeader>
    <oddFooter>&amp;C&amp;F
eDriling AS</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C50BDFF766914DA5A2D730FD625F96" ma:contentTypeVersion="20" ma:contentTypeDescription="Create a new document." ma:contentTypeScope="" ma:versionID="0394c0d881a5244e304cc44b5003390e">
  <xsd:schema xmlns:xsd="http://www.w3.org/2001/XMLSchema" xmlns:xs="http://www.w3.org/2001/XMLSchema" xmlns:p="http://schemas.microsoft.com/office/2006/metadata/properties" xmlns:ns1="http://schemas.microsoft.com/sharepoint/v3" xmlns:ns2="c6370e77-cdd7-4f09-ac53-81cf8acff9ac" xmlns:ns3="9497d257-48fd-4606-9f53-f5f429d1d339" xmlns:ns4="b2489833-8b1e-44ca-badd-e803b46be494" targetNamespace="http://schemas.microsoft.com/office/2006/metadata/properties" ma:root="true" ma:fieldsID="04ba17dd50f06f9c95e593e0559386e2" ns1:_="" ns2:_="" ns3:_="" ns4:_="">
    <xsd:import namespace="http://schemas.microsoft.com/sharepoint/v3"/>
    <xsd:import namespace="c6370e77-cdd7-4f09-ac53-81cf8acff9ac"/>
    <xsd:import namespace="9497d257-48fd-4606-9f53-f5f429d1d339"/>
    <xsd:import namespace="b2489833-8b1e-44ca-badd-e803b46be494"/>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4:TaxCatchAll" minOccurs="0"/>
                <xsd:element ref="ns2:MediaServiceGenerationTime" minOccurs="0"/>
                <xsd:element ref="ns2:MediaServiceEventHashCode" minOccurs="0"/>
                <xsd:element ref="ns2:MediaServiceOCR" minOccurs="0"/>
                <xsd:element ref="ns2:MediaServiceLocation"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370e77-cdd7-4f09-ac53-81cf8acff9a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88149ea-5c97-453a-a87d-899d4766f5dd" ma:termSetId="09814cd3-568e-fe90-9814-8d621ff8fb84" ma:anchorId="fba54fb3-c3e1-fe81-a776-ca4b69148c4d" ma:open="true" ma:isKeyword="false">
      <xsd:complexType>
        <xsd:sequence>
          <xsd:element ref="pc:Terms" minOccurs="0" maxOccurs="1"/>
        </xsd:sequence>
      </xsd:complex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CR" ma:index="23" nillable="true" ma:displayName="Extracted Text" ma:internalName="MediaServiceOCR" ma:readOnly="tru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97d257-48fd-4606-9f53-f5f429d1d33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489833-8b1e-44ca-badd-e803b46be494"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663bc946-8b71-42fb-b259-676946f0ec0c}" ma:internalName="TaxCatchAll" ma:showField="CatchAllData" ma:web="9497d257-48fd-4606-9f53-f5f429d1d3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2489833-8b1e-44ca-badd-e803b46be494" xsi:nil="true"/>
    <_ip_UnifiedCompliancePolicyProperties xmlns="http://schemas.microsoft.com/sharepoint/v3" xsi:nil="true"/>
    <lcf76f155ced4ddcb4097134ff3c332f xmlns="c6370e77-cdd7-4f09-ac53-81cf8acff9a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C0522C4-990F-488E-BA97-14B72151B6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6370e77-cdd7-4f09-ac53-81cf8acff9ac"/>
    <ds:schemaRef ds:uri="9497d257-48fd-4606-9f53-f5f429d1d339"/>
    <ds:schemaRef ds:uri="b2489833-8b1e-44ca-badd-e803b46be4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F05C6DF-C974-4CC8-B83A-A287C9364236}">
  <ds:schemaRefs>
    <ds:schemaRef ds:uri="http://schemas.microsoft.com/sharepoint/v3/contenttype/forms"/>
  </ds:schemaRefs>
</ds:datastoreItem>
</file>

<file path=customXml/itemProps3.xml><?xml version="1.0" encoding="utf-8"?>
<ds:datastoreItem xmlns:ds="http://schemas.openxmlformats.org/officeDocument/2006/customXml" ds:itemID="{F4EBB16E-5503-4BC7-9092-DE5DABB59574}">
  <ds:schemaRefs>
    <ds:schemaRef ds:uri="http://schemas.openxmlformats.org/package/2006/metadata/core-properties"/>
    <ds:schemaRef ds:uri="http://purl.org/dc/terms/"/>
    <ds:schemaRef ds:uri="http://schemas.microsoft.com/office/2006/documentManagement/types"/>
    <ds:schemaRef ds:uri="http://purl.org/dc/dcmitype/"/>
    <ds:schemaRef ds:uri="http://schemas.microsoft.com/office/2006/metadata/properties"/>
    <ds:schemaRef ds:uri="http://schemas.microsoft.com/office/infopath/2007/PartnerControls"/>
    <ds:schemaRef ds:uri="b2489833-8b1e-44ca-badd-e803b46be494"/>
    <ds:schemaRef ds:uri="http://schemas.microsoft.com/sharepoint/v3"/>
    <ds:schemaRef ds:uri="http://purl.org/dc/elements/1.1/"/>
    <ds:schemaRef ds:uri="9497d257-48fd-4606-9f53-f5f429d1d339"/>
    <ds:schemaRef ds:uri="c6370e77-cdd7-4f09-ac53-81cf8acff9a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17</vt:i4>
      </vt:variant>
      <vt:variant>
        <vt:lpstr>Named Ranges</vt:lpstr>
      </vt:variant>
      <vt:variant>
        <vt:i4>34</vt:i4>
      </vt:variant>
    </vt:vector>
  </HeadingPairs>
  <TitlesOfParts>
    <vt:vector size="51" baseType="lpstr">
      <vt:lpstr>Front Page</vt:lpstr>
      <vt:lpstr>Real Time signals</vt:lpstr>
      <vt:lpstr>Well</vt:lpstr>
      <vt:lpstr>Survey</vt:lpstr>
      <vt:lpstr>Tubular</vt:lpstr>
      <vt:lpstr>WellboreGeometry</vt:lpstr>
      <vt:lpstr>Rig Data</vt:lpstr>
      <vt:lpstr>Formation</vt:lpstr>
      <vt:lpstr>Pressure profile</vt:lpstr>
      <vt:lpstr>Temperature profile</vt:lpstr>
      <vt:lpstr>Fluids</vt:lpstr>
      <vt:lpstr>Geological layers</vt:lpstr>
      <vt:lpstr>wellSim hiDRILL Rig Data</vt:lpstr>
      <vt:lpstr>wellSim hiDRILL Formation</vt:lpstr>
      <vt:lpstr>Sheet1</vt:lpstr>
      <vt:lpstr>INFO Sheet - hide or delete</vt:lpstr>
      <vt:lpstr>METADATA</vt:lpstr>
      <vt:lpstr>ActionDescription</vt:lpstr>
      <vt:lpstr>ActionNo</vt:lpstr>
      <vt:lpstr>ActionType</vt:lpstr>
      <vt:lpstr>Alias</vt:lpstr>
      <vt:lpstr>ApproveBy</vt:lpstr>
      <vt:lpstr>ApproveDate</vt:lpstr>
      <vt:lpstr>ChangeNote</vt:lpstr>
      <vt:lpstr>CopyTo</vt:lpstr>
      <vt:lpstr>CreateBy</vt:lpstr>
      <vt:lpstr>CreateDate</vt:lpstr>
      <vt:lpstr>DocName</vt:lpstr>
      <vt:lpstr>DocNo</vt:lpstr>
      <vt:lpstr>DocType</vt:lpstr>
      <vt:lpstr>EditDate</vt:lpstr>
      <vt:lpstr>ExpireDate</vt:lpstr>
      <vt:lpstr>Fluids!Print_Area</vt:lpstr>
      <vt:lpstr>Formation!Print_Area</vt:lpstr>
      <vt:lpstr>'Front Page'!Print_Area</vt:lpstr>
      <vt:lpstr>'Geological layers'!Print_Area</vt:lpstr>
      <vt:lpstr>'INFO Sheet - hide or delete'!Print_Area</vt:lpstr>
      <vt:lpstr>'Pressure profile'!Print_Area</vt:lpstr>
      <vt:lpstr>'Real Time signals'!Print_Area</vt:lpstr>
      <vt:lpstr>'Rig Data'!Print_Area</vt:lpstr>
      <vt:lpstr>Survey!Print_Area</vt:lpstr>
      <vt:lpstr>'Temperature profile'!Print_Area</vt:lpstr>
      <vt:lpstr>Tubular!Print_Area</vt:lpstr>
      <vt:lpstr>WellboreGeometry!Print_Area</vt:lpstr>
      <vt:lpstr>'wellSim hiDRILL Formation'!Print_Area</vt:lpstr>
      <vt:lpstr>'wellSim hiDRILL Rig Data'!Print_Area</vt:lpstr>
      <vt:lpstr>Product</vt:lpstr>
      <vt:lpstr>ReviewBy</vt:lpstr>
      <vt:lpstr>ReviewDate</vt:lpstr>
      <vt:lpstr>Version</vt:lpstr>
      <vt:lpstr>Workspace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Technical Design Specification</dc:title>
  <dc:subject>Standard input data</dc:subject>
  <dc:creator/>
  <cp:keywords/>
  <dc:description/>
  <cp:lastModifiedBy/>
  <dcterms:created xsi:type="dcterms:W3CDTF">2006-09-16T00:00:00Z</dcterms:created>
  <dcterms:modified xsi:type="dcterms:W3CDTF">2025-01-17T20:41:38Z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
  </property>
  <property fmtid="{D5CDD505-2E9C-101B-9397-08002B2CF9AE}" pid="3" name="Doc Classification">
    <vt:lpwstr>Confidential</vt:lpwstr>
  </property>
  <property fmtid="{D5CDD505-2E9C-101B-9397-08002B2CF9AE}" pid="4" name="Client Doc No">
    <vt:lpwstr/>
  </property>
  <property fmtid="{D5CDD505-2E9C-101B-9397-08002B2CF9AE}" pid="5" name="RefineryTime">
    <vt:lpwstr>2016-02-19 10:16:57</vt:lpwstr>
  </property>
  <property fmtid="{D5CDD505-2E9C-101B-9397-08002B2CF9AE}" pid="6" name="Doc">
    <vt:lpwstr>TDS10191-6A</vt:lpwstr>
  </property>
  <property fmtid="{D5CDD505-2E9C-101B-9397-08002B2CF9AE}" pid="7" name="Alias">
    <vt:lpwstr>eLCDS-TDS-001</vt:lpwstr>
  </property>
  <property fmtid="{D5CDD505-2E9C-101B-9397-08002B2CF9AE}" pid="8" name="DocType">
    <vt:lpwstr>TDS</vt:lpwstr>
  </property>
  <property fmtid="{D5CDD505-2E9C-101B-9397-08002B2CF9AE}" pid="9" name="ID">
    <vt:lpwstr>10191</vt:lpwstr>
  </property>
  <property fmtid="{D5CDD505-2E9C-101B-9397-08002B2CF9AE}" pid="10" name="Version">
    <vt:lpwstr>6</vt:lpwstr>
  </property>
  <property fmtid="{D5CDD505-2E9C-101B-9397-08002B2CF9AE}" pid="11" name="VersionRevision">
    <vt:lpwstr>6A</vt:lpwstr>
  </property>
  <property fmtid="{D5CDD505-2E9C-101B-9397-08002B2CF9AE}" pid="12" name="Project">
    <vt:lpwstr>PRODUCTS</vt:lpwstr>
  </property>
  <property fmtid="{D5CDD505-2E9C-101B-9397-08002B2CF9AE}" pid="13" name="ProjectName">
    <vt:lpwstr>Product management and definitions</vt:lpwstr>
  </property>
  <property fmtid="{D5CDD505-2E9C-101B-9397-08002B2CF9AE}" pid="14" name="Product">
    <vt:lpwstr/>
  </property>
  <property fmtid="{D5CDD505-2E9C-101B-9397-08002B2CF9AE}" pid="15" name="Department">
    <vt:lpwstr/>
  </property>
  <property fmtid="{D5CDD505-2E9C-101B-9397-08002B2CF9AE}" pid="16" name="CreateBy">
    <vt:lpwstr>PRO</vt:lpwstr>
  </property>
  <property fmtid="{D5CDD505-2E9C-101B-9397-08002B2CF9AE}" pid="17" name="CreateDate">
    <vt:lpwstr>2020-08-28</vt:lpwstr>
  </property>
  <property fmtid="{D5CDD505-2E9C-101B-9397-08002B2CF9AE}" pid="18" name="EditDate">
    <vt:lpwstr>2014-03-10</vt:lpwstr>
  </property>
  <property fmtid="{D5CDD505-2E9C-101B-9397-08002B2CF9AE}" pid="19" name="ReviewBy">
    <vt:lpwstr>JN</vt:lpwstr>
  </property>
  <property fmtid="{D5CDD505-2E9C-101B-9397-08002B2CF9AE}" pid="20" name="ReviewDate">
    <vt:lpwstr>2020-08-28</vt:lpwstr>
  </property>
  <property fmtid="{D5CDD505-2E9C-101B-9397-08002B2CF9AE}" pid="21" name="ApproveDate">
    <vt:lpwstr/>
  </property>
  <property fmtid="{D5CDD505-2E9C-101B-9397-08002B2CF9AE}" pid="22" name="CopyTo">
    <vt:lpwstr/>
  </property>
  <property fmtid="{D5CDD505-2E9C-101B-9397-08002B2CF9AE}" pid="23" name="ChangeNote">
    <vt:lpwstr>Minor updates</vt:lpwstr>
  </property>
  <property fmtid="{D5CDD505-2E9C-101B-9397-08002B2CF9AE}" pid="24" name="ApproveList">
    <vt:lpwstr/>
  </property>
  <property fmtid="{D5CDD505-2E9C-101B-9397-08002B2CF9AE}" pid="25" name="TemplateItem">
    <vt:lpwstr/>
  </property>
  <property fmtid="{D5CDD505-2E9C-101B-9397-08002B2CF9AE}" pid="26" name="ExpireDate">
    <vt:lpwstr/>
  </property>
  <property fmtid="{D5CDD505-2E9C-101B-9397-08002B2CF9AE}" pid="27" name="QaDoc">
    <vt:lpwstr/>
  </property>
  <property fmtid="{D5CDD505-2E9C-101B-9397-08002B2CF9AE}" pid="28" name="DocClassification">
    <vt:lpwstr/>
  </property>
  <property fmtid="{D5CDD505-2E9C-101B-9397-08002B2CF9AE}" pid="29" name="ClientDocNo">
    <vt:lpwstr/>
  </property>
  <property fmtid="{D5CDD505-2E9C-101B-9397-08002B2CF9AE}" pid="30" name="Customer">
    <vt:lpwstr/>
  </property>
  <property fmtid="{D5CDD505-2E9C-101B-9397-08002B2CF9AE}" pid="31" name="Rig">
    <vt:lpwstr/>
  </property>
  <property fmtid="{D5CDD505-2E9C-101B-9397-08002B2CF9AE}" pid="32" name="Well">
    <vt:lpwstr/>
  </property>
  <property fmtid="{D5CDD505-2E9C-101B-9397-08002B2CF9AE}" pid="33" name="WellSection">
    <vt:lpwstr/>
  </property>
  <property fmtid="{D5CDD505-2E9C-101B-9397-08002B2CF9AE}" pid="34" name="WellOperation">
    <vt:lpwstr/>
  </property>
  <property fmtid="{D5CDD505-2E9C-101B-9397-08002B2CF9AE}" pid="35" name="DrilledDelta">
    <vt:lpwstr>0</vt:lpwstr>
  </property>
  <property fmtid="{D5CDD505-2E9C-101B-9397-08002B2CF9AE}" pid="36" name="eDrillingDelta">
    <vt:lpwstr>0</vt:lpwstr>
  </property>
  <property fmtid="{D5CDD505-2E9C-101B-9397-08002B2CF9AE}" pid="37" name="DrilledDeltaUnits">
    <vt:lpwstr/>
  </property>
  <property fmtid="{D5CDD505-2E9C-101B-9397-08002B2CF9AE}" pid="38" name="WelldepthEndMD">
    <vt:lpwstr>0</vt:lpwstr>
  </property>
  <property fmtid="{D5CDD505-2E9C-101B-9397-08002B2CF9AE}" pid="39" name="WelldepthStartMD">
    <vt:lpwstr>0</vt:lpwstr>
  </property>
  <property fmtid="{D5CDD505-2E9C-101B-9397-08002B2CF9AE}" pid="40" name="CodeConductPerson">
    <vt:lpwstr/>
  </property>
  <property fmtid="{D5CDD505-2E9C-101B-9397-08002B2CF9AE}" pid="41" name="Job Position">
    <vt:lpwstr/>
  </property>
  <property fmtid="{D5CDD505-2E9C-101B-9397-08002B2CF9AE}" pid="42" name="WellReportDate">
    <vt:lpwstr/>
  </property>
  <property fmtid="{D5CDD505-2E9C-101B-9397-08002B2CF9AE}" pid="43" name="ReportFromDate">
    <vt:lpwstr/>
  </property>
  <property fmtid="{D5CDD505-2E9C-101B-9397-08002B2CF9AE}" pid="44" name="ReportToDate">
    <vt:lpwstr/>
  </property>
  <property fmtid="{D5CDD505-2E9C-101B-9397-08002B2CF9AE}" pid="45" name="Rig:ChangeTubular">
    <vt:lpwstr/>
  </property>
  <property fmtid="{D5CDD505-2E9C-101B-9397-08002B2CF9AE}" pid="46" name="Rig:ChangeMud">
    <vt:lpwstr/>
  </property>
  <property fmtid="{D5CDD505-2E9C-101B-9397-08002B2CF9AE}" pid="47" name="eDS:ChangeConfig">
    <vt:lpwstr/>
  </property>
  <property fmtid="{D5CDD505-2E9C-101B-9397-08002B2CF9AE}" pid="48" name="eDS:LogStored">
    <vt:lpwstr/>
  </property>
  <property fmtid="{D5CDD505-2E9C-101B-9397-08002B2CF9AE}" pid="49" name="ActionNo">
    <vt:lpwstr/>
  </property>
  <property fmtid="{D5CDD505-2E9C-101B-9397-08002B2CF9AE}" pid="50" name="ActionType">
    <vt:lpwstr/>
  </property>
  <property fmtid="{D5CDD505-2E9C-101B-9397-08002B2CF9AE}" pid="51" name="ActionDescription">
    <vt:lpwstr>NA</vt:lpwstr>
  </property>
  <property fmtid="{D5CDD505-2E9C-101B-9397-08002B2CF9AE}" pid="52" name="ActionClient">
    <vt:lpwstr/>
  </property>
  <property fmtid="{D5CDD505-2E9C-101B-9397-08002B2CF9AE}" pid="53" name="ActionOperator">
    <vt:lpwstr/>
  </property>
  <property fmtid="{D5CDD505-2E9C-101B-9397-08002B2CF9AE}" pid="54" name="ParentDocNo">
    <vt:lpwstr/>
  </property>
  <property fmtid="{D5CDD505-2E9C-101B-9397-08002B2CF9AE}" pid="55" name="ContentTypeId">
    <vt:lpwstr>0x01010053C50BDFF766914DA5A2D730FD625F96</vt:lpwstr>
  </property>
  <property fmtid="{D5CDD505-2E9C-101B-9397-08002B2CF9AE}" pid="56" name="MediaServiceImageTags">
    <vt:lpwstr/>
  </property>
</Properties>
</file>