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w\ownCloud\Northridge\GrantProjects\StorageInfrastructure\"/>
    </mc:Choice>
  </mc:AlternateContent>
  <bookViews>
    <workbookView xWindow="0" yWindow="0" windowWidth="15615" windowHeight="7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G24" i="1"/>
  <c r="G22" i="1"/>
  <c r="E11" i="1"/>
  <c r="E12" i="1"/>
  <c r="E13" i="1"/>
  <c r="E17" i="1"/>
  <c r="E16" i="1"/>
  <c r="E15" i="1"/>
  <c r="E6" i="1"/>
  <c r="E7" i="1"/>
  <c r="E8" i="1"/>
  <c r="E9" i="1"/>
  <c r="E10" i="1"/>
  <c r="E14" i="1"/>
  <c r="E5" i="1"/>
  <c r="G30" i="1" l="1"/>
  <c r="G26" i="1"/>
  <c r="E18" i="1"/>
  <c r="E19" i="1" l="1"/>
  <c r="E20" i="1" s="1"/>
  <c r="G4" i="1" s="1"/>
  <c r="G32" i="1" s="1"/>
</calcChain>
</file>

<file path=xl/sharedStrings.xml><?xml version="1.0" encoding="utf-8"?>
<sst xmlns="http://schemas.openxmlformats.org/spreadsheetml/2006/main" count="30" uniqueCount="29">
  <si>
    <t>Budget: Cost-Effective, Scalable, Maintainable Infrastructure Storage Using Maker Techniques</t>
  </si>
  <si>
    <t>Individual Storage Unit</t>
  </si>
  <si>
    <t>Motherboard</t>
  </si>
  <si>
    <t>CPU</t>
  </si>
  <si>
    <t>memory</t>
  </si>
  <si>
    <t>heatsink</t>
  </si>
  <si>
    <t>Power Supply</t>
  </si>
  <si>
    <t>Case Manufacture Service</t>
  </si>
  <si>
    <t>Hard Drives</t>
  </si>
  <si>
    <t>Printed Circuit Board manufacture</t>
  </si>
  <si>
    <t>Circuit Board Components</t>
  </si>
  <si>
    <t>Plastic/resin Consumables</t>
  </si>
  <si>
    <t>Screws</t>
  </si>
  <si>
    <t>SFF-8087 SATA cable</t>
  </si>
  <si>
    <t>Hard Drive Controller</t>
  </si>
  <si>
    <t>qty</t>
  </si>
  <si>
    <t>item cost</t>
  </si>
  <si>
    <t>item qty</t>
  </si>
  <si>
    <t>subtotal</t>
  </si>
  <si>
    <t>total</t>
  </si>
  <si>
    <t>total cost</t>
  </si>
  <si>
    <t>Plastic Prototyping equipment</t>
  </si>
  <si>
    <t>Printed Circuit Assembly Equipment</t>
  </si>
  <si>
    <t>Indirect Costs</t>
  </si>
  <si>
    <t>Total</t>
  </si>
  <si>
    <t>Year 1</t>
  </si>
  <si>
    <t>Year 2</t>
  </si>
  <si>
    <t>tax</t>
  </si>
  <si>
    <t>Faculty/Staff/Assistant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</si>
</sst>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2" fontId="0" fillId="0" borderId="0" xfId="1" applyNumberFormat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38" sqref="E38"/>
    </sheetView>
  </sheetViews>
  <sheetFormatPr defaultRowHeight="15" x14ac:dyDescent="0.25"/>
  <cols>
    <col min="1" max="1" width="3" customWidth="1"/>
    <col min="2" max="2" width="31.28515625" customWidth="1"/>
    <col min="3" max="3" width="11.5703125" style="1" bestFit="1" customWidth="1"/>
    <col min="4" max="4" width="9.85546875" style="1" bestFit="1" customWidth="1"/>
    <col min="5" max="5" width="11.5703125" style="1" bestFit="1" customWidth="1"/>
    <col min="6" max="6" width="7" style="1" bestFit="1" customWidth="1"/>
    <col min="7" max="7" width="12.5703125" style="1" bestFit="1" customWidth="1"/>
  </cols>
  <sheetData>
    <row r="1" spans="1:7" x14ac:dyDescent="0.25">
      <c r="A1" t="s">
        <v>0</v>
      </c>
    </row>
    <row r="3" spans="1:7" x14ac:dyDescent="0.25">
      <c r="F3" s="1" t="s">
        <v>15</v>
      </c>
      <c r="G3" s="1" t="s">
        <v>20</v>
      </c>
    </row>
    <row r="4" spans="1:7" x14ac:dyDescent="0.25">
      <c r="A4" t="s">
        <v>1</v>
      </c>
      <c r="C4" s="1" t="s">
        <v>16</v>
      </c>
      <c r="D4" s="1" t="s">
        <v>17</v>
      </c>
      <c r="E4" s="1" t="s">
        <v>18</v>
      </c>
      <c r="F4" s="2">
        <v>8</v>
      </c>
      <c r="G4" s="1">
        <f>F4*E20</f>
        <v>63988.493600000002</v>
      </c>
    </row>
    <row r="5" spans="1:7" x14ac:dyDescent="0.25">
      <c r="B5" t="s">
        <v>2</v>
      </c>
      <c r="C5" s="1">
        <v>172.88</v>
      </c>
      <c r="D5" s="1">
        <v>1</v>
      </c>
      <c r="E5" s="1">
        <f>C5*D5</f>
        <v>172.88</v>
      </c>
    </row>
    <row r="6" spans="1:7" x14ac:dyDescent="0.25">
      <c r="B6" t="s">
        <v>3</v>
      </c>
      <c r="C6" s="1">
        <v>324.88</v>
      </c>
      <c r="D6" s="1">
        <v>1</v>
      </c>
      <c r="E6" s="1">
        <f t="shared" ref="E6:E17" si="0">C6*D6</f>
        <v>324.88</v>
      </c>
    </row>
    <row r="7" spans="1:7" x14ac:dyDescent="0.25">
      <c r="B7" t="s">
        <v>4</v>
      </c>
      <c r="C7" s="1">
        <v>99.37</v>
      </c>
      <c r="D7" s="1">
        <v>1</v>
      </c>
      <c r="E7" s="1">
        <f t="shared" si="0"/>
        <v>99.37</v>
      </c>
    </row>
    <row r="8" spans="1:7" x14ac:dyDescent="0.25">
      <c r="B8" t="s">
        <v>5</v>
      </c>
      <c r="C8" s="1">
        <v>80</v>
      </c>
      <c r="D8" s="1">
        <v>1</v>
      </c>
      <c r="E8" s="1">
        <f t="shared" si="0"/>
        <v>80</v>
      </c>
    </row>
    <row r="9" spans="1:7" x14ac:dyDescent="0.25">
      <c r="B9" t="s">
        <v>6</v>
      </c>
      <c r="C9" s="1">
        <v>100</v>
      </c>
      <c r="D9" s="1">
        <v>1</v>
      </c>
      <c r="E9" s="1">
        <f t="shared" si="0"/>
        <v>100</v>
      </c>
    </row>
    <row r="10" spans="1:7" x14ac:dyDescent="0.25">
      <c r="B10" t="s">
        <v>8</v>
      </c>
      <c r="C10" s="1">
        <v>109</v>
      </c>
      <c r="D10" s="1">
        <v>34</v>
      </c>
      <c r="E10" s="1">
        <f t="shared" si="0"/>
        <v>3706</v>
      </c>
    </row>
    <row r="11" spans="1:7" x14ac:dyDescent="0.25">
      <c r="B11" t="s">
        <v>14</v>
      </c>
      <c r="C11" s="1">
        <v>439</v>
      </c>
      <c r="D11" s="1">
        <v>2</v>
      </c>
      <c r="E11" s="1">
        <f t="shared" si="0"/>
        <v>878</v>
      </c>
    </row>
    <row r="12" spans="1:7" x14ac:dyDescent="0.25">
      <c r="B12" t="s">
        <v>13</v>
      </c>
      <c r="C12" s="1">
        <v>35</v>
      </c>
      <c r="D12" s="1">
        <v>8</v>
      </c>
      <c r="E12" s="1">
        <f t="shared" si="0"/>
        <v>280</v>
      </c>
    </row>
    <row r="13" spans="1:7" x14ac:dyDescent="0.25">
      <c r="B13" t="s">
        <v>12</v>
      </c>
      <c r="C13" s="1">
        <v>10</v>
      </c>
      <c r="D13" s="1">
        <v>1</v>
      </c>
      <c r="E13" s="1">
        <f t="shared" si="0"/>
        <v>10</v>
      </c>
    </row>
    <row r="14" spans="1:7" x14ac:dyDescent="0.25">
      <c r="B14" t="s">
        <v>7</v>
      </c>
      <c r="C14" s="1">
        <v>1200</v>
      </c>
      <c r="D14" s="1">
        <v>1</v>
      </c>
      <c r="E14" s="3">
        <f t="shared" si="0"/>
        <v>1200</v>
      </c>
    </row>
    <row r="15" spans="1:7" x14ac:dyDescent="0.25">
      <c r="B15" t="s">
        <v>9</v>
      </c>
      <c r="C15" s="1">
        <v>150</v>
      </c>
      <c r="D15" s="1">
        <v>1</v>
      </c>
      <c r="E15" s="3">
        <f t="shared" si="0"/>
        <v>150</v>
      </c>
    </row>
    <row r="16" spans="1:7" x14ac:dyDescent="0.25">
      <c r="B16" t="s">
        <v>10</v>
      </c>
      <c r="C16" s="1">
        <v>230</v>
      </c>
      <c r="D16" s="1">
        <v>1</v>
      </c>
      <c r="E16" s="3">
        <f t="shared" si="0"/>
        <v>230</v>
      </c>
    </row>
    <row r="17" spans="1:7" x14ac:dyDescent="0.25">
      <c r="B17" t="s">
        <v>11</v>
      </c>
      <c r="C17" s="1">
        <v>107</v>
      </c>
      <c r="D17" s="1">
        <v>1</v>
      </c>
      <c r="E17" s="3">
        <f t="shared" si="0"/>
        <v>107</v>
      </c>
    </row>
    <row r="18" spans="1:7" x14ac:dyDescent="0.25">
      <c r="D18" s="1" t="s">
        <v>18</v>
      </c>
      <c r="E18" s="1">
        <f>SUM(E5:E17)</f>
        <v>7338.13</v>
      </c>
    </row>
    <row r="19" spans="1:7" x14ac:dyDescent="0.25">
      <c r="D19" s="1" t="s">
        <v>27</v>
      </c>
      <c r="E19" s="1">
        <f>E18*9%</f>
        <v>660.43169999999998</v>
      </c>
    </row>
    <row r="20" spans="1:7" x14ac:dyDescent="0.25">
      <c r="D20" s="1" t="s">
        <v>19</v>
      </c>
      <c r="E20" s="1">
        <f>E18+E19</f>
        <v>7998.5617000000002</v>
      </c>
    </row>
    <row r="22" spans="1:7" x14ac:dyDescent="0.25">
      <c r="A22" t="s">
        <v>21</v>
      </c>
      <c r="E22" s="1">
        <v>9000</v>
      </c>
      <c r="G22" s="1">
        <f>E22</f>
        <v>9000</v>
      </c>
    </row>
    <row r="24" spans="1:7" x14ac:dyDescent="0.25">
      <c r="A24" t="s">
        <v>22</v>
      </c>
      <c r="E24" s="1">
        <v>900</v>
      </c>
      <c r="G24" s="1">
        <f>E24</f>
        <v>900</v>
      </c>
    </row>
    <row r="26" spans="1:7" x14ac:dyDescent="0.25">
      <c r="A26" t="s">
        <v>28</v>
      </c>
      <c r="G26" s="1">
        <f>SUM(E27:E28)</f>
        <v>82000</v>
      </c>
    </row>
    <row r="27" spans="1:7" x14ac:dyDescent="0.25">
      <c r="B27" t="s">
        <v>25</v>
      </c>
      <c r="C27" s="1">
        <v>41000</v>
      </c>
      <c r="D27" s="1">
        <v>1</v>
      </c>
      <c r="E27" s="3">
        <f>D27*C27</f>
        <v>41000</v>
      </c>
    </row>
    <row r="28" spans="1:7" x14ac:dyDescent="0.25">
      <c r="B28" t="s">
        <v>26</v>
      </c>
      <c r="C28" s="1">
        <v>41000</v>
      </c>
      <c r="D28" s="1">
        <v>1</v>
      </c>
      <c r="E28" s="3">
        <f>D28*C28</f>
        <v>41000</v>
      </c>
    </row>
    <row r="30" spans="1:7" x14ac:dyDescent="0.25">
      <c r="A30" t="s">
        <v>23</v>
      </c>
      <c r="G30" s="1">
        <f>((E14+E15+E16+E17)*F4+E27+E28)*45%</f>
        <v>42973.200000000004</v>
      </c>
    </row>
    <row r="32" spans="1:7" x14ac:dyDescent="0.25">
      <c r="A32" t="s">
        <v>24</v>
      </c>
      <c r="G32" s="1">
        <f>SUM(G4:G30)</f>
        <v>198861.6936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jeffw</dc:creator>
  <cp:lastModifiedBy>jeffw</cp:lastModifiedBy>
  <cp:lastPrinted>2016-08-19T15:10:30Z</cp:lastPrinted>
  <dcterms:created xsi:type="dcterms:W3CDTF">2016-08-19T14:23:33Z</dcterms:created>
  <dcterms:modified xsi:type="dcterms:W3CDTF">2016-08-19T15:12:17Z</dcterms:modified>
</cp:coreProperties>
</file>