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emkt_pfizer_com/Documents/Documents/Research/covid-agegroups/"/>
    </mc:Choice>
  </mc:AlternateContent>
  <xr:revisionPtr revIDLastSave="0" documentId="8_{F7C75514-CD30-4067-B466-B373AF666E6D}" xr6:coauthVersionLast="46" xr6:coauthVersionMax="46" xr10:uidLastSave="{00000000-0000-0000-0000-000000000000}"/>
  <bookViews>
    <workbookView xWindow="19850" yWindow="14090" windowWidth="14400" windowHeight="6910" xr2:uid="{3E0D82CD-FE6B-4D01-A211-5B5F6B51DAB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A31" i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G3" i="1"/>
  <c r="G4" i="1"/>
  <c r="G5" i="1"/>
  <c r="G6" i="1"/>
  <c r="G7" i="1"/>
  <c r="G8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Wiemken, Timothy</author>
  </authors>
  <commentList>
    <comment ref="C2" authorId="0" shapeId="0" xr:uid="{94CC3797-FE74-48D3-BB79-659A387A7269}">
      <text>
        <r>
          <rPr>
            <b/>
            <sz val="9"/>
            <color indexed="81"/>
            <rFont val="Tahoma"/>
            <family val="2"/>
          </rPr>
          <t>Wiemken, Timothy:</t>
        </r>
        <r>
          <rPr>
            <sz val="9"/>
            <color indexed="81"/>
            <rFont val="Tahoma"/>
            <family val="2"/>
          </rPr>
          <t xml:space="preserve">
From Data Source above
</t>
        </r>
      </text>
    </comment>
    <comment ref="D2" authorId="0" shapeId="0" xr:uid="{6545B212-A1ED-49D9-A8BE-4142CE4F1CFA}">
      <text>
        <r>
          <rPr>
            <b/>
            <sz val="9"/>
            <color indexed="81"/>
            <rFont val="Tahoma"/>
            <family val="2"/>
          </rPr>
          <t>Wiemken, Timothy:</t>
        </r>
        <r>
          <rPr>
            <sz val="9"/>
            <color indexed="81"/>
            <rFont val="Tahoma"/>
            <family val="2"/>
          </rPr>
          <t xml:space="preserve">
Population * unstandardized rate
</t>
        </r>
      </text>
    </comment>
    <comment ref="E2" authorId="0" shapeId="0" xr:uid="{EEB37543-A8A6-4B8F-8861-F6F9AFB87D8D}">
      <text>
        <r>
          <rPr>
            <b/>
            <sz val="9"/>
            <color indexed="81"/>
            <rFont val="Tahoma"/>
            <family val="2"/>
          </rPr>
          <t>Wiemken, Timothy:</t>
        </r>
        <r>
          <rPr>
            <sz val="9"/>
            <color indexed="81"/>
            <rFont val="Tahoma"/>
            <family val="2"/>
          </rPr>
          <t xml:space="preserve">
Random values
</t>
        </r>
      </text>
    </comment>
    <comment ref="F2" authorId="0" shapeId="0" xr:uid="{62C9E065-6070-4D22-8076-1A094C54B30C}">
      <text>
        <r>
          <rPr>
            <b/>
            <sz val="9"/>
            <color indexed="81"/>
            <rFont val="Tahoma"/>
            <family val="2"/>
          </rPr>
          <t>Wiemken, Timothy:</t>
        </r>
        <r>
          <rPr>
            <sz val="9"/>
            <color indexed="81"/>
            <rFont val="Tahoma"/>
            <family val="2"/>
          </rPr>
          <t xml:space="preserve">
Approximate from study
</t>
        </r>
      </text>
    </comment>
    <comment ref="G2" authorId="0" shapeId="0" xr:uid="{42046793-7F62-4134-BE6E-8406852783E0}">
      <text>
        <r>
          <rPr>
            <b/>
            <sz val="9"/>
            <color indexed="81"/>
            <rFont val="Tahoma"/>
            <family val="2"/>
          </rPr>
          <t>Wiemken, Timothy:</t>
        </r>
        <r>
          <rPr>
            <sz val="9"/>
            <color indexed="81"/>
            <rFont val="Tahoma"/>
            <family val="2"/>
          </rPr>
          <t xml:space="preserve">
cases * uptake * VE
</t>
        </r>
      </text>
    </comment>
  </commentList>
</comments>
</file>

<file path=xl/sharedStrings.xml><?xml version="1.0" encoding="utf-8"?>
<sst xmlns="http://schemas.openxmlformats.org/spreadsheetml/2006/main" count="37" uniqueCount="22">
  <si>
    <t>Population 5-11</t>
  </si>
  <si>
    <t>Rate Assessment Time frame</t>
  </si>
  <si>
    <t>June-Sept 2021 (120 days)</t>
  </si>
  <si>
    <t>Aug-Sept 2021</t>
  </si>
  <si>
    <t>Approximate cases</t>
  </si>
  <si>
    <t>Cases Prevented</t>
  </si>
  <si>
    <t>VE</t>
  </si>
  <si>
    <t>Vaccine Uptake</t>
  </si>
  <si>
    <t>Hospitalizations Prevented</t>
  </si>
  <si>
    <t>https://covid.cdc.gov/covid-data-tracker/#covidnet-hospitalization-network</t>
  </si>
  <si>
    <t>https://covid.cdc.gov/covid-data-tracker/#demographicsovertime</t>
  </si>
  <si>
    <t>* Data Current as of October 11, 2021</t>
  </si>
  <si>
    <t xml:space="preserve">Data source* </t>
  </si>
  <si>
    <t>Data Source*</t>
  </si>
  <si>
    <t>Myocarditis from Vaccine Safety Datalink 12-39 y/o:  https://www.medpagetoday.com/special-reports/exclusives/93265</t>
  </si>
  <si>
    <t>Expected Myocarditis if same rate in 5-11</t>
  </si>
  <si>
    <t>25% uptake</t>
  </si>
  <si>
    <t>75% uptake</t>
  </si>
  <si>
    <t>50% uptake</t>
  </si>
  <si>
    <t>COVID rate (mean) per 100,000</t>
  </si>
  <si>
    <t>COVID Hosp rate (mean) per 100,000</t>
  </si>
  <si>
    <t xml:space="preserve"> (Change this unstandardized rate to auto update values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</si>
</sst>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02D9-008F-4028-9D13-E08A22CA9AF5}">
  <dimension ref="A1:G36"/>
  <sheetViews>
    <sheetView tabSelected="1" workbookViewId="0">
      <selection activeCell="D25" sqref="D25"/>
    </sheetView>
  </sheetViews>
  <sheetFormatPr defaultRowHeight="14.5" x14ac:dyDescent="0.35"/>
  <cols>
    <col min="1" max="1" width="14" bestFit="1" customWidth="1"/>
    <col min="2" max="2" width="25.1796875" bestFit="1" customWidth="1"/>
    <col min="3" max="3" width="32.08984375" bestFit="1" customWidth="1"/>
    <col min="4" max="4" width="16.6328125" bestFit="1" customWidth="1"/>
    <col min="5" max="5" width="15.7265625" bestFit="1" customWidth="1"/>
    <col min="6" max="6" width="14.54296875" bestFit="1" customWidth="1"/>
    <col min="7" max="7" width="23.54296875" bestFit="1" customWidth="1"/>
  </cols>
  <sheetData>
    <row r="1" spans="1:7" x14ac:dyDescent="0.35">
      <c r="A1" t="s">
        <v>13</v>
      </c>
      <c r="B1" t="s">
        <v>10</v>
      </c>
    </row>
    <row r="2" spans="1:7" x14ac:dyDescent="0.35">
      <c r="A2" s="4" t="s">
        <v>0</v>
      </c>
      <c r="B2" s="4" t="s">
        <v>1</v>
      </c>
      <c r="C2" s="4" t="s">
        <v>19</v>
      </c>
      <c r="D2" s="4" t="s">
        <v>4</v>
      </c>
      <c r="E2" s="4" t="s">
        <v>7</v>
      </c>
      <c r="F2" s="4" t="s">
        <v>6</v>
      </c>
      <c r="G2" s="4" t="s">
        <v>5</v>
      </c>
    </row>
    <row r="3" spans="1:7" x14ac:dyDescent="0.35">
      <c r="A3" s="1">
        <v>28368818</v>
      </c>
      <c r="B3" t="s">
        <v>2</v>
      </c>
      <c r="C3">
        <v>129.88820000000001</v>
      </c>
      <c r="D3" s="1">
        <f>(C3/100000)*A3</f>
        <v>36847.747061476002</v>
      </c>
      <c r="E3" s="2">
        <v>0.25</v>
      </c>
      <c r="F3" s="2">
        <v>0.9</v>
      </c>
      <c r="G3" s="1">
        <f>(F3*E3)*D3</f>
        <v>8290.7430888321014</v>
      </c>
    </row>
    <row r="4" spans="1:7" x14ac:dyDescent="0.35">
      <c r="A4" s="1">
        <v>28368818</v>
      </c>
      <c r="B4" t="s">
        <v>3</v>
      </c>
      <c r="C4">
        <v>235.67500000000001</v>
      </c>
      <c r="D4" s="1">
        <f>(C4/100000)*A4</f>
        <v>66858.211821499994</v>
      </c>
      <c r="E4" s="2">
        <v>0.25</v>
      </c>
      <c r="F4" s="2">
        <v>0.9</v>
      </c>
      <c r="G4" s="1">
        <f t="shared" ref="G4:G8" si="0">(F4*D4)*E4</f>
        <v>15043.097659837498</v>
      </c>
    </row>
    <row r="5" spans="1:7" x14ac:dyDescent="0.35">
      <c r="A5" s="1">
        <v>28368818</v>
      </c>
      <c r="B5" t="s">
        <v>2</v>
      </c>
      <c r="C5">
        <v>129.88820000000001</v>
      </c>
      <c r="D5" s="1">
        <f>(C5/100000)*A5</f>
        <v>36847.747061476002</v>
      </c>
      <c r="E5" s="2">
        <v>0.5</v>
      </c>
      <c r="F5" s="2">
        <v>0.9</v>
      </c>
      <c r="G5" s="1">
        <f t="shared" si="0"/>
        <v>16581.486177664203</v>
      </c>
    </row>
    <row r="6" spans="1:7" x14ac:dyDescent="0.35">
      <c r="A6" s="1">
        <v>28368818</v>
      </c>
      <c r="B6" t="s">
        <v>3</v>
      </c>
      <c r="C6">
        <v>235.67500000000001</v>
      </c>
      <c r="D6" s="1">
        <f>(C6/100000)*A6</f>
        <v>66858.211821499994</v>
      </c>
      <c r="E6" s="2">
        <v>0.5</v>
      </c>
      <c r="F6" s="2">
        <v>0.9</v>
      </c>
      <c r="G6" s="1">
        <f t="shared" si="0"/>
        <v>30086.195319674996</v>
      </c>
    </row>
    <row r="7" spans="1:7" x14ac:dyDescent="0.35">
      <c r="A7" s="1">
        <v>28368818</v>
      </c>
      <c r="B7" t="s">
        <v>2</v>
      </c>
      <c r="C7">
        <v>129.88820000000001</v>
      </c>
      <c r="D7" s="1">
        <f>(C7/100000)*A7</f>
        <v>36847.747061476002</v>
      </c>
      <c r="E7" s="2">
        <v>0.75</v>
      </c>
      <c r="F7" s="2">
        <v>0.9</v>
      </c>
      <c r="G7" s="1">
        <f t="shared" si="0"/>
        <v>24872.229266496302</v>
      </c>
    </row>
    <row r="8" spans="1:7" x14ac:dyDescent="0.35">
      <c r="A8" s="1">
        <v>28368818</v>
      </c>
      <c r="B8" t="s">
        <v>3</v>
      </c>
      <c r="C8">
        <v>235.67500000000001</v>
      </c>
      <c r="D8" s="1">
        <f>(C8/100000)*A8</f>
        <v>66858.211821499994</v>
      </c>
      <c r="E8" s="2">
        <v>0.75</v>
      </c>
      <c r="F8" s="2">
        <v>0.9</v>
      </c>
      <c r="G8" s="1">
        <f t="shared" si="0"/>
        <v>45129.292979512495</v>
      </c>
    </row>
    <row r="12" spans="1:7" x14ac:dyDescent="0.35">
      <c r="A12" t="s">
        <v>12</v>
      </c>
      <c r="B12" t="s">
        <v>9</v>
      </c>
    </row>
    <row r="13" spans="1:7" x14ac:dyDescent="0.35">
      <c r="A13" s="4" t="s">
        <v>0</v>
      </c>
      <c r="B13" s="4" t="s">
        <v>1</v>
      </c>
      <c r="C13" s="4" t="s">
        <v>20</v>
      </c>
      <c r="D13" s="4" t="s">
        <v>4</v>
      </c>
      <c r="E13" s="4" t="s">
        <v>7</v>
      </c>
      <c r="F13" s="4" t="s">
        <v>6</v>
      </c>
      <c r="G13" s="4" t="s">
        <v>8</v>
      </c>
    </row>
    <row r="14" spans="1:7" x14ac:dyDescent="0.35">
      <c r="A14" s="1">
        <v>28368818</v>
      </c>
      <c r="B14" t="s">
        <v>2</v>
      </c>
      <c r="C14">
        <v>0.60624999999999996</v>
      </c>
      <c r="D14" s="1">
        <f>(C14/100000)*A14</f>
        <v>171.98595912499999</v>
      </c>
      <c r="E14" s="2">
        <v>0.25</v>
      </c>
      <c r="F14" s="2">
        <v>0.9</v>
      </c>
      <c r="G14" s="1">
        <f>(F14*E14)*D14</f>
        <v>38.696840803124999</v>
      </c>
    </row>
    <row r="15" spans="1:7" x14ac:dyDescent="0.35">
      <c r="A15" s="1">
        <v>28368818</v>
      </c>
      <c r="B15" t="s">
        <v>3</v>
      </c>
      <c r="C15">
        <v>0.875</v>
      </c>
      <c r="D15" s="1">
        <f>(C15/100000)*A15</f>
        <v>248.22715749999998</v>
      </c>
      <c r="E15" s="2">
        <v>0.25</v>
      </c>
      <c r="F15" s="2">
        <v>0.9</v>
      </c>
      <c r="G15" s="1">
        <f t="shared" ref="G15:G19" si="1">(F15*D15)*E15</f>
        <v>55.851110437499997</v>
      </c>
    </row>
    <row r="16" spans="1:7" x14ac:dyDescent="0.35">
      <c r="A16" s="1">
        <v>28368818</v>
      </c>
      <c r="B16" t="s">
        <v>2</v>
      </c>
      <c r="C16">
        <v>0.60624999999999996</v>
      </c>
      <c r="D16" s="1">
        <f>(C16/100000)*A16</f>
        <v>171.98595912499999</v>
      </c>
      <c r="E16" s="2">
        <v>0.5</v>
      </c>
      <c r="F16" s="2">
        <v>0.9</v>
      </c>
      <c r="G16" s="1">
        <f t="shared" si="1"/>
        <v>77.393681606249999</v>
      </c>
    </row>
    <row r="17" spans="1:7" x14ac:dyDescent="0.35">
      <c r="A17" s="1">
        <v>28368818</v>
      </c>
      <c r="B17" t="s">
        <v>3</v>
      </c>
      <c r="C17">
        <v>0.875</v>
      </c>
      <c r="D17" s="1">
        <f>(C17/100000)*A17</f>
        <v>248.22715749999998</v>
      </c>
      <c r="E17" s="2">
        <v>0.5</v>
      </c>
      <c r="F17" s="2">
        <v>0.9</v>
      </c>
      <c r="G17" s="1">
        <f t="shared" si="1"/>
        <v>111.70222087499999</v>
      </c>
    </row>
    <row r="18" spans="1:7" x14ac:dyDescent="0.35">
      <c r="A18" s="1">
        <v>28368818</v>
      </c>
      <c r="B18" t="s">
        <v>2</v>
      </c>
      <c r="C18">
        <v>0.60624999999999996</v>
      </c>
      <c r="D18" s="1">
        <f>(C18/100000)*A18</f>
        <v>171.98595912499999</v>
      </c>
      <c r="E18" s="2">
        <v>0.75</v>
      </c>
      <c r="F18" s="2">
        <v>0.9</v>
      </c>
      <c r="G18" s="1">
        <f t="shared" si="1"/>
        <v>116.090522409375</v>
      </c>
    </row>
    <row r="19" spans="1:7" x14ac:dyDescent="0.35">
      <c r="A19" s="1">
        <v>28368818</v>
      </c>
      <c r="B19" t="s">
        <v>3</v>
      </c>
      <c r="C19">
        <v>0.875</v>
      </c>
      <c r="D19" s="1">
        <f>(C19/100000)*A19</f>
        <v>248.22715749999998</v>
      </c>
      <c r="E19" s="2">
        <v>0.75</v>
      </c>
      <c r="F19" s="2">
        <v>0.9</v>
      </c>
      <c r="G19" s="1">
        <f t="shared" si="1"/>
        <v>167.55333131250001</v>
      </c>
    </row>
    <row r="24" spans="1:7" x14ac:dyDescent="0.35">
      <c r="A24" t="s">
        <v>11</v>
      </c>
    </row>
    <row r="30" spans="1:7" x14ac:dyDescent="0.35">
      <c r="A30" s="3" t="s">
        <v>14</v>
      </c>
    </row>
    <row r="31" spans="1:7" x14ac:dyDescent="0.35">
      <c r="A31">
        <f>12.6/1000000</f>
        <v>1.26E-5</v>
      </c>
      <c r="B31" t="s">
        <v>21</v>
      </c>
    </row>
    <row r="33" spans="1:2" x14ac:dyDescent="0.35">
      <c r="A33" s="3" t="s">
        <v>15</v>
      </c>
    </row>
    <row r="34" spans="1:2" x14ac:dyDescent="0.35">
      <c r="A34" t="s">
        <v>16</v>
      </c>
      <c r="B34" s="1">
        <f>$A$31*$A$3*0.25</f>
        <v>89.361776699999993</v>
      </c>
    </row>
    <row r="35" spans="1:2" x14ac:dyDescent="0.35">
      <c r="A35" t="s">
        <v>18</v>
      </c>
      <c r="B35" s="1">
        <f>$A$31*$A$3*0.5</f>
        <v>178.72355339999999</v>
      </c>
    </row>
    <row r="36" spans="1:2" x14ac:dyDescent="0.35">
      <c r="A36" t="s">
        <v>17</v>
      </c>
      <c r="B36" s="1">
        <f>$A$31*$A$3*0.75</f>
        <v>268.08533009999996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EFBB-863B-4B6C-8716-82BF33EB4B0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92CE-84A8-4452-83F1-D3592AF987E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Wiemken, Timothy</dc:creator>
  <cp:lastModifiedBy>Wiemken, Timothy</cp:lastModifiedBy>
  <dcterms:created xsi:type="dcterms:W3CDTF">2021-10-20T20:03:30Z</dcterms:created>
  <dcterms:modified xsi:type="dcterms:W3CDTF">2021-10-20T20:36:22Z</dcterms:modified>
</cp:coreProperties>
</file>